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4.102\zaisei102\◆財政係\13公営企業\R6\02照会\R7.1.23  【　】【照会_2月5日（水）期限】公営企業に係る経営比較分析表（令和5年度決算）の分析等について\03各課回答\水道課\"/>
    </mc:Choice>
  </mc:AlternateContent>
  <workbookProtection workbookAlgorithmName="SHA-512" workbookHashValue="6ed+iULypaY2wVRgZYCfsZktwk7Kqu1W22cus1977uQKVyALpovoXFVWwTq0U8AkKM9P6FTf++/2zOm6IuLsQQ==" workbookSaltValue="6eu4w0ACY4OjXj91fvtpj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<sst xmlns="http://schemas.openxmlformats.org/spreadsheetml/2006/main" count="228" uniqueCount="111">
  <si>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</si>
  <si>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</si>
  <si>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</si>
  <si>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</si>
  <si>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</si>
  <si>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</si>
  <si>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</si>
  <si>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</si>
  <si>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</si>
  <si>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</si>
  <si>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</si>
  <si>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</si>
  <si>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</si>
  <si>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</si>
  <si>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</si>
  <si>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</si>
  <si>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</si>
  <si>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</si>
  <si>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</si>
  <si>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</si>
  <si>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</si>
  <si>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</si>
  <si>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</si>
  <si>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</si>
  <si>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</si>
  <si>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</si>
  <si>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</si>
  <si>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</si>
  <si>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</si>
  <si>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</si>
  <si>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</si>
  <si>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</si>
  <si>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</si>
  <si>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</si>
  <si>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</si>
  <si>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</si>
  <si>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</si>
  <si>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</si>
  <si>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</si>
  <si>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</si>
  <si>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</si>
  <si>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</si>
  <si>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</si>
  <si>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</si>
  <si>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</si>
  <si>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</si>
  <si>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</si>
  <si>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</si>
  <si>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</si>
  <si>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</si>
  <si>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</si>
  <si>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</si>
  <si>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</si>
  <si>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</si>
  <si>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</si>
  <si>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</si>
  <si>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</si>
  <si>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</si>
  <si>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</si>
  <si>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</si>
  <si>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</si>
  <si>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</si>
  <si>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</si>
  <si>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</si>
  <si>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</si>
  <si>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</si>
  <si>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</si>
  <si>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</si>
  <si>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</si>
  <si>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</si>
  <si>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</si>
  <si>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</si>
  <si>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</si>
  <si>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</si>
  <si>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</si>
  <si>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</si>
  <si>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</si>
  <si>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</si>
  <si>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</si>
  <si>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</si>
  <si>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</si>
  <si>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</si>
  <si>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</si>
  <si>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</si>
  <si>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</si>
  <si>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</si>
  <si>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</si>
  <si>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</si>
  <si>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</si>
  <si>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</si>
  <si>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</si>
  <si>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</si>
  <si>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</si>
  <si>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</si>
  <si>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</si>
  <si>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</si>
  <si>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</si>
  <si>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</si>
  <si>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</si>
  <si>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</si>
  <si>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</si>
  <si>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</si>
  <si>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</si>
  <si>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</si>
  <si>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</si>
  <si>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</si>
  <si>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</si>
  <si>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</si>
  <si>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①経常収支比率、③流動比率の各指標が類似団体平均値を上回り、財務の健全性や支払能力に問題はない。
　④企業債残高対給水収益比率は、企業債残高の減少により、前年度よりやや減少した。
　⑤料金回収率は動力費及び委託料等の支出の減少により、前年度より回収率が高くなった。
  ⑥給水原価は費用の減少により、前年度より原価額が減少し、類似団体平均値を下回った。
　⑦施設利用率については、類似団体平均を上回ったものの、年間配水量が減少したことにより数値が減少した。
　⑧有収率は漏水等の影響により、前年度より減少し、類似団体平均値より水準が低い。</t>
    <phoneticPr fontId="4"/>
  </si>
  <si>
    <t>　①有形固定資産減価償却率、②管路経年化率は増加傾向にあり、施設の老朽化が進んでいる。
　③管路更新率は前年度より減少し、類似団体平均値より水準が低いことから、引き続き計画的な施設更新を行う。</t>
    <phoneticPr fontId="4"/>
  </si>
  <si>
    <t>　経営の健全性・効率性の指標については、給水収益の減少が見込まれる中で経常費用の削減に努め、当年度純利益、料金回収率それぞれ前年度より数値が改善された。
　類似団体平均値の比較においては、本市の数値は良好であるが、今後更なる人口減少により、厳しい経営環境が予想される。
　老朽化の状況も、前年度より数値が悪化し、類似団体平均値と比較しても数値が低く、今後施設の維持管理費及び管路更新の計画的実施による建設改良費の増加が見込まれる。
　今後、施設の統廃合など効率的な運営を行うと共に、官民連携・広域化を検討し、経費の削減に努めることで、経営基盤の強化とサービス向上を目指していく。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</si>
</sst>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0.46</c:v>
                </c:pt>
                <c:pt idx="1">
                  <c:v>0.1</c:v>
                </c:pt>
                <c:pt idx="2">
                  <c:v>0.39</c:v>
                </c:pt>
                <c:pt idx="3">
                  <c:v>0.49</c:v>
                </c:pt>
                <c:pt idx="4">
                  <c:v>0.46</c:v>
                </c:pt>
              </c:numCache>
            </c:numRef>
          </c:val>
          <c:extLst>
            <c:ext xmlns:c16="http://schemas.microsoft.com/office/drawing/2014/chart" uri="{C3380CC4-5D6E-409C-BE32-E72D297353CC}">
              <c16:uniqueId val="{00000000-ACFE-4146-A020-7531C15281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CFE-4146-A020-7531C15281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52.18</c:v>
                </c:pt>
                <c:pt idx="1">
                  <c:v>77.75</c:v>
                </c:pt>
                <c:pt idx="2">
                  <c:v>75.28</c:v>
                </c:pt>
                <c:pt idx="3">
                  <c:v>72.400000000000006</c:v>
                </c:pt>
                <c:pt idx="4">
                  <c:v>72.150000000000006</c:v>
                </c:pt>
              </c:numCache>
            </c:numRef>
          </c:val>
          <c:extLst>
            <c:ext xmlns:c16="http://schemas.microsoft.com/office/drawing/2014/chart" uri="{C3380CC4-5D6E-409C-BE32-E72D297353CC}">
              <c16:uniqueId val="{00000000-74C4-46B3-9AA7-33E3E3521E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4C4-46B3-9AA7-33E3E3521E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78.010000000000005</c:v>
                </c:pt>
                <c:pt idx="1">
                  <c:v>79.55</c:v>
                </c:pt>
                <c:pt idx="2">
                  <c:v>80.64</c:v>
                </c:pt>
                <c:pt idx="3">
                  <c:v>82.64</c:v>
                </c:pt>
                <c:pt idx="4">
                  <c:v>81.430000000000007</c:v>
                </c:pt>
              </c:numCache>
            </c:numRef>
          </c:val>
          <c:extLst>
            <c:ext xmlns:c16="http://schemas.microsoft.com/office/drawing/2014/chart" uri="{C3380CC4-5D6E-409C-BE32-E72D297353CC}">
              <c16:uniqueId val="{00000000-9CD5-4147-A6BC-0DCD5361C0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9CD5-4147-A6BC-0DCD5361C0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112.2</c:v>
                </c:pt>
                <c:pt idx="1">
                  <c:v>113.62</c:v>
                </c:pt>
                <c:pt idx="2">
                  <c:v>114.55</c:v>
                </c:pt>
                <c:pt idx="3">
                  <c:v>112.37</c:v>
                </c:pt>
                <c:pt idx="4">
                  <c:v>112.88</c:v>
                </c:pt>
              </c:numCache>
            </c:numRef>
          </c:val>
          <c:extLst>
            <c:ext xmlns:c16="http://schemas.microsoft.com/office/drawing/2014/chart" uri="{C3380CC4-5D6E-409C-BE32-E72D297353CC}">
              <c16:uniqueId val="{00000000-725B-4619-8D27-F8BD38D1A1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25B-4619-8D27-F8BD38D1A1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50.07</c:v>
                </c:pt>
                <c:pt idx="1">
                  <c:v>51.17</c:v>
                </c:pt>
                <c:pt idx="2">
                  <c:v>52.31</c:v>
                </c:pt>
                <c:pt idx="3">
                  <c:v>52.71</c:v>
                </c:pt>
                <c:pt idx="4">
                  <c:v>53.51</c:v>
                </c:pt>
              </c:numCache>
            </c:numRef>
          </c:val>
          <c:extLst>
            <c:ext xmlns:c16="http://schemas.microsoft.com/office/drawing/2014/chart" uri="{C3380CC4-5D6E-409C-BE32-E72D297353CC}">
              <c16:uniqueId val="{00000000-EE80-4F1D-9685-DC17A54169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E80-4F1D-9685-DC17A54169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4.3600000000000003</c:v>
                </c:pt>
                <c:pt idx="1">
                  <c:v>4.2300000000000004</c:v>
                </c:pt>
                <c:pt idx="2">
                  <c:v>17.98</c:v>
                </c:pt>
                <c:pt idx="3">
                  <c:v>23.05</c:v>
                </c:pt>
                <c:pt idx="4">
                  <c:v>24.08</c:v>
                </c:pt>
              </c:numCache>
            </c:numRef>
          </c:val>
          <c:extLst>
            <c:ext xmlns:c16="http://schemas.microsoft.com/office/drawing/2014/chart" uri="{C3380CC4-5D6E-409C-BE32-E72D297353CC}">
              <c16:uniqueId val="{00000000-3121-4B7D-B1A9-2DC58E4519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121-4B7D-B1A9-2DC58E4519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DC-47E1-BF96-879A3253B1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6FDC-47E1-BF96-879A3253B1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437.39</c:v>
                </c:pt>
                <c:pt idx="1">
                  <c:v>458.63</c:v>
                </c:pt>
                <c:pt idx="2">
                  <c:v>555</c:v>
                </c:pt>
                <c:pt idx="3">
                  <c:v>547.83000000000004</c:v>
                </c:pt>
                <c:pt idx="4">
                  <c:v>496.89</c:v>
                </c:pt>
              </c:numCache>
            </c:numRef>
          </c:val>
          <c:extLst>
            <c:ext xmlns:c16="http://schemas.microsoft.com/office/drawing/2014/chart" uri="{C3380CC4-5D6E-409C-BE32-E72D297353CC}">
              <c16:uniqueId val="{00000000-CFC1-4AF0-836A-2173EA66F4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CFC1-4AF0-836A-2173EA66F4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447.36</c:v>
                </c:pt>
                <c:pt idx="1">
                  <c:v>427.83</c:v>
                </c:pt>
                <c:pt idx="2">
                  <c:v>432.56</c:v>
                </c:pt>
                <c:pt idx="3">
                  <c:v>433.6</c:v>
                </c:pt>
                <c:pt idx="4">
                  <c:v>429.71</c:v>
                </c:pt>
              </c:numCache>
            </c:numRef>
          </c:val>
          <c:extLst>
            <c:ext xmlns:c16="http://schemas.microsoft.com/office/drawing/2014/chart" uri="{C3380CC4-5D6E-409C-BE32-E72D297353CC}">
              <c16:uniqueId val="{00000000-D4EF-438F-B66D-96613D25E5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4EF-438F-B66D-96613D25E5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99.53</c:v>
                </c:pt>
                <c:pt idx="1">
                  <c:v>102.12</c:v>
                </c:pt>
                <c:pt idx="2">
                  <c:v>103.95</c:v>
                </c:pt>
                <c:pt idx="3">
                  <c:v>102.45</c:v>
                </c:pt>
                <c:pt idx="4">
                  <c:v>103.01</c:v>
                </c:pt>
              </c:numCache>
            </c:numRef>
          </c:val>
          <c:extLst>
            <c:ext xmlns:c16="http://schemas.microsoft.com/office/drawing/2014/chart" uri="{C3380CC4-5D6E-409C-BE32-E72D297353CC}">
              <c16:uniqueId val="{00000000-D169-492A-81A6-5010EBF2F4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169-492A-81A6-5010EBF2F4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170.39</c:v>
                </c:pt>
                <c:pt idx="1">
                  <c:v>167.37</c:v>
                </c:pt>
                <c:pt idx="2">
                  <c:v>165.67</c:v>
                </c:pt>
                <c:pt idx="3">
                  <c:v>168.66</c:v>
                </c:pt>
                <c:pt idx="4">
                  <c:v>168.36</c:v>
                </c:pt>
              </c:numCache>
            </c:numRef>
          </c:val>
          <c:extLst>
            <c:ext xmlns:c16="http://schemas.microsoft.com/office/drawing/2014/chart" uri="{C3380CC4-5D6E-409C-BE32-E72D297353CC}">
              <c16:uniqueId val="{00000000-FE3C-4D1F-A11A-BEAE7715DC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E3C-4D1F-A11A-BEAE7715DC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白河市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57869</v>
      </c>
      <c r="AM8" s="44"/>
      <c r="AN8" s="44"/>
      <c r="AO8" s="44"/>
      <c r="AP8" s="44"/>
      <c r="AQ8" s="44"/>
      <c r="AR8" s="44"/>
      <c r="AS8" s="44"/>
      <c r="AT8" s="45">
        <f>データ!$S$6</f>
        <v>305.32</v>
      </c>
      <c r="AU8" s="46"/>
      <c r="AV8" s="46"/>
      <c r="AW8" s="46"/>
      <c r="AX8" s="46"/>
      <c r="AY8" s="46"/>
      <c r="AZ8" s="46"/>
      <c r="BA8" s="46"/>
      <c r="BB8" s="47">
        <f>データ!$T$6</f>
        <v>189.54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67.34</v>
      </c>
      <c r="J10" s="46"/>
      <c r="K10" s="46"/>
      <c r="L10" s="46"/>
      <c r="M10" s="46"/>
      <c r="N10" s="46"/>
      <c r="O10" s="80"/>
      <c r="P10" s="47">
        <f>データ!$P$6</f>
        <v>96.09</v>
      </c>
      <c r="Q10" s="47"/>
      <c r="R10" s="47"/>
      <c r="S10" s="47"/>
      <c r="T10" s="47"/>
      <c r="U10" s="47"/>
      <c r="V10" s="47"/>
      <c r="W10" s="44">
        <f>データ!$Q$6</f>
        <v>2343</v>
      </c>
      <c r="X10" s="44"/>
      <c r="Y10" s="44"/>
      <c r="Z10" s="44"/>
      <c r="AA10" s="44"/>
      <c r="AB10" s="44"/>
      <c r="AC10" s="44"/>
      <c r="AD10" s="2"/>
      <c r="AE10" s="2"/>
      <c r="AF10" s="2"/>
      <c r="AG10" s="2"/>
      <c r="AH10" s="2"/>
      <c r="AI10" s="2"/>
      <c r="AJ10" s="2"/>
      <c r="AK10" s="2"/>
      <c r="AL10" s="44">
        <f>データ!$U$6</f>
        <v>55196</v>
      </c>
      <c r="AM10" s="44"/>
      <c r="AN10" s="44"/>
      <c r="AO10" s="44"/>
      <c r="AP10" s="44"/>
      <c r="AQ10" s="44"/>
      <c r="AR10" s="44"/>
      <c r="AS10" s="44"/>
      <c r="AT10" s="45">
        <f>データ!$V$6</f>
        <v>155.9</v>
      </c>
      <c r="AU10" s="46"/>
      <c r="AV10" s="46"/>
      <c r="AW10" s="46"/>
      <c r="AX10" s="46"/>
      <c r="AY10" s="46"/>
      <c r="AZ10" s="46"/>
      <c r="BA10" s="46"/>
      <c r="BB10" s="47">
        <f>データ!$W$6</f>
        <v>354.05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108</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tey+QwihNjHv3HhflPTRzzs8CdVNsviL6JwSyH3g39Fm7oXb1RmnK14C4ogs7v1gqCjILDpEnMIbvNKSMjwug==" saltValue="X1L0JI99B/QVccBQnK87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72052</v>
      </c>
      <c r="D6" s="20">
        <f t="shared" si="3"/>
        <v>46</v>
      </c>
      <c r="E6" s="20">
        <f t="shared" si="3"/>
        <v>1</v>
      </c>
      <c r="F6" s="20">
        <f t="shared" si="3"/>
        <v>0</v>
      </c>
      <c r="G6" s="20">
        <f t="shared" si="3"/>
        <v>1</v>
      </c>
      <c r="H6" s="20" t="str">
        <f t="shared" si="3"/>
        <v>福島県　白河市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67.34</v>
      </c>
      <c r="P6" s="21">
        <f t="shared" si="3"/>
        <v>96.09</v>
      </c>
      <c r="Q6" s="21">
        <f t="shared" si="3"/>
        <v>2343</v>
      </c>
      <c r="R6" s="21">
        <f t="shared" si="3"/>
        <v>57869</v>
      </c>
      <c r="S6" s="21">
        <f t="shared" si="3"/>
        <v>305.32</v>
      </c>
      <c r="T6" s="21">
        <f t="shared" si="3"/>
        <v>189.54</v>
      </c>
      <c r="U6" s="21">
        <f t="shared" si="3"/>
        <v>55196</v>
      </c>
      <c r="V6" s="21">
        <f t="shared" si="3"/>
        <v>155.9</v>
      </c>
      <c r="W6" s="21">
        <f t="shared" si="3"/>
        <v>354.05</v>
      </c>
      <c r="X6" s="22">
        <f>IF(X7="",NA(),X7)</f>
        <v>112.2</v>
      </c>
      <c r="Y6" s="22">
        <f t="shared" ref="Y6:AG6" si="4">IF(Y7="",NA(),Y7)</f>
        <v>113.62</v>
      </c>
      <c r="Z6" s="22">
        <f t="shared" si="4"/>
        <v>114.55</v>
      </c>
      <c r="AA6" s="22">
        <f t="shared" si="4"/>
        <v>112.37</v>
      </c>
      <c r="AB6" s="22">
        <f t="shared" si="4"/>
        <v>112.88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437.39</v>
      </c>
      <c r="AU6" s="22">
        <f t="shared" ref="AU6:BC6" si="6">IF(AU7="",NA(),AU7)</f>
        <v>458.63</v>
      </c>
      <c r="AV6" s="22">
        <f t="shared" si="6"/>
        <v>555</v>
      </c>
      <c r="AW6" s="22">
        <f t="shared" si="6"/>
        <v>547.83000000000004</v>
      </c>
      <c r="AX6" s="22">
        <f t="shared" si="6"/>
        <v>496.89</v>
      </c>
      <c r="AY6" s="22">
        <f t="shared" si="6"/>
        <v>360.86</v>
      </c>
      <c r="AZ6" s="22">
        <f t="shared" si="6"/>
        <v>350.79</v>
      </c>
      <c r="BA6" s="22">
        <f t="shared" si="6"/>
        <v>354.57</v>
      </c>
      <c r="BB6" s="22">
        <f t="shared" si="6"/>
        <v>357.74</v>
      </c>
      <c r="BC6" s="22">
        <f t="shared" si="6"/>
        <v>344.88</v>
      </c>
      <c r="BD6" s="21" t="str">
        <f>IF(BD7="","",IF(BD7="-","【-】","【"&amp;SUBSTITUTE(TEXT(BD7,"#,##0.00"),"-","△")&amp;"】"))</f>
        <v>【243.36】</v>
      </c>
      <c r="BE6" s="22">
        <f>IF(BE7="",NA(),BE7)</f>
        <v>447.36</v>
      </c>
      <c r="BF6" s="22">
        <f t="shared" ref="BF6:BN6" si="7">IF(BF7="",NA(),BF7)</f>
        <v>427.83</v>
      </c>
      <c r="BG6" s="22">
        <f t="shared" si="7"/>
        <v>432.56</v>
      </c>
      <c r="BH6" s="22">
        <f t="shared" si="7"/>
        <v>433.6</v>
      </c>
      <c r="BI6" s="22">
        <f t="shared" si="7"/>
        <v>429.71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99.53</v>
      </c>
      <c r="BQ6" s="22">
        <f t="shared" ref="BQ6:BY6" si="8">IF(BQ7="",NA(),BQ7)</f>
        <v>102.12</v>
      </c>
      <c r="BR6" s="22">
        <f t="shared" si="8"/>
        <v>103.95</v>
      </c>
      <c r="BS6" s="22">
        <f t="shared" si="8"/>
        <v>102.45</v>
      </c>
      <c r="BT6" s="22">
        <f t="shared" si="8"/>
        <v>103.01</v>
      </c>
      <c r="BU6" s="22">
        <f t="shared" si="8"/>
        <v>103.32</v>
      </c>
      <c r="BV6" s="22">
        <f t="shared" si="8"/>
        <v>100.85</v>
      </c>
      <c r="BW6" s="22">
        <f t="shared" si="8"/>
        <v>103.79</v>
      </c>
      <c r="BX6" s="22">
        <f t="shared" si="8"/>
        <v>98.3</v>
      </c>
      <c r="BY6" s="22">
        <f t="shared" si="8"/>
        <v>98.89</v>
      </c>
      <c r="BZ6" s="21" t="str">
        <f>IF(BZ7="","",IF(BZ7="-","【-】","【"&amp;SUBSTITUTE(TEXT(BZ7,"#,##0.00"),"-","△")&amp;"】"))</f>
        <v>【97.82】</v>
      </c>
      <c r="CA6" s="22">
        <f>IF(CA7="",NA(),CA7)</f>
        <v>170.39</v>
      </c>
      <c r="CB6" s="22">
        <f t="shared" ref="CB6:CJ6" si="9">IF(CB7="",NA(),CB7)</f>
        <v>167.37</v>
      </c>
      <c r="CC6" s="22">
        <f t="shared" si="9"/>
        <v>165.67</v>
      </c>
      <c r="CD6" s="22">
        <f t="shared" si="9"/>
        <v>168.66</v>
      </c>
      <c r="CE6" s="22">
        <f t="shared" si="9"/>
        <v>168.36</v>
      </c>
      <c r="CF6" s="22">
        <f t="shared" si="9"/>
        <v>168.56</v>
      </c>
      <c r="CG6" s="22">
        <f t="shared" si="9"/>
        <v>167.1</v>
      </c>
      <c r="CH6" s="22">
        <f t="shared" si="9"/>
        <v>167.86</v>
      </c>
      <c r="CI6" s="22">
        <f t="shared" si="9"/>
        <v>173.68</v>
      </c>
      <c r="CJ6" s="22">
        <f t="shared" si="9"/>
        <v>174.52</v>
      </c>
      <c r="CK6" s="21" t="str">
        <f>IF(CK7="","",IF(CK7="-","【-】","【"&amp;SUBSTITUTE(TEXT(CK7,"#,##0.00"),"-","△")&amp;"】"))</f>
        <v>【177.56】</v>
      </c>
      <c r="CL6" s="22">
        <f>IF(CL7="",NA(),CL7)</f>
        <v>52.18</v>
      </c>
      <c r="CM6" s="22">
        <f t="shared" ref="CM6:CU6" si="10">IF(CM7="",NA(),CM7)</f>
        <v>77.75</v>
      </c>
      <c r="CN6" s="22">
        <f t="shared" si="10"/>
        <v>75.28</v>
      </c>
      <c r="CO6" s="22">
        <f t="shared" si="10"/>
        <v>72.400000000000006</v>
      </c>
      <c r="CP6" s="22">
        <f t="shared" si="10"/>
        <v>72.150000000000006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78.010000000000005</v>
      </c>
      <c r="CX6" s="22">
        <f t="shared" ref="CX6:DF6" si="11">IF(CX7="",NA(),CX7)</f>
        <v>79.55</v>
      </c>
      <c r="CY6" s="22">
        <f t="shared" si="11"/>
        <v>80.64</v>
      </c>
      <c r="CZ6" s="22">
        <f t="shared" si="11"/>
        <v>82.64</v>
      </c>
      <c r="DA6" s="22">
        <f t="shared" si="11"/>
        <v>81.430000000000007</v>
      </c>
      <c r="DB6" s="22">
        <f t="shared" si="11"/>
        <v>87.08</v>
      </c>
      <c r="DC6" s="22">
        <f t="shared" si="11"/>
        <v>87.26</v>
      </c>
      <c r="DD6" s="22">
        <f t="shared" si="11"/>
        <v>87.57</v>
      </c>
      <c r="DE6" s="22">
        <f t="shared" si="11"/>
        <v>87.26</v>
      </c>
      <c r="DF6" s="22">
        <f t="shared" si="11"/>
        <v>86.95</v>
      </c>
      <c r="DG6" s="21" t="str">
        <f>IF(DG7="","",IF(DG7="-","【-】","【"&amp;SUBSTITUTE(TEXT(DG7,"#,##0.00"),"-","△")&amp;"】"))</f>
        <v>【89.42】</v>
      </c>
      <c r="DH6" s="22">
        <f>IF(DH7="",NA(),DH7)</f>
        <v>50.07</v>
      </c>
      <c r="DI6" s="22">
        <f t="shared" ref="DI6:DQ6" si="12">IF(DI7="",NA(),DI7)</f>
        <v>51.17</v>
      </c>
      <c r="DJ6" s="22">
        <f t="shared" si="12"/>
        <v>52.31</v>
      </c>
      <c r="DK6" s="22">
        <f t="shared" si="12"/>
        <v>52.71</v>
      </c>
      <c r="DL6" s="22">
        <f t="shared" si="12"/>
        <v>53.51</v>
      </c>
      <c r="DM6" s="22">
        <f t="shared" si="12"/>
        <v>48.55</v>
      </c>
      <c r="DN6" s="22">
        <f t="shared" si="12"/>
        <v>49.2</v>
      </c>
      <c r="DO6" s="22">
        <f t="shared" si="12"/>
        <v>50.01</v>
      </c>
      <c r="DP6" s="22">
        <f t="shared" si="12"/>
        <v>50.99</v>
      </c>
      <c r="DQ6" s="22">
        <f t="shared" si="12"/>
        <v>51.79</v>
      </c>
      <c r="DR6" s="21" t="str">
        <f>IF(DR7="","",IF(DR7="-","【-】","【"&amp;SUBSTITUTE(TEXT(DR7,"#,##0.00"),"-","△")&amp;"】"))</f>
        <v>【52.02】</v>
      </c>
      <c r="DS6" s="22">
        <f>IF(DS7="",NA(),DS7)</f>
        <v>4.3600000000000003</v>
      </c>
      <c r="DT6" s="22">
        <f t="shared" ref="DT6:EB6" si="13">IF(DT7="",NA(),DT7)</f>
        <v>4.2300000000000004</v>
      </c>
      <c r="DU6" s="22">
        <f t="shared" si="13"/>
        <v>17.98</v>
      </c>
      <c r="DV6" s="22">
        <f t="shared" si="13"/>
        <v>23.05</v>
      </c>
      <c r="DW6" s="22">
        <f t="shared" si="13"/>
        <v>24.08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0.46</v>
      </c>
      <c r="EE6" s="22">
        <f t="shared" ref="EE6:EM6" si="14">IF(EE7="",NA(),EE7)</f>
        <v>0.1</v>
      </c>
      <c r="EF6" s="22">
        <f t="shared" si="14"/>
        <v>0.39</v>
      </c>
      <c r="EG6" s="22">
        <f t="shared" si="14"/>
        <v>0.49</v>
      </c>
      <c r="EH6" s="22">
        <f t="shared" si="14"/>
        <v>0.46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72052</v>
      </c>
      <c r="D7" s="24">
        <v>46</v>
      </c>
      <c r="E7" s="24">
        <v>1</v>
      </c>
      <c r="F7" s="24">
        <v>0</v>
      </c>
      <c r="G7" s="24">
        <v>1</v>
      </c>
      <c r="H7" s="24" t="s">
        <v>92</v>
      </c>
      <c r="I7" s="24" t="s">
        <v>93</v>
      </c>
      <c r="J7" s="24" t="s">
        <v>94</v>
      </c>
      <c r="K7" s="24" t="s">
        <v>95</v>
      </c>
      <c r="L7" s="24" t="s">
        <v>96</v>
      </c>
      <c r="M7" s="24" t="s">
        <v>97</v>
      </c>
      <c r="N7" s="25" t="s">
        <v>98</v>
      </c>
      <c r="O7" s="25">
        <v>67.34</v>
      </c>
      <c r="P7" s="25">
        <v>96.09</v>
      </c>
      <c r="Q7" s="25">
        <v>2343</v>
      </c>
      <c r="R7" s="25">
        <v>57869</v>
      </c>
      <c r="S7" s="25">
        <v>305.32</v>
      </c>
      <c r="T7" s="25">
        <v>189.54</v>
      </c>
      <c r="U7" s="25">
        <v>55196</v>
      </c>
      <c r="V7" s="25">
        <v>155.9</v>
      </c>
      <c r="W7" s="25">
        <v>354.05</v>
      </c>
      <c r="X7" s="25">
        <v>112.2</v>
      </c>
      <c r="Y7" s="25">
        <v>113.62</v>
      </c>
      <c r="Z7" s="25">
        <v>114.55</v>
      </c>
      <c r="AA7" s="25">
        <v>112.37</v>
      </c>
      <c r="AB7" s="25">
        <v>112.88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437.39</v>
      </c>
      <c r="AU7" s="25">
        <v>458.63</v>
      </c>
      <c r="AV7" s="25">
        <v>555</v>
      </c>
      <c r="AW7" s="25">
        <v>547.83000000000004</v>
      </c>
      <c r="AX7" s="25">
        <v>496.89</v>
      </c>
      <c r="AY7" s="25">
        <v>360.86</v>
      </c>
      <c r="AZ7" s="25">
        <v>350.79</v>
      </c>
      <c r="BA7" s="25">
        <v>354.57</v>
      </c>
      <c r="BB7" s="25">
        <v>357.74</v>
      </c>
      <c r="BC7" s="25">
        <v>344.88</v>
      </c>
      <c r="BD7" s="25">
        <v>243.36</v>
      </c>
      <c r="BE7" s="25">
        <v>447.36</v>
      </c>
      <c r="BF7" s="25">
        <v>427.83</v>
      </c>
      <c r="BG7" s="25">
        <v>432.56</v>
      </c>
      <c r="BH7" s="25">
        <v>433.6</v>
      </c>
      <c r="BI7" s="25">
        <v>429.71</v>
      </c>
      <c r="BJ7" s="25">
        <v>309.27999999999997</v>
      </c>
      <c r="BK7" s="25">
        <v>322.92</v>
      </c>
      <c r="BL7" s="25">
        <v>303.45999999999998</v>
      </c>
      <c r="BM7" s="25">
        <v>307.27999999999997</v>
      </c>
      <c r="BN7" s="25">
        <v>304.02</v>
      </c>
      <c r="BO7" s="25">
        <v>265.93</v>
      </c>
      <c r="BP7" s="25">
        <v>99.53</v>
      </c>
      <c r="BQ7" s="25">
        <v>102.12</v>
      </c>
      <c r="BR7" s="25">
        <v>103.95</v>
      </c>
      <c r="BS7" s="25">
        <v>102.45</v>
      </c>
      <c r="BT7" s="25">
        <v>103.01</v>
      </c>
      <c r="BU7" s="25">
        <v>103.32</v>
      </c>
      <c r="BV7" s="25">
        <v>100.85</v>
      </c>
      <c r="BW7" s="25">
        <v>103.79</v>
      </c>
      <c r="BX7" s="25">
        <v>98.3</v>
      </c>
      <c r="BY7" s="25">
        <v>98.89</v>
      </c>
      <c r="BZ7" s="25">
        <v>97.82</v>
      </c>
      <c r="CA7" s="25">
        <v>170.39</v>
      </c>
      <c r="CB7" s="25">
        <v>167.37</v>
      </c>
      <c r="CC7" s="25">
        <v>165.67</v>
      </c>
      <c r="CD7" s="25">
        <v>168.66</v>
      </c>
      <c r="CE7" s="25">
        <v>168.36</v>
      </c>
      <c r="CF7" s="25">
        <v>168.56</v>
      </c>
      <c r="CG7" s="25">
        <v>167.1</v>
      </c>
      <c r="CH7" s="25">
        <v>167.86</v>
      </c>
      <c r="CI7" s="25">
        <v>173.68</v>
      </c>
      <c r="CJ7" s="25">
        <v>174.52</v>
      </c>
      <c r="CK7" s="25">
        <v>177.56</v>
      </c>
      <c r="CL7" s="25">
        <v>52.18</v>
      </c>
      <c r="CM7" s="25">
        <v>77.75</v>
      </c>
      <c r="CN7" s="25">
        <v>75.28</v>
      </c>
      <c r="CO7" s="25">
        <v>72.400000000000006</v>
      </c>
      <c r="CP7" s="25">
        <v>72.150000000000006</v>
      </c>
      <c r="CQ7" s="25">
        <v>59.51</v>
      </c>
      <c r="CR7" s="25">
        <v>59.91</v>
      </c>
      <c r="CS7" s="25">
        <v>59.4</v>
      </c>
      <c r="CT7" s="25">
        <v>59.24</v>
      </c>
      <c r="CU7" s="25">
        <v>58.77</v>
      </c>
      <c r="CV7" s="25">
        <v>59.81</v>
      </c>
      <c r="CW7" s="25">
        <v>78.010000000000005</v>
      </c>
      <c r="CX7" s="25">
        <v>79.55</v>
      </c>
      <c r="CY7" s="25">
        <v>80.64</v>
      </c>
      <c r="CZ7" s="25">
        <v>82.64</v>
      </c>
      <c r="DA7" s="25">
        <v>81.430000000000007</v>
      </c>
      <c r="DB7" s="25">
        <v>87.08</v>
      </c>
      <c r="DC7" s="25">
        <v>87.26</v>
      </c>
      <c r="DD7" s="25">
        <v>87.57</v>
      </c>
      <c r="DE7" s="25">
        <v>87.26</v>
      </c>
      <c r="DF7" s="25">
        <v>86.95</v>
      </c>
      <c r="DG7" s="25">
        <v>89.42</v>
      </c>
      <c r="DH7" s="25">
        <v>50.07</v>
      </c>
      <c r="DI7" s="25">
        <v>51.17</v>
      </c>
      <c r="DJ7" s="25">
        <v>52.31</v>
      </c>
      <c r="DK7" s="25">
        <v>52.71</v>
      </c>
      <c r="DL7" s="25">
        <v>53.51</v>
      </c>
      <c r="DM7" s="25">
        <v>48.55</v>
      </c>
      <c r="DN7" s="25">
        <v>49.2</v>
      </c>
      <c r="DO7" s="25">
        <v>50.01</v>
      </c>
      <c r="DP7" s="25">
        <v>50.99</v>
      </c>
      <c r="DQ7" s="25">
        <v>51.79</v>
      </c>
      <c r="DR7" s="25">
        <v>52.02</v>
      </c>
      <c r="DS7" s="25">
        <v>4.3600000000000003</v>
      </c>
      <c r="DT7" s="25">
        <v>4.2300000000000004</v>
      </c>
      <c r="DU7" s="25">
        <v>17.98</v>
      </c>
      <c r="DV7" s="25">
        <v>23.05</v>
      </c>
      <c r="DW7" s="25">
        <v>24.08</v>
      </c>
      <c r="DX7" s="25">
        <v>17.11</v>
      </c>
      <c r="DY7" s="25">
        <v>18.329999999999998</v>
      </c>
      <c r="DZ7" s="25">
        <v>20.27</v>
      </c>
      <c r="EA7" s="25">
        <v>21.69</v>
      </c>
      <c r="EB7" s="25">
        <v>23.19</v>
      </c>
      <c r="EC7" s="25">
        <v>25.37</v>
      </c>
      <c r="ED7" s="25">
        <v>0.46</v>
      </c>
      <c r="EE7" s="25">
        <v>0.1</v>
      </c>
      <c r="EF7" s="25">
        <v>0.39</v>
      </c>
      <c r="EG7" s="25">
        <v>0.49</v>
      </c>
      <c r="EH7" s="25">
        <v>0.46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2025-01-24T06:45:18Z</dcterms:created>
  <dcterms:modified xsi:type="dcterms:W3CDTF">2025-01-30T06:43:19Z</dcterms:modified>
  <cp:category/>
</cp:coreProperties>
</file>