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mc:AlternateContent xmlns:mc="http://schemas.openxmlformats.org/markup-compatibility/2006">
    <mc:Choice Requires="x15">
      <x15ac:absPath xmlns:x15ac="http://schemas.microsoft.com/office/spreadsheetml/2010/11/ac" url="\\10.25.31.190\backup-nas\総務課\財政係\財政係\65 財政状況資料集（財政分析表（総務省)）\R5(R4分）\04_回答\"/>
    </mc:Choice>
  </mc:AlternateContent>
  <xr:revisionPtr revIDLastSave="0" documentId="13_ncr:1_{07237518-50C8-4CC2-AE98-18BBF52F2AB0}" xr6:coauthVersionLast="47" xr6:coauthVersionMax="47" xr10:uidLastSave="{00000000-0000-0000-0000-000000000000}"/>
  <bookViews>
    <workbookView xWindow="-120" yWindow="-120" windowWidth="20730" windowHeight="1116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BG35" i="10" l="1"/>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W36" i="10"/>
  <c r="BW37" i="10" s="1"/>
  <c r="BW38" i="10" s="1"/>
  <c r="BW39" i="10" s="1"/>
  <c r="BW40" i="10" s="1"/>
  <c r="BE36" i="10"/>
  <c r="AM36" i="10"/>
  <c r="C36" i="10"/>
  <c r="CO35" i="10"/>
  <c r="BW35" i="10"/>
  <c r="AM35" i="10"/>
  <c r="C35" i="10"/>
  <c r="CO34" i="10"/>
  <c r="BW34" i="10"/>
  <c r="U34" i="10"/>
  <c r="U35" i="10" s="1"/>
  <c r="C34" i="10"/>
  <c r="U36" i="10" l="1"/>
  <c r="BE34" i="10"/>
  <c r="BE35" i="10" s="1"/>
  <c r="AM34" i="10"/>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<sst xmlns="http://schemas.openxmlformats.org/spreadsheetml/2006/main" count="1077" uniqueCount="605">
  <si>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</si>
  <si>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</si>
  <si>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</si>
  <si>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</si>
  <si>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</si>
  <si>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</si>
  <si>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</si>
  <si>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</si>
  <si>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</si>
  <si>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</si>
  <si>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</si>
  <si>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</si>
  <si>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</si>
  <si>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</si>
  <si>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</si>
  <si>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</si>
  <si>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</si>
  <si>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</si>
  <si>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</si>
  <si>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</si>
  <si>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</si>
  <si>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</si>
  <si>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</si>
  <si>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</si>
  <si>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</si>
  <si>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</si>
  <si>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</si>
  <si>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</si>
  <si>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</si>
  <si>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</si>
  <si>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</si>
  <si>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</si>
  <si>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</si>
  <si>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</si>
  <si>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</si>
  <si>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</si>
  <si>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</si>
  <si>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</si>
  <si>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</si>
  <si>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</si>
  <si>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</si>
  <si>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</si>
  <si>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</si>
  <si>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</si>
  <si>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</si>
  <si>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</si>
  <si>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</si>
  <si>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</si>
  <si>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</si>
  <si>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</si>
  <si>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</si>
  <si>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</si>
  <si>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</si>
  <si>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</si>
  <si>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</si>
  <si>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</si>
  <si>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</si>
  <si>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</si>
  <si>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</si>
  <si>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</si>
  <si>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</si>
  <si>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</si>
  <si>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</si>
  <si>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</si>
  <si>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</si>
  <si>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</si>
  <si>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</si>
  <si>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</si>
  <si>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</si>
  <si>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</si>
  <si>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</si>
  <si>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</si>
  <si>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</si>
  <si>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</si>
  <si>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</si>
  <si>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</si>
  <si>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</si>
  <si>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</si>
  <si>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</si>
  <si>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</si>
  <si>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</si>
  <si>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</si>
  <si>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</si>
  <si>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</si>
  <si>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</si>
  <si>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福島県</t>
    <phoneticPr fontId="5"/>
  </si>
  <si>
    <t>市町村類型</t>
    <phoneticPr fontId="5"/>
  </si>
  <si>
    <t>Ⅱ－１</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</si>
  <si>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</si>
  <si>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</si>
  <si>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</si>
  <si>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</si>
  <si>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</si>
  <si>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</si>
  <si>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</si>
  <si>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</si>
  <si>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</si>
  <si>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</si>
  <si>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</si>
  <si>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</si>
  <si>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塙町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</si>
  <si>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</si>
  <si>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</si>
  <si>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</si>
  <si>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</si>
  <si>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</si>
  <si>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</si>
  <si>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</si>
  <si>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</si>
  <si>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</si>
  <si>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</si>
  <si>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</si>
  <si>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</si>
  <si>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</si>
  <si>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</si>
  <si>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</si>
  <si>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</si>
  <si>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</si>
  <si>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</si>
  <si>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</si>
  <si>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</si>
  <si>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</si>
  <si>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</si>
  <si>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</si>
  <si>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</si>
  <si>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</si>
  <si>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-9.3</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</si>
  <si>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</si>
  <si>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</si>
  <si>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</si>
  <si>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</si>
  <si>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</si>
  <si>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</si>
  <si>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</si>
  <si>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</si>
  <si>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</si>
  <si>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</si>
  <si>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</si>
  <si>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</si>
  <si>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</si>
  <si>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</si>
  <si>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</si>
  <si>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</si>
  <si>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</si>
  <si>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</si>
  <si>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</si>
  <si>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</si>
  <si>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</si>
  <si>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</si>
  <si>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</si>
  <si>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</si>
  <si>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</si>
  <si>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</si>
  <si>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-1.7</t>
    <phoneticPr fontId="5"/>
  </si>
  <si>
    <t>基準財政需要額</t>
    <phoneticPr fontId="25"/>
  </si>
  <si>
    <t>うち日本人(％)</t>
    <phoneticPr fontId="5"/>
  </si>
  <si>
    <t>-2.0</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</si>
  <si>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</si>
  <si>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</si>
  <si>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</si>
  <si>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</si>
  <si>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</si>
  <si>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</si>
  <si>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</si>
  <si>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</si>
  <si>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</si>
  <si>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</si>
  <si>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</si>
  <si>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</si>
  <si>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</si>
  <si>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</si>
  <si>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</si>
  <si>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</si>
  <si>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</si>
  <si>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</si>
  <si>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</si>
  <si>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</si>
  <si>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</si>
  <si>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</si>
  <si>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</si>
  <si>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</si>
  <si>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</si>
  <si>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</si>
  <si>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</si>
  <si>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</si>
  <si>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</si>
  <si>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</si>
  <si>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</si>
  <si>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</si>
  <si>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</si>
  <si>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</si>
  <si>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</si>
  <si>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</si>
  <si>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</si>
  <si>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</si>
  <si>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</si>
  <si>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</si>
  <si>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</si>
  <si>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</si>
  <si>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</si>
  <si>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</si>
  <si>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</si>
  <si>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</si>
  <si>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</si>
  <si>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</si>
  <si>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</si>
  <si>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</si>
  <si>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</si>
  <si>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</si>
  <si>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</si>
  <si>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</si>
  <si>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</si>
  <si>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</si>
  <si>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</si>
  <si>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</si>
  <si>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</si>
  <si>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</si>
  <si>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</si>
  <si>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</si>
  <si>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</si>
  <si>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福島県塙町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</si>
  <si>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</si>
  <si>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</si>
  <si>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</si>
  <si>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</si>
  <si>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</si>
  <si>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</si>
  <si>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</si>
  <si>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</si>
  <si>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</si>
  <si>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</si>
  <si>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</si>
  <si>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</si>
  <si>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</si>
  <si>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</si>
  <si>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</si>
  <si>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</si>
  <si>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</si>
  <si>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</si>
  <si>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</si>
  <si>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</si>
  <si>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</si>
  <si>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</si>
  <si>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</si>
  <si>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</si>
  <si>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</si>
  <si>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</si>
  <si>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</si>
  <si>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</si>
  <si>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</si>
  <si>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</si>
  <si>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</si>
  <si>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</si>
  <si>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</si>
  <si>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</si>
  <si>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</si>
  <si>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</si>
  <si>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</si>
  <si>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</si>
  <si>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</si>
  <si>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</si>
  <si>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</si>
  <si>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</si>
  <si>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</si>
  <si>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</si>
  <si>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</si>
  <si>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</si>
  <si>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</si>
  <si>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</si>
  <si>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</si>
  <si>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</si>
  <si>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</si>
  <si>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</si>
  <si>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</si>
  <si>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</si>
  <si>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</si>
  <si>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</si>
  <si>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</si>
  <si>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</si>
  <si>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</si>
  <si>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</si>
  <si>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</si>
  <si>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</si>
  <si>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</si>
  <si>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</si>
  <si>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</si>
  <si>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</si>
  <si>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</si>
  <si>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</si>
  <si>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</si>
  <si>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</si>
  <si>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</si>
  <si>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</si>
  <si>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</si>
  <si>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</si>
  <si>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</si>
  <si>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</si>
  <si>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</si>
  <si>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</si>
  <si>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</si>
  <si>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</si>
  <si>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</si>
  <si>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</si>
  <si>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</si>
  <si>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</si>
  <si>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</si>
  <si>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</si>
  <si>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</si>
  <si>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</si>
  <si>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</si>
  <si>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</si>
  <si>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</si>
  <si>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</si>
  <si>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</si>
  <si>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</si>
  <si>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</si>
  <si>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</si>
  <si>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</si>
  <si>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</si>
  <si>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</si>
  <si>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</si>
  <si>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</si>
  <si>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</si>
  <si>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</si>
  <si>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</si>
  <si>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</si>
  <si>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</si>
  <si>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</si>
  <si>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</si>
  <si>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</si>
  <si>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</si>
  <si>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</si>
  <si>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</si>
  <si>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</si>
  <si>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</si>
  <si>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</si>
  <si>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</si>
  <si>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</si>
  <si>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</si>
  <si>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</si>
  <si>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</si>
  <si>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</si>
  <si>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</si>
  <si>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</si>
  <si>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</si>
  <si>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工業用水道</t>
    <phoneticPr fontId="5"/>
  </si>
  <si>
    <t>被保険者数(人)</t>
  </si>
  <si>
    <t>　積立金</t>
    <phoneticPr fontId="5"/>
  </si>
  <si>
    <t>　うち臨時財政対策債</t>
    <phoneticPr fontId="5"/>
  </si>
  <si>
    <t>交通</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</si>
  <si>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</si>
  <si>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</si>
  <si>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</si>
  <si>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</si>
  <si>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</si>
  <si>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</si>
  <si>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</si>
  <si>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</si>
  <si>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</si>
  <si>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</si>
  <si>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</si>
  <si>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</si>
  <si>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</si>
  <si>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</si>
  <si>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</si>
  <si>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</si>
  <si>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</si>
  <si>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</si>
  <si>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</si>
  <si>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t>
    <phoneticPr fontId="5"/>
  </si>
  <si>
    <t>歳出合計</t>
    <phoneticPr fontId="5"/>
  </si>
  <si>
    <t>(2)各会計、関係団体の財政状況及び健全化判断比率（市町村）</t>
    <rPh sb="26" eb="29">
      <t>シチョウソン</t>
    </rPh>
    <phoneticPr fontId="5"/>
  </si>
  <si>
    <t>令和4年度</t>
  </si>
  <si>
    <t>福島県塙町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</si>
  <si>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</si>
  <si>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</si>
  <si>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</si>
  <si>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</si>
  <si>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</si>
  <si>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</si>
  <si>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</si>
  <si>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</si>
  <si>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</si>
  <si>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</si>
  <si>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</si>
  <si>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</si>
  <si>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</si>
  <si>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</si>
  <si>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</si>
  <si>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</si>
  <si>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</si>
  <si>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</si>
  <si>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</si>
  <si>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</si>
  <si>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</si>
  <si>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</si>
  <si>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</si>
  <si>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</si>
  <si>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</si>
  <si>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</si>
  <si>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</si>
  <si>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</si>
  <si>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</si>
  <si>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</si>
  <si>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</si>
  <si>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</si>
  <si>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</si>
  <si>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</si>
  <si>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</si>
  <si>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</si>
  <si>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</si>
  <si>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上水道事業</t>
    <phoneticPr fontId="5"/>
  </si>
  <si>
    <t>法適用企業</t>
    <phoneticPr fontId="5"/>
  </si>
  <si>
    <t>農業集落排水処理事業</t>
    <phoneticPr fontId="5"/>
  </si>
  <si>
    <t>法非適用企業</t>
    <phoneticPr fontId="5"/>
  </si>
  <si>
    <t>特定環境保全公共下水道事業</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</si>
  <si>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</si>
  <si>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</si>
  <si>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</si>
  <si>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</si>
  <si>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</si>
  <si>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</si>
  <si>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</si>
  <si>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</si>
  <si>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</si>
  <si>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</si>
  <si>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</si>
  <si>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</si>
  <si>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</si>
  <si>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</si>
  <si>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</si>
  <si>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</si>
  <si>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</si>
  <si>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</si>
  <si>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</si>
  <si>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</si>
  <si>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</si>
  <si>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</si>
  <si>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</si>
  <si>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</si>
  <si>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</si>
  <si>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</si>
  <si>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</si>
  <si>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</si>
  <si>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</si>
  <si>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</si>
  <si>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</si>
  <si>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</si>
  <si>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</si>
  <si>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t>
    <phoneticPr fontId="5"/>
  </si>
  <si>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</si>
  <si>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</si>
  <si>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</si>
  <si>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</si>
  <si>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</si>
  <si>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</si>
  <si>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</si>
  <si>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</si>
  <si>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</si>
  <si>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</si>
  <si>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</si>
  <si>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</si>
  <si>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</si>
  <si>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</si>
  <si>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t>
    <phoneticPr fontId="5"/>
  </si>
  <si>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</si>
  <si>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</si>
  <si>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</si>
  <si>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</si>
  <si>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</si>
  <si>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</si>
  <si>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</si>
  <si>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</si>
  <si>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</si>
  <si>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</si>
  <si>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</si>
  <si>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</si>
  <si>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</si>
  <si>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</si>
  <si>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</si>
  <si>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</si>
  <si>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特定環境保全公共下水道事業</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</si>
  <si>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</si>
  <si>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</si>
  <si>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上水道事業</t>
    <phoneticPr fontId="5"/>
  </si>
  <si>
    <t xml:space="preserve">基準財政需要額算入見込額 </t>
    <rPh sb="0" eb="2">
      <t>キジュン</t>
    </rPh>
    <rPh sb="2" eb="4">
      <t>ザイセイ</t>
    </rPh>
    <rPh sb="4" eb="7">
      <t>ジュヨウガク</t>
    </rPh>
    <rPh sb="7" eb="9">
      <t>サンニュウ</t>
    </rPh>
    <rPh sb="9" eb="12">
      <t>ミコミガク</t>
    </rPh>
    <phoneticPr fontId="31"/>
  </si>
  <si>
    <t>農業集落排水処理事業</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</si>
  <si>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</si>
  <si>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</si>
  <si>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</si>
  <si>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</si>
  <si>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</si>
  <si>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</si>
  <si>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</si>
  <si>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</si>
  <si>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</si>
  <si>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</si>
  <si>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</si>
  <si>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</si>
  <si>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</si>
  <si>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</si>
  <si>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</si>
  <si>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</si>
  <si>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</si>
  <si>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</si>
  <si>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</si>
  <si>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</si>
  <si>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</si>
  <si>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</si>
  <si>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</si>
  <si>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</si>
  <si>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</si>
  <si>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</si>
  <si>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</si>
  <si>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</si>
  <si>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</si>
  <si>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</si>
  <si>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</si>
  <si>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</si>
  <si>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</si>
  <si>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</si>
  <si>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</si>
  <si>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</si>
  <si>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</si>
  <si>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</si>
  <si>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</si>
  <si>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</si>
  <si>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</si>
  <si>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</si>
  <si>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</si>
  <si>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</si>
  <si>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</si>
  <si>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</si>
  <si>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</si>
  <si>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</si>
  <si>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</si>
  <si>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</si>
  <si>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</si>
  <si>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</si>
  <si>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</si>
  <si>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</si>
  <si>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</si>
  <si>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</si>
  <si>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</si>
  <si>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</si>
  <si>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</si>
  <si>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</si>
  <si>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</si>
  <si>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</si>
  <si>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</si>
  <si>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</si>
  <si>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</si>
  <si>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</si>
  <si>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</si>
  <si>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</si>
  <si>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</si>
  <si>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</si>
  <si>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</si>
  <si>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</si>
  <si>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</si>
  <si>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</si>
  <si>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</si>
  <si>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</si>
  <si>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</si>
  <si>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</si>
  <si>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</si>
  <si>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</si>
  <si>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</si>
  <si>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</si>
  <si>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</si>
  <si>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</si>
  <si>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1.43</t>
  </si>
  <si>
    <t>▲ 5.27</t>
  </si>
  <si>
    <t>▲ 6.24</t>
  </si>
  <si>
    <t>上水道事業</t>
  </si>
  <si>
    <t>一般会計</t>
  </si>
  <si>
    <t>介護保険特別会計</t>
  </si>
  <si>
    <t>国民健康保険特別会計</t>
  </si>
  <si>
    <t>特定環境保全公共下水道事業</t>
  </si>
  <si>
    <t>農業集落排水処理事業</t>
  </si>
  <si>
    <t>後期高齢者医療特別会計</t>
  </si>
  <si>
    <t>その他会計（赤字）</t>
  </si>
  <si>
    <t>その他会計（黒字）</t>
  </si>
  <si>
    <t>（百万円）</t>
    <phoneticPr fontId="5"/>
  </si>
  <si>
    <t>H30</t>
    <phoneticPr fontId="5"/>
  </si>
  <si>
    <t>R01</t>
    <phoneticPr fontId="5"/>
  </si>
  <si>
    <t>R02</t>
    <phoneticPr fontId="5"/>
  </si>
  <si>
    <t>R03</t>
    <phoneticPr fontId="5"/>
  </si>
  <si>
    <t>R04</t>
    <phoneticPr fontId="5"/>
  </si>
  <si>
    <t>東白衛生組合</t>
    <rPh sb="0" eb="1">
      <t>トウ</t>
    </rPh>
    <rPh sb="1" eb="2">
      <t>ハク</t>
    </rPh>
    <rPh sb="2" eb="6">
      <t>エイセイクミアイ</t>
    </rPh>
    <phoneticPr fontId="2"/>
  </si>
  <si>
    <t>白河地方広域市町村圏整備組合　一般会計</t>
    <rPh sb="0" eb="4">
      <t>シラカワチホウ</t>
    </rPh>
    <rPh sb="4" eb="6">
      <t>コウイキ</t>
    </rPh>
    <rPh sb="6" eb="9">
      <t>シチョウソン</t>
    </rPh>
    <rPh sb="9" eb="10">
      <t>ケン</t>
    </rPh>
    <rPh sb="10" eb="12">
      <t>セイビ</t>
    </rPh>
    <rPh sb="12" eb="14">
      <t>クミアイ</t>
    </rPh>
    <rPh sb="15" eb="17">
      <t>イッパン</t>
    </rPh>
    <rPh sb="17" eb="19">
      <t>カイケイ</t>
    </rPh>
    <phoneticPr fontId="2"/>
  </si>
  <si>
    <t>福島県市町村総合事務組合　一般会計</t>
    <rPh sb="0" eb="12">
      <t>フクシマケンシチョウソンソウゴウジムクミアイ</t>
    </rPh>
    <rPh sb="13" eb="15">
      <t>イッパン</t>
    </rPh>
    <rPh sb="15" eb="17">
      <t>カイケイ</t>
    </rPh>
    <phoneticPr fontId="4"/>
  </si>
  <si>
    <t>福島県市町村総合事務組合　消防補償等特別会計</t>
    <rPh sb="0" eb="12">
      <t>フクシマケンシチョウソンソウゴウジムクミアイ</t>
    </rPh>
    <rPh sb="13" eb="15">
      <t>ショウボウ</t>
    </rPh>
    <rPh sb="15" eb="17">
      <t>ホショウ</t>
    </rPh>
    <rPh sb="17" eb="18">
      <t>トウ</t>
    </rPh>
    <rPh sb="18" eb="20">
      <t>トクベツ</t>
    </rPh>
    <rPh sb="20" eb="22">
      <t>カイケイ</t>
    </rPh>
    <phoneticPr fontId="4"/>
  </si>
  <si>
    <t>福島県市町村総合事務組合　消防賞じゅつ金特別会計</t>
    <rPh sb="0" eb="12">
      <t>フクシマケンシチョウソンソウゴウジムクミアイ</t>
    </rPh>
    <rPh sb="13" eb="15">
      <t>ショウボウ</t>
    </rPh>
    <rPh sb="15" eb="16">
      <t>ショウ</t>
    </rPh>
    <rPh sb="19" eb="20">
      <t>キン</t>
    </rPh>
    <rPh sb="20" eb="22">
      <t>トクベツ</t>
    </rPh>
    <rPh sb="22" eb="24">
      <t>カイケイ</t>
    </rPh>
    <phoneticPr fontId="4"/>
  </si>
  <si>
    <t>福島県市町村総合事務組合　非常勤職員公務災害補償特別会計</t>
    <rPh sb="0" eb="12">
      <t>フクシマケンシチョウソンソウゴウジムクミアイ</t>
    </rPh>
    <rPh sb="13" eb="16">
      <t>ヒジョウキン</t>
    </rPh>
    <rPh sb="16" eb="18">
      <t>ショクイン</t>
    </rPh>
    <rPh sb="18" eb="20">
      <t>コウム</t>
    </rPh>
    <rPh sb="20" eb="22">
      <t>サイガイ</t>
    </rPh>
    <rPh sb="22" eb="24">
      <t>ホショウ</t>
    </rPh>
    <rPh sb="24" eb="26">
      <t>トクベツ</t>
    </rPh>
    <rPh sb="26" eb="28">
      <t>カイケイ</t>
    </rPh>
    <phoneticPr fontId="4"/>
  </si>
  <si>
    <t>福島県市町村総合事務組合　自治会館管理特別会計</t>
    <rPh sb="0" eb="12">
      <t>フクシマケンシチョウソンソウゴウジムクミアイ</t>
    </rPh>
    <rPh sb="13" eb="15">
      <t>ジチ</t>
    </rPh>
    <rPh sb="15" eb="17">
      <t>カイカン</t>
    </rPh>
    <rPh sb="17" eb="19">
      <t>カンリ</t>
    </rPh>
    <rPh sb="19" eb="21">
      <t>トクベツ</t>
    </rPh>
    <rPh sb="21" eb="23">
      <t>カイケイ</t>
    </rPh>
    <phoneticPr fontId="4"/>
  </si>
  <si>
    <t>福島県後期高齢者医療広域連合　一般会計</t>
    <rPh sb="0" eb="3">
      <t>フクシマケン</t>
    </rPh>
    <rPh sb="3" eb="10">
      <t>コウキコウレイシャイリョウ</t>
    </rPh>
    <rPh sb="10" eb="14">
      <t>コウイキレンゴウ</t>
    </rPh>
    <rPh sb="15" eb="19">
      <t>イッパンカイケイ</t>
    </rPh>
    <phoneticPr fontId="2"/>
  </si>
  <si>
    <t>福島県後期高齢者医療広域連合　後期高齢者医療特別会計</t>
    <rPh sb="15" eb="22">
      <t>コウキコウレイシャイリョウ</t>
    </rPh>
    <rPh sb="22" eb="24">
      <t>トクベツ</t>
    </rPh>
    <phoneticPr fontId="2"/>
  </si>
  <si>
    <t>白河地方土地開発公社</t>
    <rPh sb="0" eb="4">
      <t>シラカワチホウ</t>
    </rPh>
    <rPh sb="4" eb="8">
      <t>トチカイハツ</t>
    </rPh>
    <rPh sb="8" eb="10">
      <t>コウシャ</t>
    </rPh>
    <phoneticPr fontId="2"/>
  </si>
  <si>
    <t>塙町振興公社</t>
    <rPh sb="0" eb="2">
      <t>ハナワマチ</t>
    </rPh>
    <rPh sb="2" eb="6">
      <t>シンコウコウシャ</t>
    </rPh>
    <phoneticPr fontId="2"/>
  </si>
  <si>
    <t>公有施設等整備基金</t>
    <rPh sb="0" eb="5">
      <t>コウユウシセツトウ</t>
    </rPh>
    <rPh sb="5" eb="9">
      <t>セイビキキン</t>
    </rPh>
    <phoneticPr fontId="5"/>
  </si>
  <si>
    <t>福祉基金</t>
    <rPh sb="0" eb="4">
      <t>フクシキキン</t>
    </rPh>
    <phoneticPr fontId="2"/>
  </si>
  <si>
    <t>振興基金</t>
    <rPh sb="0" eb="2">
      <t>シンコウ</t>
    </rPh>
    <rPh sb="2" eb="4">
      <t>キキン</t>
    </rPh>
    <phoneticPr fontId="2"/>
  </si>
  <si>
    <t>ふるさと応援基金</t>
    <rPh sb="4" eb="6">
      <t>オウエン</t>
    </rPh>
    <rPh sb="6" eb="8">
      <t>キキン</t>
    </rPh>
    <phoneticPr fontId="2"/>
  </si>
  <si>
    <t>森林環境譲与税基金</t>
    <rPh sb="0" eb="4">
      <t>シンリンカンキョウ</t>
    </rPh>
    <rPh sb="4" eb="7">
      <t>ジョウヨゼイ</t>
    </rPh>
    <rPh sb="7" eb="9">
      <t>キキン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</si>
</sst>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7" fillId="0" borderId="31" xfId="8" applyFont="1" applyBorder="1">
      <alignment vertical="center"/>
    </xf>
    <xf numFmtId="0" fontId="27" fillId="0" borderId="42" xfId="8" applyFont="1" applyBorder="1">
      <alignmen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70" xfId="8" applyFont="1" applyBorder="1" applyAlignment="1">
      <alignment horizontal="center"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24"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Border="1" applyAlignment="1">
      <alignment horizontal="right" vertical="center" shrinkToFit="1"/>
    </xf>
    <xf numFmtId="181" fontId="20" fillId="0" borderId="65"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11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114790</c:v>
                </c:pt>
                <c:pt idx="1">
                  <c:v>126262</c:v>
                </c:pt>
                <c:pt idx="2">
                  <c:v>126525</c:v>
                </c:pt>
                <c:pt idx="3">
                  <c:v>122054</c:v>
                </c:pt>
                <c:pt idx="4">
                  <c:v>111644</c:v>
                </c:pt>
              </c:numCache>
            </c:numRef>
          </c:val>
          <c:smooth val="0"/>
          <c:extLst>
            <c:ext xmlns:c16="http://schemas.microsoft.com/office/drawing/2014/chart" uri="{C3380CC4-5D6E-409C-BE32-E72D297353CC}">
              <c16:uniqueId val="{00000000-BCE0-4EB4-AFE3-E136C044562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127613</c:v>
                </c:pt>
                <c:pt idx="1">
                  <c:v>149038</c:v>
                </c:pt>
                <c:pt idx="2">
                  <c:v>107773</c:v>
                </c:pt>
                <c:pt idx="3">
                  <c:v>190811</c:v>
                </c:pt>
                <c:pt idx="4">
                  <c:v>187899</c:v>
                </c:pt>
              </c:numCache>
            </c:numRef>
          </c:val>
          <c:smooth val="0"/>
          <c:extLst>
            <c:ext xmlns:c16="http://schemas.microsoft.com/office/drawing/2014/chart" uri="{C3380CC4-5D6E-409C-BE32-E72D297353CC}">
              <c16:uniqueId val="{00000001-BCE0-4EB4-AFE3-E136C044562D}"/>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3.2</c:v>
                </c:pt>
                <c:pt idx="1">
                  <c:v>4.17</c:v>
                </c:pt>
                <c:pt idx="2">
                  <c:v>3.59</c:v>
                </c:pt>
                <c:pt idx="3">
                  <c:v>3.45</c:v>
                </c:pt>
                <c:pt idx="4">
                  <c:v>5.05</c:v>
                </c:pt>
              </c:numCache>
            </c:numRef>
          </c:val>
          <c:extLst>
            <c:ext xmlns:c16="http://schemas.microsoft.com/office/drawing/2014/chart" uri="{C3380CC4-5D6E-409C-BE32-E72D297353CC}">
              <c16:uniqueId val="{00000000-C90F-448D-A51A-891086D71EDF}"/>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41.32</c:v>
                </c:pt>
                <c:pt idx="1">
                  <c:v>35.299999999999997</c:v>
                </c:pt>
                <c:pt idx="2">
                  <c:v>26.54</c:v>
                </c:pt>
                <c:pt idx="3">
                  <c:v>27</c:v>
                </c:pt>
                <c:pt idx="4">
                  <c:v>29.17</c:v>
                </c:pt>
              </c:numCache>
            </c:numRef>
          </c:val>
          <c:extLst>
            <c:ext xmlns:c16="http://schemas.microsoft.com/office/drawing/2014/chart" uri="{C3380CC4-5D6E-409C-BE32-E72D297353CC}">
              <c16:uniqueId val="{00000001-C90F-448D-A51A-891086D71EDF}"/>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-1.43</c:v>
                </c:pt>
                <c:pt idx="1">
                  <c:v>-5.27</c:v>
                </c:pt>
                <c:pt idx="2">
                  <c:v>-6.24</c:v>
                </c:pt>
                <c:pt idx="3">
                  <c:v>1.74</c:v>
                </c:pt>
                <c:pt idx="4">
                  <c:v>3.31</c:v>
                </c:pt>
              </c:numCache>
            </c:numRef>
          </c:val>
          <c:smooth val="0"/>
          <c:extLst>
            <c:ext xmlns:c16="http://schemas.microsoft.com/office/drawing/2014/chart" uri="{C3380CC4-5D6E-409C-BE32-E72D297353CC}">
              <c16:uniqueId val="{00000002-C90F-448D-A51A-891086D71EDF}"/>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7A11-41D2-A99A-E090DAED9F4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7A11-41D2-A99A-E090DAED9F49}"/>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7A11-41D2-A99A-E090DAED9F49}"/>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7A11-41D2-A99A-E090DAED9F49}"/>
            </c:ext>
          </c:extLst>
        </c:ser>
        <c:ser>
          <c:idx val="4"/>
          <c:order val="4"/>
          <c:tx>
            <c:strRef>
              <c:f>データシート!$A$31</c:f>
              <c:strCache>
                <c:ptCount val="1"/>
                <c:pt idx="0">
                  <c:v>農業集落排水処理事業</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c:v>
                </c:pt>
                <c:pt idx="2">
                  <c:v>#N/A</c:v>
                </c:pt>
                <c:pt idx="3">
                  <c:v>0.01</c:v>
                </c:pt>
                <c:pt idx="4">
                  <c:v>#N/A</c:v>
                </c:pt>
                <c:pt idx="5">
                  <c:v>0</c:v>
                </c:pt>
                <c:pt idx="6">
                  <c:v>#N/A</c:v>
                </c:pt>
                <c:pt idx="7">
                  <c:v>0</c:v>
                </c:pt>
                <c:pt idx="8">
                  <c:v>#N/A</c:v>
                </c:pt>
                <c:pt idx="9">
                  <c:v>0.41</c:v>
                </c:pt>
              </c:numCache>
            </c:numRef>
          </c:val>
          <c:extLst>
            <c:ext xmlns:c16="http://schemas.microsoft.com/office/drawing/2014/chart" uri="{C3380CC4-5D6E-409C-BE32-E72D297353CC}">
              <c16:uniqueId val="{00000004-7A11-41D2-A99A-E090DAED9F49}"/>
            </c:ext>
          </c:extLst>
        </c:ser>
        <c:ser>
          <c:idx val="5"/>
          <c:order val="5"/>
          <c:tx>
            <c:strRef>
              <c:f>データシート!$A$32</c:f>
              <c:strCache>
                <c:ptCount val="1"/>
                <c:pt idx="0">
                  <c:v>特定環境保全公共下水道事業</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c:v>
                </c:pt>
                <c:pt idx="2">
                  <c:v>#N/A</c:v>
                </c:pt>
                <c:pt idx="3">
                  <c:v>0.02</c:v>
                </c:pt>
                <c:pt idx="4">
                  <c:v>#N/A</c:v>
                </c:pt>
                <c:pt idx="5">
                  <c:v>0</c:v>
                </c:pt>
                <c:pt idx="6">
                  <c:v>#N/A</c:v>
                </c:pt>
                <c:pt idx="7">
                  <c:v>0</c:v>
                </c:pt>
                <c:pt idx="8">
                  <c:v>#N/A</c:v>
                </c:pt>
                <c:pt idx="9">
                  <c:v>0.74</c:v>
                </c:pt>
              </c:numCache>
            </c:numRef>
          </c:val>
          <c:extLst>
            <c:ext xmlns:c16="http://schemas.microsoft.com/office/drawing/2014/chart" uri="{C3380CC4-5D6E-409C-BE32-E72D297353CC}">
              <c16:uniqueId val="{00000005-7A11-41D2-A99A-E090DAED9F49}"/>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0.32</c:v>
                </c:pt>
                <c:pt idx="2">
                  <c:v>#N/A</c:v>
                </c:pt>
                <c:pt idx="3">
                  <c:v>0.01</c:v>
                </c:pt>
                <c:pt idx="4">
                  <c:v>#N/A</c:v>
                </c:pt>
                <c:pt idx="5">
                  <c:v>0.94</c:v>
                </c:pt>
                <c:pt idx="6">
                  <c:v>#N/A</c:v>
                </c:pt>
                <c:pt idx="7">
                  <c:v>0.76</c:v>
                </c:pt>
                <c:pt idx="8">
                  <c:v>#N/A</c:v>
                </c:pt>
                <c:pt idx="9">
                  <c:v>0.94</c:v>
                </c:pt>
              </c:numCache>
            </c:numRef>
          </c:val>
          <c:extLst>
            <c:ext xmlns:c16="http://schemas.microsoft.com/office/drawing/2014/chart" uri="{C3380CC4-5D6E-409C-BE32-E72D297353CC}">
              <c16:uniqueId val="{00000006-7A11-41D2-A99A-E090DAED9F49}"/>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1.41</c:v>
                </c:pt>
                <c:pt idx="2">
                  <c:v>#N/A</c:v>
                </c:pt>
                <c:pt idx="3">
                  <c:v>1.29</c:v>
                </c:pt>
                <c:pt idx="4">
                  <c:v>#N/A</c:v>
                </c:pt>
                <c:pt idx="5">
                  <c:v>0.63</c:v>
                </c:pt>
                <c:pt idx="6">
                  <c:v>#N/A</c:v>
                </c:pt>
                <c:pt idx="7">
                  <c:v>1.07</c:v>
                </c:pt>
                <c:pt idx="8">
                  <c:v>#N/A</c:v>
                </c:pt>
                <c:pt idx="9">
                  <c:v>1.99</c:v>
                </c:pt>
              </c:numCache>
            </c:numRef>
          </c:val>
          <c:extLst>
            <c:ext xmlns:c16="http://schemas.microsoft.com/office/drawing/2014/chart" uri="{C3380CC4-5D6E-409C-BE32-E72D297353CC}">
              <c16:uniqueId val="{00000007-7A11-41D2-A99A-E090DAED9F49}"/>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3.2</c:v>
                </c:pt>
                <c:pt idx="2">
                  <c:v>#N/A</c:v>
                </c:pt>
                <c:pt idx="3">
                  <c:v>4.16</c:v>
                </c:pt>
                <c:pt idx="4">
                  <c:v>#N/A</c:v>
                </c:pt>
                <c:pt idx="5">
                  <c:v>3.59</c:v>
                </c:pt>
                <c:pt idx="6">
                  <c:v>#N/A</c:v>
                </c:pt>
                <c:pt idx="7">
                  <c:v>3.44</c:v>
                </c:pt>
                <c:pt idx="8">
                  <c:v>#N/A</c:v>
                </c:pt>
                <c:pt idx="9">
                  <c:v>5.05</c:v>
                </c:pt>
              </c:numCache>
            </c:numRef>
          </c:val>
          <c:extLst>
            <c:ext xmlns:c16="http://schemas.microsoft.com/office/drawing/2014/chart" uri="{C3380CC4-5D6E-409C-BE32-E72D297353CC}">
              <c16:uniqueId val="{00000008-7A11-41D2-A99A-E090DAED9F49}"/>
            </c:ext>
          </c:extLst>
        </c:ser>
        <c:ser>
          <c:idx val="9"/>
          <c:order val="9"/>
          <c:tx>
            <c:strRef>
              <c:f>データシート!$A$36</c:f>
              <c:strCache>
                <c:ptCount val="1"/>
                <c:pt idx="0">
                  <c:v>上水道事業</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6.56</c:v>
                </c:pt>
                <c:pt idx="2">
                  <c:v>#N/A</c:v>
                </c:pt>
                <c:pt idx="3">
                  <c:v>7.84</c:v>
                </c:pt>
                <c:pt idx="4">
                  <c:v>#N/A</c:v>
                </c:pt>
                <c:pt idx="5">
                  <c:v>7.83</c:v>
                </c:pt>
                <c:pt idx="6">
                  <c:v>#N/A</c:v>
                </c:pt>
                <c:pt idx="7">
                  <c:v>8.07</c:v>
                </c:pt>
                <c:pt idx="8">
                  <c:v>#N/A</c:v>
                </c:pt>
                <c:pt idx="9">
                  <c:v>6.98</c:v>
                </c:pt>
              </c:numCache>
            </c:numRef>
          </c:val>
          <c:extLst>
            <c:ext xmlns:c16="http://schemas.microsoft.com/office/drawing/2014/chart" uri="{C3380CC4-5D6E-409C-BE32-E72D297353CC}">
              <c16:uniqueId val="{00000009-7A11-41D2-A99A-E090DAED9F49}"/>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621</c:v>
                </c:pt>
                <c:pt idx="5">
                  <c:v>625</c:v>
                </c:pt>
                <c:pt idx="8">
                  <c:v>629</c:v>
                </c:pt>
                <c:pt idx="11">
                  <c:v>615</c:v>
                </c:pt>
                <c:pt idx="14">
                  <c:v>614</c:v>
                </c:pt>
              </c:numCache>
            </c:numRef>
          </c:val>
          <c:extLst>
            <c:ext xmlns:c16="http://schemas.microsoft.com/office/drawing/2014/chart" uri="{C3380CC4-5D6E-409C-BE32-E72D297353CC}">
              <c16:uniqueId val="{00000000-7A49-4575-A28F-C5B762029FF7}"/>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7A49-4575-A28F-C5B762029FF7}"/>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7A49-4575-A28F-C5B762029FF7}"/>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10</c:v>
                </c:pt>
                <c:pt idx="3">
                  <c:v>13</c:v>
                </c:pt>
                <c:pt idx="6">
                  <c:v>28</c:v>
                </c:pt>
                <c:pt idx="9">
                  <c:v>33</c:v>
                </c:pt>
                <c:pt idx="12">
                  <c:v>42</c:v>
                </c:pt>
              </c:numCache>
            </c:numRef>
          </c:val>
          <c:extLst>
            <c:ext xmlns:c16="http://schemas.microsoft.com/office/drawing/2014/chart" uri="{C3380CC4-5D6E-409C-BE32-E72D297353CC}">
              <c16:uniqueId val="{00000003-7A49-4575-A28F-C5B762029FF7}"/>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230</c:v>
                </c:pt>
                <c:pt idx="3">
                  <c:v>228</c:v>
                </c:pt>
                <c:pt idx="6">
                  <c:v>223</c:v>
                </c:pt>
                <c:pt idx="9">
                  <c:v>215</c:v>
                </c:pt>
                <c:pt idx="12">
                  <c:v>220</c:v>
                </c:pt>
              </c:numCache>
            </c:numRef>
          </c:val>
          <c:extLst>
            <c:ext xmlns:c16="http://schemas.microsoft.com/office/drawing/2014/chart" uri="{C3380CC4-5D6E-409C-BE32-E72D297353CC}">
              <c16:uniqueId val="{00000004-7A49-4575-A28F-C5B762029FF7}"/>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A49-4575-A28F-C5B762029FF7}"/>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7A49-4575-A28F-C5B762029FF7}"/>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617</c:v>
                </c:pt>
                <c:pt idx="3">
                  <c:v>636</c:v>
                </c:pt>
                <c:pt idx="6">
                  <c:v>690</c:v>
                </c:pt>
                <c:pt idx="9">
                  <c:v>682</c:v>
                </c:pt>
                <c:pt idx="12">
                  <c:v>732</c:v>
                </c:pt>
              </c:numCache>
            </c:numRef>
          </c:val>
          <c:extLst>
            <c:ext xmlns:c16="http://schemas.microsoft.com/office/drawing/2014/chart" uri="{C3380CC4-5D6E-409C-BE32-E72D297353CC}">
              <c16:uniqueId val="{00000007-7A49-4575-A28F-C5B762029FF7}"/>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236</c:v>
                </c:pt>
                <c:pt idx="2">
                  <c:v>#N/A</c:v>
                </c:pt>
                <c:pt idx="3">
                  <c:v>#N/A</c:v>
                </c:pt>
                <c:pt idx="4">
                  <c:v>252</c:v>
                </c:pt>
                <c:pt idx="5">
                  <c:v>#N/A</c:v>
                </c:pt>
                <c:pt idx="6">
                  <c:v>#N/A</c:v>
                </c:pt>
                <c:pt idx="7">
                  <c:v>312</c:v>
                </c:pt>
                <c:pt idx="8">
                  <c:v>#N/A</c:v>
                </c:pt>
                <c:pt idx="9">
                  <c:v>#N/A</c:v>
                </c:pt>
                <c:pt idx="10">
                  <c:v>315</c:v>
                </c:pt>
                <c:pt idx="11">
                  <c:v>#N/A</c:v>
                </c:pt>
                <c:pt idx="12">
                  <c:v>#N/A</c:v>
                </c:pt>
                <c:pt idx="13">
                  <c:v>380</c:v>
                </c:pt>
                <c:pt idx="14">
                  <c:v>#N/A</c:v>
                </c:pt>
              </c:numCache>
            </c:numRef>
          </c:val>
          <c:smooth val="0"/>
          <c:extLst>
            <c:ext xmlns:c16="http://schemas.microsoft.com/office/drawing/2014/chart" uri="{C3380CC4-5D6E-409C-BE32-E72D297353CC}">
              <c16:uniqueId val="{00000008-7A49-4575-A28F-C5B762029FF7}"/>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5994</c:v>
                </c:pt>
                <c:pt idx="5">
                  <c:v>5703</c:v>
                </c:pt>
                <c:pt idx="8">
                  <c:v>5996</c:v>
                </c:pt>
                <c:pt idx="11">
                  <c:v>6252</c:v>
                </c:pt>
                <c:pt idx="14">
                  <c:v>6557</c:v>
                </c:pt>
              </c:numCache>
            </c:numRef>
          </c:val>
          <c:extLst>
            <c:ext xmlns:c16="http://schemas.microsoft.com/office/drawing/2014/chart" uri="{C3380CC4-5D6E-409C-BE32-E72D297353CC}">
              <c16:uniqueId val="{00000000-8633-46E3-94F4-D940A8A6778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50</c:v>
                </c:pt>
                <c:pt idx="5">
                  <c:v>43</c:v>
                </c:pt>
                <c:pt idx="8">
                  <c:v>35</c:v>
                </c:pt>
                <c:pt idx="11">
                  <c:v>27</c:v>
                </c:pt>
                <c:pt idx="14">
                  <c:v>23</c:v>
                </c:pt>
              </c:numCache>
            </c:numRef>
          </c:val>
          <c:extLst>
            <c:ext xmlns:c16="http://schemas.microsoft.com/office/drawing/2014/chart" uri="{C3380CC4-5D6E-409C-BE32-E72D297353CC}">
              <c16:uniqueId val="{00000001-8633-46E3-94F4-D940A8A6778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3291</c:v>
                </c:pt>
                <c:pt idx="5">
                  <c:v>3169</c:v>
                </c:pt>
                <c:pt idx="8">
                  <c:v>3108</c:v>
                </c:pt>
                <c:pt idx="11">
                  <c:v>3523</c:v>
                </c:pt>
                <c:pt idx="14">
                  <c:v>3517</c:v>
                </c:pt>
              </c:numCache>
            </c:numRef>
          </c:val>
          <c:extLst>
            <c:ext xmlns:c16="http://schemas.microsoft.com/office/drawing/2014/chart" uri="{C3380CC4-5D6E-409C-BE32-E72D297353CC}">
              <c16:uniqueId val="{00000002-8633-46E3-94F4-D940A8A6778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8633-46E3-94F4-D940A8A6778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8633-46E3-94F4-D940A8A6778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633-46E3-94F4-D940A8A6778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884</c:v>
                </c:pt>
                <c:pt idx="3">
                  <c:v>883</c:v>
                </c:pt>
                <c:pt idx="6">
                  <c:v>825</c:v>
                </c:pt>
                <c:pt idx="9">
                  <c:v>802</c:v>
                </c:pt>
                <c:pt idx="12">
                  <c:v>809</c:v>
                </c:pt>
              </c:numCache>
            </c:numRef>
          </c:val>
          <c:extLst>
            <c:ext xmlns:c16="http://schemas.microsoft.com/office/drawing/2014/chart" uri="{C3380CC4-5D6E-409C-BE32-E72D297353CC}">
              <c16:uniqueId val="{00000006-8633-46E3-94F4-D940A8A6778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409</c:v>
                </c:pt>
                <c:pt idx="3">
                  <c:v>457</c:v>
                </c:pt>
                <c:pt idx="6">
                  <c:v>638</c:v>
                </c:pt>
                <c:pt idx="9">
                  <c:v>611</c:v>
                </c:pt>
                <c:pt idx="12">
                  <c:v>576</c:v>
                </c:pt>
              </c:numCache>
            </c:numRef>
          </c:val>
          <c:extLst>
            <c:ext xmlns:c16="http://schemas.microsoft.com/office/drawing/2014/chart" uri="{C3380CC4-5D6E-409C-BE32-E72D297353CC}">
              <c16:uniqueId val="{00000007-8633-46E3-94F4-D940A8A6778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2422</c:v>
                </c:pt>
                <c:pt idx="3">
                  <c:v>2282</c:v>
                </c:pt>
                <c:pt idx="6">
                  <c:v>1988</c:v>
                </c:pt>
                <c:pt idx="9">
                  <c:v>1919</c:v>
                </c:pt>
                <c:pt idx="12">
                  <c:v>1775</c:v>
                </c:pt>
              </c:numCache>
            </c:numRef>
          </c:val>
          <c:extLst>
            <c:ext xmlns:c16="http://schemas.microsoft.com/office/drawing/2014/chart" uri="{C3380CC4-5D6E-409C-BE32-E72D297353CC}">
              <c16:uniqueId val="{00000008-8633-46E3-94F4-D940A8A6778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8633-46E3-94F4-D940A8A6778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5935</c:v>
                </c:pt>
                <c:pt idx="3">
                  <c:v>6392</c:v>
                </c:pt>
                <c:pt idx="6">
                  <c:v>6380</c:v>
                </c:pt>
                <c:pt idx="9">
                  <c:v>6885</c:v>
                </c:pt>
                <c:pt idx="12">
                  <c:v>7348</c:v>
                </c:pt>
              </c:numCache>
            </c:numRef>
          </c:val>
          <c:extLst>
            <c:ext xmlns:c16="http://schemas.microsoft.com/office/drawing/2014/chart" uri="{C3380CC4-5D6E-409C-BE32-E72D297353CC}">
              <c16:uniqueId val="{0000000A-8633-46E3-94F4-D940A8A67782}"/>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315</c:v>
                </c:pt>
                <c:pt idx="2">
                  <c:v>#N/A</c:v>
                </c:pt>
                <c:pt idx="3">
                  <c:v>#N/A</c:v>
                </c:pt>
                <c:pt idx="4">
                  <c:v>1099</c:v>
                </c:pt>
                <c:pt idx="5">
                  <c:v>#N/A</c:v>
                </c:pt>
                <c:pt idx="6">
                  <c:v>#N/A</c:v>
                </c:pt>
                <c:pt idx="7">
                  <c:v>691</c:v>
                </c:pt>
                <c:pt idx="8">
                  <c:v>#N/A</c:v>
                </c:pt>
                <c:pt idx="9">
                  <c:v>#N/A</c:v>
                </c:pt>
                <c:pt idx="10">
                  <c:v>416</c:v>
                </c:pt>
                <c:pt idx="11">
                  <c:v>#N/A</c:v>
                </c:pt>
                <c:pt idx="12">
                  <c:v>#N/A</c:v>
                </c:pt>
                <c:pt idx="13">
                  <c:v>409</c:v>
                </c:pt>
                <c:pt idx="14">
                  <c:v>#N/A</c:v>
                </c:pt>
              </c:numCache>
            </c:numRef>
          </c:val>
          <c:smooth val="0"/>
          <c:extLst>
            <c:ext xmlns:c16="http://schemas.microsoft.com/office/drawing/2014/chart" uri="{C3380CC4-5D6E-409C-BE32-E72D297353CC}">
              <c16:uniqueId val="{0000000B-8633-46E3-94F4-D940A8A67782}"/>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1006</c:v>
                </c:pt>
                <c:pt idx="1">
                  <c:v>1074</c:v>
                </c:pt>
                <c:pt idx="2">
                  <c:v>1143</c:v>
                </c:pt>
              </c:numCache>
            </c:numRef>
          </c:val>
          <c:extLst>
            <c:ext xmlns:c16="http://schemas.microsoft.com/office/drawing/2014/chart" uri="{C3380CC4-5D6E-409C-BE32-E72D297353CC}">
              <c16:uniqueId val="{00000000-8557-432A-B541-E64466730DD5}"/>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33</c:v>
                </c:pt>
                <c:pt idx="1">
                  <c:v>371</c:v>
                </c:pt>
                <c:pt idx="2">
                  <c:v>479</c:v>
                </c:pt>
              </c:numCache>
            </c:numRef>
          </c:val>
          <c:extLst>
            <c:ext xmlns:c16="http://schemas.microsoft.com/office/drawing/2014/chart" uri="{C3380CC4-5D6E-409C-BE32-E72D297353CC}">
              <c16:uniqueId val="{00000001-8557-432A-B541-E64466730DD5}"/>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1747</c:v>
                </c:pt>
                <c:pt idx="1">
                  <c:v>1806</c:v>
                </c:pt>
                <c:pt idx="2">
                  <c:v>1562</c:v>
                </c:pt>
              </c:numCache>
            </c:numRef>
          </c:val>
          <c:extLst>
            <c:ext xmlns:c16="http://schemas.microsoft.com/office/drawing/2014/chart" uri="{C3380CC4-5D6E-409C-BE32-E72D297353CC}">
              <c16:uniqueId val="{00000002-8557-432A-B541-E64466730DD5}"/>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福島県塙町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４年度は、昨年度に比べ元利償還金が増加しており、加えて算入公債費等の減少もあり実質公債費比率の分子は悪化している。今後も、新規の地方債を発行する予定であるため、推移に注意する必要がある。</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満期一括償還地方債の償還財源としての積立はしていない。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福島県塙町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近年増加傾向にあったが、令和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より改善に転じている。数値は低いものの、今後も役場庁舎改築事業事業などが見込まれることから地方債現在高は増加していく見込みであり、基金に関しても取崩しを可能な限り減少させ、充当可能財源等を注視しながら事業を進めていく必要が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福島県塙町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例年、当初予算編成時に各種事業の財源として、多額の取り崩し額を予算化しているが、その後の事業確定による歳出の減少や新たな財源の確保などにより、当初に予算化していた額よりも少ない取り崩し額となることが多いため、地方財政法の規定による積立を行っている状況である。令和４年度においては普通交付税の追加交付もあり、基金を取り崩すことなく積み立てることができたため、令和３年度に比べ基金残高が増加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基金残高は、不測の事態に対応できる備えが整っている一方、塩漬けにすることなく、財政状況を鑑みて計画的に利用していくことが必要であるため、平成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年度に策定した塙町基金活用方針に基づき、適切な運用を図っていく。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●公有施設等整備基金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庁舎を含む公有施設及び物品の整備、補修等の財源</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●福祉基金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高齢者等の在宅福祉の向上及び健康の保持に資する事業、高齢者等に係るボランティア活動の活性化に逸する事業の財源</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●振興基金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地域の振興施策と町民の創造的活動、自主的福祉活動及び快適な生活環境促進の財源</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ふるさと納税を原資として（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）自然環境及び地域景観の保全、利用及び整備に関する事業（</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）地域産業の振興及び定住の促進に関する事業（</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）未来を担う子育て支援に関する事業（</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）健康で自立した暮らしの実現に関する事業（</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）その他目的達成のために町長が必要と認めた事業の財源</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●森林環境譲与税基金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森林の整備及びその促進を図るための事業の財源</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●図書館基金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図書館資料及び図書館施設のに係る財源</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●学校基金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小中学校の活動に係る財源</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施設整備のための公有施設等整備基金取崩しにより減となった。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年度に策定した塙町基金活用方針に基づき、適切な運用を図っていく。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各種補助金の増額により、財源不足が解消し、結果的に取り崩さず剰余金の積立で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68,691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財政調整基金は、適正とされている標準財政規模の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程度以上の残高を有している。不測の事態に対応できる備えが整っている一方、近年、当初予算編成時に取り崩しの金額が大きくなっていることから、残高の推移に注意するとともに、基金に依存しない財政運営に努める必要が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普通交付税の調整復活及び追加交付により減債基金の積み立てが増となった。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年度に策定した塙町基金活用方針に基づき、適切な運用を図っていく。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福島県塙町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8,195
8,080
211.41
7,546,861
7,317,562
198,028
3,918,497
7,347,656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10.2
12.3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人口減少が進むとともに、</a:t>
          </a:r>
          <a:r>
            <a:rPr kumimoji="1" lang="en-US" altLang="ja-JP" sz="1300">
              <a:latin typeface="ＭＳ Ｐゴシック" panose="020B0600070205080204" pitchFamily="50" charset="-128"/>
              <a:ea typeface="ＭＳ Ｐゴシック" panose="020B0600070205080204" pitchFamily="50" charset="-128"/>
            </a:rPr>
            <a:t>211.41㎢</a:t>
          </a:r>
          <a:r>
            <a:rPr kumimoji="1" lang="ja-JP" altLang="en-US" sz="1300">
              <a:latin typeface="ＭＳ Ｐゴシック" panose="020B0600070205080204" pitchFamily="50" charset="-128"/>
              <a:ea typeface="ＭＳ Ｐゴシック" panose="020B0600070205080204" pitchFamily="50" charset="-128"/>
            </a:rPr>
            <a:t>という広大な行政面積を抱えているため、行政コストは割高にならざるを得ず、財政力指数は全国・県平均を大きく下回っている。基幹産業である農林業が低迷するなか、企業誘致や産業振興を町の重要施策として位置付けながら、雇用の場と税収の確保に努めているものの、なかなか成果が現れない状況である。今後も、引き続き行政の効率化と合わせた各種取り組みを強化す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00000000-0008-0000-0300-00003E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153105</xdr:rowOff>
    </xdr:from>
    <xdr:to>
      <xdr:col>23</xdr:col>
      <xdr:colOff>133350</xdr:colOff>
      <xdr:row>44</xdr:row>
      <xdr:rowOff>57855</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flipV="1">
          <a:off x="4953000" y="6153855"/>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29932</xdr:rowOff>
    </xdr:from>
    <xdr:ext cx="762000" cy="259045"/>
    <xdr:sp macro="" textlink="">
      <xdr:nvSpPr>
        <xdr:cNvPr id="64" name="財政力最小値テキスト">
          <a:extLst>
            <a:ext uri="{FF2B5EF4-FFF2-40B4-BE49-F238E27FC236}">
              <a16:creationId xmlns:a16="http://schemas.microsoft.com/office/drawing/2014/main" id="{00000000-0008-0000-0300-000040000000}"/>
            </a:ext>
          </a:extLst>
        </xdr:cNvPr>
        <xdr:cNvSpPr txBox="1"/>
      </xdr:nvSpPr>
      <xdr:spPr>
        <a:xfrm>
          <a:off x="5041900" y="7573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57855</xdr:rowOff>
    </xdr:from>
    <xdr:to>
      <xdr:col>24</xdr:col>
      <xdr:colOff>12700</xdr:colOff>
      <xdr:row>44</xdr:row>
      <xdr:rowOff>57855</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7601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68032</xdr:rowOff>
    </xdr:from>
    <xdr:ext cx="762000" cy="259045"/>
    <xdr:sp macro="" textlink="">
      <xdr:nvSpPr>
        <xdr:cNvPr id="66" name="財政力最大値テキスト">
          <a:extLst>
            <a:ext uri="{FF2B5EF4-FFF2-40B4-BE49-F238E27FC236}">
              <a16:creationId xmlns:a16="http://schemas.microsoft.com/office/drawing/2014/main" id="{00000000-0008-0000-0300-000042000000}"/>
            </a:ext>
          </a:extLst>
        </xdr:cNvPr>
        <xdr:cNvSpPr txBox="1"/>
      </xdr:nvSpPr>
      <xdr:spPr>
        <a:xfrm>
          <a:off x="5041900" y="589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153105</xdr:rowOff>
    </xdr:from>
    <xdr:to>
      <xdr:col>24</xdr:col>
      <xdr:colOff>12700</xdr:colOff>
      <xdr:row>35</xdr:row>
      <xdr:rowOff>153105</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615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41628</xdr:rowOff>
    </xdr:from>
    <xdr:to>
      <xdr:col>23</xdr:col>
      <xdr:colOff>133350</xdr:colOff>
      <xdr:row>43</xdr:row>
      <xdr:rowOff>55033</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114800" y="7413978"/>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98372</xdr:rowOff>
    </xdr:from>
    <xdr:ext cx="762000" cy="259045"/>
    <xdr:sp macro="" textlink="">
      <xdr:nvSpPr>
        <xdr:cNvPr id="69" name="財政力平均値テキスト">
          <a:extLst>
            <a:ext uri="{FF2B5EF4-FFF2-40B4-BE49-F238E27FC236}">
              <a16:creationId xmlns:a16="http://schemas.microsoft.com/office/drawing/2014/main" id="{00000000-0008-0000-0300-000045000000}"/>
            </a:ext>
          </a:extLst>
        </xdr:cNvPr>
        <xdr:cNvSpPr txBox="1"/>
      </xdr:nvSpPr>
      <xdr:spPr>
        <a:xfrm>
          <a:off x="5041900" y="71278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81845</xdr:rowOff>
    </xdr:from>
    <xdr:to>
      <xdr:col>23</xdr:col>
      <xdr:colOff>184150</xdr:colOff>
      <xdr:row>43</xdr:row>
      <xdr:rowOff>11995</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902200" y="7282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28222</xdr:rowOff>
    </xdr:from>
    <xdr:to>
      <xdr:col>19</xdr:col>
      <xdr:colOff>133350</xdr:colOff>
      <xdr:row>43</xdr:row>
      <xdr:rowOff>41628</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3225800" y="7400572"/>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68439</xdr:rowOff>
    </xdr:from>
    <xdr:to>
      <xdr:col>19</xdr:col>
      <xdr:colOff>184150</xdr:colOff>
      <xdr:row>42</xdr:row>
      <xdr:rowOff>170039</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064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8766</xdr:rowOff>
    </xdr:from>
    <xdr:ext cx="736600" cy="259045"/>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3733800" y="7038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28222</xdr:rowOff>
    </xdr:from>
    <xdr:to>
      <xdr:col>15</xdr:col>
      <xdr:colOff>82550</xdr:colOff>
      <xdr:row>43</xdr:row>
      <xdr:rowOff>28222</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2336800" y="74005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41628</xdr:rowOff>
    </xdr:from>
    <xdr:to>
      <xdr:col>15</xdr:col>
      <xdr:colOff>133350</xdr:colOff>
      <xdr:row>42</xdr:row>
      <xdr:rowOff>143228</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3175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153405</xdr:rowOff>
    </xdr:from>
    <xdr:ext cx="7620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2844800" y="701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28222</xdr:rowOff>
    </xdr:from>
    <xdr:to>
      <xdr:col>11</xdr:col>
      <xdr:colOff>31750</xdr:colOff>
      <xdr:row>43</xdr:row>
      <xdr:rowOff>28222</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1447800" y="74005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41628</xdr:rowOff>
    </xdr:from>
    <xdr:to>
      <xdr:col>11</xdr:col>
      <xdr:colOff>82550</xdr:colOff>
      <xdr:row>42</xdr:row>
      <xdr:rowOff>143228</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2286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153405</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955800" y="701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14817</xdr:rowOff>
    </xdr:from>
    <xdr:to>
      <xdr:col>7</xdr:col>
      <xdr:colOff>31750</xdr:colOff>
      <xdr:row>42</xdr:row>
      <xdr:rowOff>116417</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1397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126594</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066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4233</xdr:rowOff>
    </xdr:from>
    <xdr:to>
      <xdr:col>23</xdr:col>
      <xdr:colOff>184150</xdr:colOff>
      <xdr:row>43</xdr:row>
      <xdr:rowOff>105833</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9022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147760</xdr:rowOff>
    </xdr:from>
    <xdr:ext cx="762000" cy="259045"/>
    <xdr:sp macro="" textlink="">
      <xdr:nvSpPr>
        <xdr:cNvPr id="88" name="財政力該当値テキスト">
          <a:extLst>
            <a:ext uri="{FF2B5EF4-FFF2-40B4-BE49-F238E27FC236}">
              <a16:creationId xmlns:a16="http://schemas.microsoft.com/office/drawing/2014/main" id="{00000000-0008-0000-0300-000058000000}"/>
            </a:ext>
          </a:extLst>
        </xdr:cNvPr>
        <xdr:cNvSpPr txBox="1"/>
      </xdr:nvSpPr>
      <xdr:spPr>
        <a:xfrm>
          <a:off x="5041900" y="7348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162278</xdr:rowOff>
    </xdr:from>
    <xdr:to>
      <xdr:col>19</xdr:col>
      <xdr:colOff>184150</xdr:colOff>
      <xdr:row>43</xdr:row>
      <xdr:rowOff>92428</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064000" y="736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77205</xdr:rowOff>
    </xdr:from>
    <xdr:ext cx="7366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3733800" y="74495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148872</xdr:rowOff>
    </xdr:from>
    <xdr:to>
      <xdr:col>15</xdr:col>
      <xdr:colOff>133350</xdr:colOff>
      <xdr:row>43</xdr:row>
      <xdr:rowOff>79022</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3175000" y="734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63799</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2844800" y="7436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148872</xdr:rowOff>
    </xdr:from>
    <xdr:to>
      <xdr:col>11</xdr:col>
      <xdr:colOff>82550</xdr:colOff>
      <xdr:row>43</xdr:row>
      <xdr:rowOff>79022</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2286000" y="734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63799</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955800" y="7436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148872</xdr:rowOff>
    </xdr:from>
    <xdr:to>
      <xdr:col>7</xdr:col>
      <xdr:colOff>31750</xdr:colOff>
      <xdr:row>43</xdr:row>
      <xdr:rowOff>79022</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1397000" y="734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63799</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066800" y="7436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全国平均を下回っているものの、福島県及び類似団体内平均と比較すると、上回っている状況である。前年度決算と比較すると</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と悪化しており、起債の償還による公債費の増加や人件費、物件費及び負担金・補助金の増加や固定化が要因のひとつと考えられる。今後は、職員の適正配置や起債の新規発行の抑制、さらには固定化している各種地域団体への補助金の見直しを検討することで、経常経費の削減に努め、経常収支比率の改善を図っていきたい。</a:t>
          </a: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a:extLst>
            <a:ext uri="{FF2B5EF4-FFF2-40B4-BE49-F238E27FC236}">
              <a16:creationId xmlns:a16="http://schemas.microsoft.com/office/drawing/2014/main" id="{00000000-0008-0000-0300-00007B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37719</xdr:rowOff>
    </xdr:from>
    <xdr:to>
      <xdr:col>23</xdr:col>
      <xdr:colOff>133350</xdr:colOff>
      <xdr:row>67</xdr:row>
      <xdr:rowOff>130683</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flipV="1">
          <a:off x="4953000" y="9981819"/>
          <a:ext cx="0" cy="16360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102760</xdr:rowOff>
    </xdr:from>
    <xdr:ext cx="762000" cy="259045"/>
    <xdr:sp macro="" textlink="">
      <xdr:nvSpPr>
        <xdr:cNvPr id="125" name="財政構造の弾力性最小値テキスト">
          <a:extLst>
            <a:ext uri="{FF2B5EF4-FFF2-40B4-BE49-F238E27FC236}">
              <a16:creationId xmlns:a16="http://schemas.microsoft.com/office/drawing/2014/main" id="{00000000-0008-0000-0300-00007D000000}"/>
            </a:ext>
          </a:extLst>
        </xdr:cNvPr>
        <xdr:cNvSpPr txBox="1"/>
      </xdr:nvSpPr>
      <xdr:spPr>
        <a:xfrm>
          <a:off x="5041900" y="11589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130683</xdr:rowOff>
    </xdr:from>
    <xdr:to>
      <xdr:col>24</xdr:col>
      <xdr:colOff>12700</xdr:colOff>
      <xdr:row>67</xdr:row>
      <xdr:rowOff>130683</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4864100" y="11617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124096</xdr:rowOff>
    </xdr:from>
    <xdr:ext cx="762000" cy="259045"/>
    <xdr:sp macro="" textlink="">
      <xdr:nvSpPr>
        <xdr:cNvPr id="127" name="財政構造の弾力性最大値テキスト">
          <a:extLst>
            <a:ext uri="{FF2B5EF4-FFF2-40B4-BE49-F238E27FC236}">
              <a16:creationId xmlns:a16="http://schemas.microsoft.com/office/drawing/2014/main" id="{00000000-0008-0000-0300-00007F000000}"/>
            </a:ext>
          </a:extLst>
        </xdr:cNvPr>
        <xdr:cNvSpPr txBox="1"/>
      </xdr:nvSpPr>
      <xdr:spPr>
        <a:xfrm>
          <a:off x="5041900" y="9725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37719</xdr:rowOff>
    </xdr:from>
    <xdr:to>
      <xdr:col>24</xdr:col>
      <xdr:colOff>12700</xdr:colOff>
      <xdr:row>58</xdr:row>
      <xdr:rowOff>37719</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9981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109601</xdr:rowOff>
    </xdr:from>
    <xdr:to>
      <xdr:col>23</xdr:col>
      <xdr:colOff>133350</xdr:colOff>
      <xdr:row>62</xdr:row>
      <xdr:rowOff>155448</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114800" y="10739501"/>
          <a:ext cx="838200" cy="45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36720</xdr:rowOff>
    </xdr:from>
    <xdr:ext cx="762000" cy="259045"/>
    <xdr:sp macro="" textlink="">
      <xdr:nvSpPr>
        <xdr:cNvPr id="130" name="財政構造の弾力性平均値テキスト">
          <a:extLst>
            <a:ext uri="{FF2B5EF4-FFF2-40B4-BE49-F238E27FC236}">
              <a16:creationId xmlns:a16="http://schemas.microsoft.com/office/drawing/2014/main" id="{00000000-0008-0000-0300-000082000000}"/>
            </a:ext>
          </a:extLst>
        </xdr:cNvPr>
        <xdr:cNvSpPr txBox="1"/>
      </xdr:nvSpPr>
      <xdr:spPr>
        <a:xfrm>
          <a:off x="5041900" y="104951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20193</xdr:rowOff>
    </xdr:from>
    <xdr:to>
      <xdr:col>23</xdr:col>
      <xdr:colOff>184150</xdr:colOff>
      <xdr:row>62</xdr:row>
      <xdr:rowOff>121793</xdr:rowOff>
    </xdr:to>
    <xdr:sp macro="" textlink="">
      <xdr:nvSpPr>
        <xdr:cNvPr id="131" name="フローチャート: 判断 130">
          <a:extLst>
            <a:ext uri="{FF2B5EF4-FFF2-40B4-BE49-F238E27FC236}">
              <a16:creationId xmlns:a16="http://schemas.microsoft.com/office/drawing/2014/main" id="{00000000-0008-0000-0300-000083000000}"/>
            </a:ext>
          </a:extLst>
        </xdr:cNvPr>
        <xdr:cNvSpPr/>
      </xdr:nvSpPr>
      <xdr:spPr>
        <a:xfrm>
          <a:off x="4902200" y="10650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109601</xdr:rowOff>
    </xdr:from>
    <xdr:to>
      <xdr:col>19</xdr:col>
      <xdr:colOff>133350</xdr:colOff>
      <xdr:row>62</xdr:row>
      <xdr:rowOff>169926</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flipV="1">
          <a:off x="3225800" y="10739501"/>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104775</xdr:rowOff>
    </xdr:from>
    <xdr:to>
      <xdr:col>19</xdr:col>
      <xdr:colOff>184150</xdr:colOff>
      <xdr:row>62</xdr:row>
      <xdr:rowOff>34925</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064000" y="1056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45102</xdr:rowOff>
    </xdr:from>
    <xdr:ext cx="736600" cy="259045"/>
    <xdr:sp macro="" textlink="">
      <xdr:nvSpPr>
        <xdr:cNvPr id="134" name="テキスト ボックス 133">
          <a:extLst>
            <a:ext uri="{FF2B5EF4-FFF2-40B4-BE49-F238E27FC236}">
              <a16:creationId xmlns:a16="http://schemas.microsoft.com/office/drawing/2014/main" id="{00000000-0008-0000-0300-000086000000}"/>
            </a:ext>
          </a:extLst>
        </xdr:cNvPr>
        <xdr:cNvSpPr txBox="1"/>
      </xdr:nvSpPr>
      <xdr:spPr>
        <a:xfrm>
          <a:off x="3733800" y="103321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169926</xdr:rowOff>
    </xdr:from>
    <xdr:to>
      <xdr:col>15</xdr:col>
      <xdr:colOff>82550</xdr:colOff>
      <xdr:row>63</xdr:row>
      <xdr:rowOff>15367</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2336800" y="10799826"/>
          <a:ext cx="889000" cy="16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49149</xdr:rowOff>
    </xdr:from>
    <xdr:to>
      <xdr:col>15</xdr:col>
      <xdr:colOff>133350</xdr:colOff>
      <xdr:row>62</xdr:row>
      <xdr:rowOff>150749</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3175000" y="10679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160926</xdr:rowOff>
    </xdr:from>
    <xdr:ext cx="7620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2844800" y="104479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15367</xdr:rowOff>
    </xdr:from>
    <xdr:to>
      <xdr:col>11</xdr:col>
      <xdr:colOff>31750</xdr:colOff>
      <xdr:row>63</xdr:row>
      <xdr:rowOff>29845</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flipV="1">
          <a:off x="1447800" y="10816717"/>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82931</xdr:rowOff>
    </xdr:from>
    <xdr:to>
      <xdr:col>11</xdr:col>
      <xdr:colOff>82550</xdr:colOff>
      <xdr:row>63</xdr:row>
      <xdr:rowOff>13081</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2286000" y="10712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23258</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1955800" y="10481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56388</xdr:rowOff>
    </xdr:from>
    <xdr:to>
      <xdr:col>7</xdr:col>
      <xdr:colOff>31750</xdr:colOff>
      <xdr:row>62</xdr:row>
      <xdr:rowOff>157988</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1397000" y="1068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168165</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066800" y="10455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104648</xdr:rowOff>
    </xdr:from>
    <xdr:to>
      <xdr:col>23</xdr:col>
      <xdr:colOff>184150</xdr:colOff>
      <xdr:row>63</xdr:row>
      <xdr:rowOff>34798</xdr:rowOff>
    </xdr:to>
    <xdr:sp macro="" textlink="">
      <xdr:nvSpPr>
        <xdr:cNvPr id="148" name="楕円 147">
          <a:extLst>
            <a:ext uri="{FF2B5EF4-FFF2-40B4-BE49-F238E27FC236}">
              <a16:creationId xmlns:a16="http://schemas.microsoft.com/office/drawing/2014/main" id="{00000000-0008-0000-0300-000094000000}"/>
            </a:ext>
          </a:extLst>
        </xdr:cNvPr>
        <xdr:cNvSpPr/>
      </xdr:nvSpPr>
      <xdr:spPr>
        <a:xfrm>
          <a:off x="4902200" y="1073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76725</xdr:rowOff>
    </xdr:from>
    <xdr:ext cx="762000" cy="259045"/>
    <xdr:sp macro="" textlink="">
      <xdr:nvSpPr>
        <xdr:cNvPr id="149" name="財政構造の弾力性該当値テキスト">
          <a:extLst>
            <a:ext uri="{FF2B5EF4-FFF2-40B4-BE49-F238E27FC236}">
              <a16:creationId xmlns:a16="http://schemas.microsoft.com/office/drawing/2014/main" id="{00000000-0008-0000-0300-000095000000}"/>
            </a:ext>
          </a:extLst>
        </xdr:cNvPr>
        <xdr:cNvSpPr txBox="1"/>
      </xdr:nvSpPr>
      <xdr:spPr>
        <a:xfrm>
          <a:off x="5041900" y="10706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58801</xdr:rowOff>
    </xdr:from>
    <xdr:to>
      <xdr:col>19</xdr:col>
      <xdr:colOff>184150</xdr:colOff>
      <xdr:row>62</xdr:row>
      <xdr:rowOff>160401</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064000" y="10688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145178</xdr:rowOff>
    </xdr:from>
    <xdr:ext cx="7366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3733800" y="107750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119126</xdr:rowOff>
    </xdr:from>
    <xdr:to>
      <xdr:col>15</xdr:col>
      <xdr:colOff>133350</xdr:colOff>
      <xdr:row>63</xdr:row>
      <xdr:rowOff>49276</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3175000" y="10749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34053</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2844800" y="10835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136017</xdr:rowOff>
    </xdr:from>
    <xdr:to>
      <xdr:col>11</xdr:col>
      <xdr:colOff>82550</xdr:colOff>
      <xdr:row>63</xdr:row>
      <xdr:rowOff>66167</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2286000" y="10765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50944</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1955800" y="10852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150495</xdr:rowOff>
    </xdr:from>
    <xdr:to>
      <xdr:col>7</xdr:col>
      <xdr:colOff>31750</xdr:colOff>
      <xdr:row>63</xdr:row>
      <xdr:rowOff>80645</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1397000" y="10780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65422</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066800" y="10866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a:extLst>
            <a:ext uri="{FF2B5EF4-FFF2-40B4-BE49-F238E27FC236}">
              <a16:creationId xmlns:a16="http://schemas.microsoft.com/office/drawing/2014/main" id="{00000000-0008-0000-0300-00009E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[296,900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191,334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全国平均、福島県平均を大きく上回っているが、人口規模の小さい団体のため、行政コストは高くなっている状況である。経費削減、行税制改革に努めているものの、行政コストの削減よりも人口減少による影響が大きいと考えられる。</a:t>
          </a:r>
        </a:p>
      </xdr:txBody>
    </xdr:sp>
    <xdr:clientData/>
  </xdr:twoCellAnchor>
  <xdr:oneCellAnchor>
    <xdr:from>
      <xdr:col>3</xdr:col>
      <xdr:colOff>95250</xdr:colOff>
      <xdr:row>77</xdr:row>
      <xdr:rowOff>6350</xdr:rowOff>
    </xdr:from>
    <xdr:ext cx="349839" cy="225703"/>
    <xdr:sp macro="" textlink="">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a:extLst>
            <a:ext uri="{FF2B5EF4-FFF2-40B4-BE49-F238E27FC236}">
              <a16:creationId xmlns:a16="http://schemas.microsoft.com/office/drawing/2014/main" id="{00000000-0008-0000-0300-0000AC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38680</xdr:rowOff>
    </xdr:from>
    <xdr:to>
      <xdr:col>23</xdr:col>
      <xdr:colOff>133350</xdr:colOff>
      <xdr:row>90</xdr:row>
      <xdr:rowOff>33503</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3926130"/>
          <a:ext cx="0" cy="15378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5580</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436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1,497,579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33503</xdr:rowOff>
    </xdr:from>
    <xdr:to>
      <xdr:col>24</xdr:col>
      <xdr:colOff>12700</xdr:colOff>
      <xdr:row>90</xdr:row>
      <xdr:rowOff>33503</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464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125057</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669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38680</xdr:rowOff>
    </xdr:from>
    <xdr:to>
      <xdr:col>24</xdr:col>
      <xdr:colOff>12700</xdr:colOff>
      <xdr:row>81</xdr:row>
      <xdr:rowOff>38680</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3926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167627</xdr:rowOff>
    </xdr:from>
    <xdr:to>
      <xdr:col>23</xdr:col>
      <xdr:colOff>133350</xdr:colOff>
      <xdr:row>82</xdr:row>
      <xdr:rowOff>25467</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114800" y="14055077"/>
          <a:ext cx="838200" cy="29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159343</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38753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294,028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142816</xdr:rowOff>
    </xdr:from>
    <xdr:to>
      <xdr:col>23</xdr:col>
      <xdr:colOff>184150</xdr:colOff>
      <xdr:row>82</xdr:row>
      <xdr:rowOff>72966</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4030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167627</xdr:rowOff>
    </xdr:from>
    <xdr:to>
      <xdr:col>19</xdr:col>
      <xdr:colOff>133350</xdr:colOff>
      <xdr:row>82</xdr:row>
      <xdr:rowOff>12984</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flipV="1">
          <a:off x="3225800" y="14055077"/>
          <a:ext cx="889000" cy="16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123365</xdr:rowOff>
    </xdr:from>
    <xdr:to>
      <xdr:col>19</xdr:col>
      <xdr:colOff>184150</xdr:colOff>
      <xdr:row>82</xdr:row>
      <xdr:rowOff>53515</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401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38292</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4097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124409</xdr:rowOff>
    </xdr:from>
    <xdr:to>
      <xdr:col>15</xdr:col>
      <xdr:colOff>82550</xdr:colOff>
      <xdr:row>82</xdr:row>
      <xdr:rowOff>12984</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2336800" y="14011859"/>
          <a:ext cx="889000" cy="60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94515</xdr:rowOff>
    </xdr:from>
    <xdr:to>
      <xdr:col>15</xdr:col>
      <xdr:colOff>133350</xdr:colOff>
      <xdr:row>82</xdr:row>
      <xdr:rowOff>24665</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3981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34842</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3750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124409</xdr:rowOff>
    </xdr:from>
    <xdr:to>
      <xdr:col>11</xdr:col>
      <xdr:colOff>31750</xdr:colOff>
      <xdr:row>81</xdr:row>
      <xdr:rowOff>129907</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flipV="1">
          <a:off x="1447800" y="14011859"/>
          <a:ext cx="889000" cy="5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69980</xdr:rowOff>
    </xdr:from>
    <xdr:to>
      <xdr:col>11</xdr:col>
      <xdr:colOff>82550</xdr:colOff>
      <xdr:row>82</xdr:row>
      <xdr:rowOff>130</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395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10307</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3726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62551</xdr:rowOff>
    </xdr:from>
    <xdr:to>
      <xdr:col>7</xdr:col>
      <xdr:colOff>31750</xdr:colOff>
      <xdr:row>81</xdr:row>
      <xdr:rowOff>164151</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3950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2878</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3718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146117</xdr:rowOff>
    </xdr:from>
    <xdr:to>
      <xdr:col>23</xdr:col>
      <xdr:colOff>184150</xdr:colOff>
      <xdr:row>82</xdr:row>
      <xdr:rowOff>76267</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4033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118194</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4005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296,900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116827</xdr:rowOff>
    </xdr:from>
    <xdr:to>
      <xdr:col>19</xdr:col>
      <xdr:colOff>184150</xdr:colOff>
      <xdr:row>82</xdr:row>
      <xdr:rowOff>46977</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4004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57154</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37731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133634</xdr:rowOff>
    </xdr:from>
    <xdr:to>
      <xdr:col>15</xdr:col>
      <xdr:colOff>133350</xdr:colOff>
      <xdr:row>82</xdr:row>
      <xdr:rowOff>63784</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4021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48561</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4107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73609</xdr:rowOff>
    </xdr:from>
    <xdr:to>
      <xdr:col>11</xdr:col>
      <xdr:colOff>82550</xdr:colOff>
      <xdr:row>82</xdr:row>
      <xdr:rowOff>3759</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3961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159986</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4047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79107</xdr:rowOff>
    </xdr:from>
    <xdr:to>
      <xdr:col>7</xdr:col>
      <xdr:colOff>31750</xdr:colOff>
      <xdr:row>82</xdr:row>
      <xdr:rowOff>9257</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396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165484</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405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全国市平均や類似団体内平均、全国町村平均を上回っている状況である。　要因としては、過去に実施した人件費削減のための採用抑制や近年に実施した中間層の採用により新陳代謝が機能せず、比較的給与水準の高い高年職員の割合が高くなっていることが考えられる。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id="{00000000-0008-0000-0300-0000F9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111478</xdr:rowOff>
    </xdr:from>
    <xdr:to>
      <xdr:col>81</xdr:col>
      <xdr:colOff>44450</xdr:colOff>
      <xdr:row>89</xdr:row>
      <xdr:rowOff>16228</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flipV="1">
          <a:off x="17018000" y="13827478"/>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159755</xdr:rowOff>
    </xdr:from>
    <xdr:ext cx="762000" cy="259045"/>
    <xdr:sp macro="" textlink="">
      <xdr:nvSpPr>
        <xdr:cNvPr id="251" name="給与水準   （国との比較）最小値テキスト">
          <a:extLst>
            <a:ext uri="{FF2B5EF4-FFF2-40B4-BE49-F238E27FC236}">
              <a16:creationId xmlns:a16="http://schemas.microsoft.com/office/drawing/2014/main" id="{00000000-0008-0000-0300-0000FB000000}"/>
            </a:ext>
          </a:extLst>
        </xdr:cNvPr>
        <xdr:cNvSpPr txBox="1"/>
      </xdr:nvSpPr>
      <xdr:spPr>
        <a:xfrm>
          <a:off x="17106900" y="15247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16228</xdr:rowOff>
    </xdr:from>
    <xdr:to>
      <xdr:col>81</xdr:col>
      <xdr:colOff>133350</xdr:colOff>
      <xdr:row>89</xdr:row>
      <xdr:rowOff>16228</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5275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26405</xdr:rowOff>
    </xdr:from>
    <xdr:ext cx="762000" cy="259045"/>
    <xdr:sp macro="" textlink="">
      <xdr:nvSpPr>
        <xdr:cNvPr id="253" name="給与水準   （国との比較）最大値テキスト">
          <a:extLst>
            <a:ext uri="{FF2B5EF4-FFF2-40B4-BE49-F238E27FC236}">
              <a16:creationId xmlns:a16="http://schemas.microsoft.com/office/drawing/2014/main" id="{00000000-0008-0000-0300-0000FD000000}"/>
            </a:ext>
          </a:extLst>
        </xdr:cNvPr>
        <xdr:cNvSpPr txBox="1"/>
      </xdr:nvSpPr>
      <xdr:spPr>
        <a:xfrm>
          <a:off x="17106900" y="13570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111478</xdr:rowOff>
    </xdr:from>
    <xdr:to>
      <xdr:col>81</xdr:col>
      <xdr:colOff>133350</xdr:colOff>
      <xdr:row>80</xdr:row>
      <xdr:rowOff>111478</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3827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37395</xdr:rowOff>
    </xdr:from>
    <xdr:to>
      <xdr:col>81</xdr:col>
      <xdr:colOff>44450</xdr:colOff>
      <xdr:row>87</xdr:row>
      <xdr:rowOff>91016</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179800" y="14953545"/>
          <a:ext cx="838200" cy="53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24288</xdr:rowOff>
    </xdr:from>
    <xdr:ext cx="762000" cy="259045"/>
    <xdr:sp macro="" textlink="">
      <xdr:nvSpPr>
        <xdr:cNvPr id="256" name="給与水準   （国との比較）平均値テキスト">
          <a:extLst>
            <a:ext uri="{FF2B5EF4-FFF2-40B4-BE49-F238E27FC236}">
              <a16:creationId xmlns:a16="http://schemas.microsoft.com/office/drawing/2014/main" id="{00000000-0008-0000-0300-000000010000}"/>
            </a:ext>
          </a:extLst>
        </xdr:cNvPr>
        <xdr:cNvSpPr txBox="1"/>
      </xdr:nvSpPr>
      <xdr:spPr>
        <a:xfrm>
          <a:off x="17106900" y="144260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7761</xdr:rowOff>
    </xdr:from>
    <xdr:to>
      <xdr:col>81</xdr:col>
      <xdr:colOff>95250</xdr:colOff>
      <xdr:row>85</xdr:row>
      <xdr:rowOff>109361</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967200" y="1458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165805</xdr:rowOff>
    </xdr:from>
    <xdr:to>
      <xdr:col>77</xdr:col>
      <xdr:colOff>44450</xdr:colOff>
      <xdr:row>87</xdr:row>
      <xdr:rowOff>37395</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5290800" y="14739055"/>
          <a:ext cx="889000" cy="214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165805</xdr:rowOff>
    </xdr:from>
    <xdr:to>
      <xdr:col>77</xdr:col>
      <xdr:colOff>95250</xdr:colOff>
      <xdr:row>85</xdr:row>
      <xdr:rowOff>95955</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129000" y="1456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106132</xdr:rowOff>
    </xdr:from>
    <xdr:ext cx="7366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5798800" y="143364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165805</xdr:rowOff>
    </xdr:from>
    <xdr:to>
      <xdr:col>72</xdr:col>
      <xdr:colOff>203200</xdr:colOff>
      <xdr:row>86</xdr:row>
      <xdr:rowOff>47978</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flipV="1">
          <a:off x="14401800" y="14739055"/>
          <a:ext cx="889000" cy="53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138995</xdr:rowOff>
    </xdr:from>
    <xdr:to>
      <xdr:col>73</xdr:col>
      <xdr:colOff>44450</xdr:colOff>
      <xdr:row>85</xdr:row>
      <xdr:rowOff>69145</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5240000" y="1454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79322</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909800" y="14309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165805</xdr:rowOff>
    </xdr:from>
    <xdr:to>
      <xdr:col>68</xdr:col>
      <xdr:colOff>152400</xdr:colOff>
      <xdr:row>86</xdr:row>
      <xdr:rowOff>47978</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3512800" y="14739055"/>
          <a:ext cx="889000" cy="53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112184</xdr:rowOff>
    </xdr:from>
    <xdr:to>
      <xdr:col>68</xdr:col>
      <xdr:colOff>203200</xdr:colOff>
      <xdr:row>85</xdr:row>
      <xdr:rowOff>42334</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4351000" y="14513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52511</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020800" y="14282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7761</xdr:rowOff>
    </xdr:from>
    <xdr:to>
      <xdr:col>64</xdr:col>
      <xdr:colOff>152400</xdr:colOff>
      <xdr:row>85</xdr:row>
      <xdr:rowOff>109361</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3462000" y="1458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119538</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3131800" y="14349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40216</xdr:rowOff>
    </xdr:from>
    <xdr:to>
      <xdr:col>81</xdr:col>
      <xdr:colOff>95250</xdr:colOff>
      <xdr:row>87</xdr:row>
      <xdr:rowOff>141816</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967200" y="14956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12293</xdr:rowOff>
    </xdr:from>
    <xdr:ext cx="762000" cy="259045"/>
    <xdr:sp macro="" textlink="">
      <xdr:nvSpPr>
        <xdr:cNvPr id="275" name="給与水準   （国との比較）該当値テキスト">
          <a:extLst>
            <a:ext uri="{FF2B5EF4-FFF2-40B4-BE49-F238E27FC236}">
              <a16:creationId xmlns:a16="http://schemas.microsoft.com/office/drawing/2014/main" id="{00000000-0008-0000-0300-000013010000}"/>
            </a:ext>
          </a:extLst>
        </xdr:cNvPr>
        <xdr:cNvSpPr txBox="1"/>
      </xdr:nvSpPr>
      <xdr:spPr>
        <a:xfrm>
          <a:off x="17106900" y="1492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158045</xdr:rowOff>
    </xdr:from>
    <xdr:to>
      <xdr:col>77</xdr:col>
      <xdr:colOff>95250</xdr:colOff>
      <xdr:row>87</xdr:row>
      <xdr:rowOff>88195</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129000" y="1490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72972</xdr:rowOff>
    </xdr:from>
    <xdr:ext cx="7366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798800" y="149891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115005</xdr:rowOff>
    </xdr:from>
    <xdr:to>
      <xdr:col>73</xdr:col>
      <xdr:colOff>44450</xdr:colOff>
      <xdr:row>86</xdr:row>
      <xdr:rowOff>45155</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5240000" y="1468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29932</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909800" y="14774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168628</xdr:rowOff>
    </xdr:from>
    <xdr:to>
      <xdr:col>68</xdr:col>
      <xdr:colOff>203200</xdr:colOff>
      <xdr:row>86</xdr:row>
      <xdr:rowOff>98778</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4351000" y="14741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83555</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020800" y="14828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115005</xdr:rowOff>
    </xdr:from>
    <xdr:to>
      <xdr:col>64</xdr:col>
      <xdr:colOff>152400</xdr:colOff>
      <xdr:row>86</xdr:row>
      <xdr:rowOff>45155</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3462000" y="1468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29932</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131800" y="14774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[12.08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全国平均、福島県平均を上回っているものの、類似団体内平均値は下回っている状況である。地方分権や業務の多様化により、市町村の各職員が担う事務が幅広く増大するとともに、社会保障を充実させる施策を行う一方で、人口減少に歯止めがかからない点を考慮すると、本指標の改善は相当困難である。また、どこの部署においても人員不足が顕著化しており、実際の事務量を算出して定員管理を行っていかないと基礎自治体として立ち行かなくなると考えられる。</a:t>
          </a: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32766</xdr:rowOff>
    </xdr:from>
    <xdr:to>
      <xdr:col>81</xdr:col>
      <xdr:colOff>44450</xdr:colOff>
      <xdr:row>66</xdr:row>
      <xdr:rowOff>154940</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7018000" y="10148316"/>
          <a:ext cx="0" cy="13223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127017</xdr:rowOff>
    </xdr:from>
    <xdr:ext cx="762000" cy="259045"/>
    <xdr:sp macro="" textlink="">
      <xdr:nvSpPr>
        <xdr:cNvPr id="316" name="定員管理の状況最小値テキスト">
          <a:extLst>
            <a:ext uri="{FF2B5EF4-FFF2-40B4-BE49-F238E27FC236}">
              <a16:creationId xmlns:a16="http://schemas.microsoft.com/office/drawing/2014/main" id="{00000000-0008-0000-0300-00003C010000}"/>
            </a:ext>
          </a:extLst>
        </xdr:cNvPr>
        <xdr:cNvSpPr txBox="1"/>
      </xdr:nvSpPr>
      <xdr:spPr>
        <a:xfrm>
          <a:off x="17106900" y="1144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154940</xdr:rowOff>
    </xdr:from>
    <xdr:to>
      <xdr:col>81</xdr:col>
      <xdr:colOff>133350</xdr:colOff>
      <xdr:row>66</xdr:row>
      <xdr:rowOff>154940</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147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119143</xdr:rowOff>
    </xdr:from>
    <xdr:ext cx="762000" cy="259045"/>
    <xdr:sp macro="" textlink="">
      <xdr:nvSpPr>
        <xdr:cNvPr id="318" name="定員管理の状況最大値テキスト">
          <a:extLst>
            <a:ext uri="{FF2B5EF4-FFF2-40B4-BE49-F238E27FC236}">
              <a16:creationId xmlns:a16="http://schemas.microsoft.com/office/drawing/2014/main" id="{00000000-0008-0000-0300-00003E010000}"/>
            </a:ext>
          </a:extLst>
        </xdr:cNvPr>
        <xdr:cNvSpPr txBox="1"/>
      </xdr:nvSpPr>
      <xdr:spPr>
        <a:xfrm>
          <a:off x="17106900" y="9891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32766</xdr:rowOff>
    </xdr:from>
    <xdr:to>
      <xdr:col>81</xdr:col>
      <xdr:colOff>133350</xdr:colOff>
      <xdr:row>59</xdr:row>
      <xdr:rowOff>32766</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0148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134330</xdr:rowOff>
    </xdr:from>
    <xdr:to>
      <xdr:col>81</xdr:col>
      <xdr:colOff>44450</xdr:colOff>
      <xdr:row>60</xdr:row>
      <xdr:rowOff>144671</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flipV="1">
          <a:off x="16179800" y="10421330"/>
          <a:ext cx="8382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4807</xdr:rowOff>
    </xdr:from>
    <xdr:ext cx="762000" cy="259045"/>
    <xdr:sp macro="" textlink="">
      <xdr:nvSpPr>
        <xdr:cNvPr id="321" name="定員管理の状況平均値テキスト">
          <a:extLst>
            <a:ext uri="{FF2B5EF4-FFF2-40B4-BE49-F238E27FC236}">
              <a16:creationId xmlns:a16="http://schemas.microsoft.com/office/drawing/2014/main" id="{00000000-0008-0000-0300-000041010000}"/>
            </a:ext>
          </a:extLst>
        </xdr:cNvPr>
        <xdr:cNvSpPr txBox="1"/>
      </xdr:nvSpPr>
      <xdr:spPr>
        <a:xfrm>
          <a:off x="17106900" y="104632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32730</xdr:rowOff>
    </xdr:from>
    <xdr:to>
      <xdr:col>81</xdr:col>
      <xdr:colOff>95250</xdr:colOff>
      <xdr:row>61</xdr:row>
      <xdr:rowOff>134330</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967200" y="1049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132262</xdr:rowOff>
    </xdr:from>
    <xdr:to>
      <xdr:col>77</xdr:col>
      <xdr:colOff>44450</xdr:colOff>
      <xdr:row>60</xdr:row>
      <xdr:rowOff>144671</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5290800" y="10419262"/>
          <a:ext cx="889000" cy="12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7910</xdr:rowOff>
    </xdr:from>
    <xdr:to>
      <xdr:col>77</xdr:col>
      <xdr:colOff>95250</xdr:colOff>
      <xdr:row>61</xdr:row>
      <xdr:rowOff>109510</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129000" y="10466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94287</xdr:rowOff>
    </xdr:from>
    <xdr:ext cx="7366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798800" y="10552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118473</xdr:rowOff>
    </xdr:from>
    <xdr:to>
      <xdr:col>72</xdr:col>
      <xdr:colOff>203200</xdr:colOff>
      <xdr:row>60</xdr:row>
      <xdr:rowOff>132262</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4401800" y="10405473"/>
          <a:ext cx="8890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326</xdr:rowOff>
    </xdr:from>
    <xdr:to>
      <xdr:col>73</xdr:col>
      <xdr:colOff>44450</xdr:colOff>
      <xdr:row>61</xdr:row>
      <xdr:rowOff>101926</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5240000" y="10458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86703</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909800" y="10545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94343</xdr:rowOff>
    </xdr:from>
    <xdr:to>
      <xdr:col>68</xdr:col>
      <xdr:colOff>152400</xdr:colOff>
      <xdr:row>60</xdr:row>
      <xdr:rowOff>118473</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3512800" y="10381343"/>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162124</xdr:rowOff>
    </xdr:from>
    <xdr:to>
      <xdr:col>68</xdr:col>
      <xdr:colOff>203200</xdr:colOff>
      <xdr:row>61</xdr:row>
      <xdr:rowOff>92274</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4351000" y="10449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77051</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020800" y="10535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112485</xdr:rowOff>
    </xdr:from>
    <xdr:to>
      <xdr:col>64</xdr:col>
      <xdr:colOff>152400</xdr:colOff>
      <xdr:row>61</xdr:row>
      <xdr:rowOff>42635</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3462000" y="1039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27412</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131800" y="1048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83530</xdr:rowOff>
    </xdr:from>
    <xdr:to>
      <xdr:col>81</xdr:col>
      <xdr:colOff>95250</xdr:colOff>
      <xdr:row>61</xdr:row>
      <xdr:rowOff>13680</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967200" y="1037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100057</xdr:rowOff>
    </xdr:from>
    <xdr:ext cx="762000" cy="259045"/>
    <xdr:sp macro="" textlink="">
      <xdr:nvSpPr>
        <xdr:cNvPr id="340" name="定員管理の状況該当値テキスト">
          <a:extLst>
            <a:ext uri="{FF2B5EF4-FFF2-40B4-BE49-F238E27FC236}">
              <a16:creationId xmlns:a16="http://schemas.microsoft.com/office/drawing/2014/main" id="{00000000-0008-0000-0300-000054010000}"/>
            </a:ext>
          </a:extLst>
        </xdr:cNvPr>
        <xdr:cNvSpPr txBox="1"/>
      </xdr:nvSpPr>
      <xdr:spPr>
        <a:xfrm>
          <a:off x="17106900" y="10215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93871</xdr:rowOff>
    </xdr:from>
    <xdr:to>
      <xdr:col>77</xdr:col>
      <xdr:colOff>95250</xdr:colOff>
      <xdr:row>61</xdr:row>
      <xdr:rowOff>24021</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129000" y="10380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34198</xdr:rowOff>
    </xdr:from>
    <xdr:ext cx="7366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798800" y="101497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81462</xdr:rowOff>
    </xdr:from>
    <xdr:to>
      <xdr:col>73</xdr:col>
      <xdr:colOff>44450</xdr:colOff>
      <xdr:row>61</xdr:row>
      <xdr:rowOff>11612</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5240000" y="10368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21789</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909800" y="10137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67673</xdr:rowOff>
    </xdr:from>
    <xdr:to>
      <xdr:col>68</xdr:col>
      <xdr:colOff>203200</xdr:colOff>
      <xdr:row>60</xdr:row>
      <xdr:rowOff>169273</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4351000" y="10354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8000</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020800" y="10123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43543</xdr:rowOff>
    </xdr:from>
    <xdr:to>
      <xdr:col>64</xdr:col>
      <xdr:colOff>152400</xdr:colOff>
      <xdr:row>60</xdr:row>
      <xdr:rowOff>145143</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3462000" y="1033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155320</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131800" y="1009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全国平均、福島県平均を上回っている状況であり、償還が終了する地方債がある一方で、今後も役場新庁舎建設に</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億円超新規の地方債発行や、各種事業による借入を予定している事業があるため、公債費の平準化を図るとともに、推移を見据えながら事業の取捨選択をしていく必要がある。</a:t>
          </a: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a:extLst>
            <a:ext uri="{FF2B5EF4-FFF2-40B4-BE49-F238E27FC236}">
              <a16:creationId xmlns:a16="http://schemas.microsoft.com/office/drawing/2014/main" id="{00000000-0008-0000-0300-000075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71882</xdr:rowOff>
    </xdr:from>
    <xdr:to>
      <xdr:col>81</xdr:col>
      <xdr:colOff>44450</xdr:colOff>
      <xdr:row>43</xdr:row>
      <xdr:rowOff>51816</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flipV="1">
          <a:off x="17018000" y="6415532"/>
          <a:ext cx="0" cy="10086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23893</xdr:rowOff>
    </xdr:from>
    <xdr:ext cx="762000" cy="259045"/>
    <xdr:sp macro="" textlink="">
      <xdr:nvSpPr>
        <xdr:cNvPr id="375" name="公債費負担の状況最小値テキスト">
          <a:extLst>
            <a:ext uri="{FF2B5EF4-FFF2-40B4-BE49-F238E27FC236}">
              <a16:creationId xmlns:a16="http://schemas.microsoft.com/office/drawing/2014/main" id="{00000000-0008-0000-0300-000077010000}"/>
            </a:ext>
          </a:extLst>
        </xdr:cNvPr>
        <xdr:cNvSpPr txBox="1"/>
      </xdr:nvSpPr>
      <xdr:spPr>
        <a:xfrm>
          <a:off x="17106900" y="7396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51816</xdr:rowOff>
    </xdr:from>
    <xdr:to>
      <xdr:col>81</xdr:col>
      <xdr:colOff>133350</xdr:colOff>
      <xdr:row>43</xdr:row>
      <xdr:rowOff>51816</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6929100" y="7424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158259</xdr:rowOff>
    </xdr:from>
    <xdr:ext cx="762000" cy="259045"/>
    <xdr:sp macro="" textlink="">
      <xdr:nvSpPr>
        <xdr:cNvPr id="377" name="公債費負担の状況最大値テキスト">
          <a:extLst>
            <a:ext uri="{FF2B5EF4-FFF2-40B4-BE49-F238E27FC236}">
              <a16:creationId xmlns:a16="http://schemas.microsoft.com/office/drawing/2014/main" id="{00000000-0008-0000-0300-000079010000}"/>
            </a:ext>
          </a:extLst>
        </xdr:cNvPr>
        <xdr:cNvSpPr txBox="1"/>
      </xdr:nvSpPr>
      <xdr:spPr>
        <a:xfrm>
          <a:off x="17106900" y="6159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71882</xdr:rowOff>
    </xdr:from>
    <xdr:to>
      <xdr:col>81</xdr:col>
      <xdr:colOff>133350</xdr:colOff>
      <xdr:row>37</xdr:row>
      <xdr:rowOff>71882</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6415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163068</xdr:rowOff>
    </xdr:from>
    <xdr:to>
      <xdr:col>81</xdr:col>
      <xdr:colOff>44450</xdr:colOff>
      <xdr:row>42</xdr:row>
      <xdr:rowOff>35052</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179800" y="7192518"/>
          <a:ext cx="8382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80535</xdr:rowOff>
    </xdr:from>
    <xdr:ext cx="762000" cy="259045"/>
    <xdr:sp macro="" textlink="">
      <xdr:nvSpPr>
        <xdr:cNvPr id="380" name="公債費負担の状況平均値テキスト">
          <a:extLst>
            <a:ext uri="{FF2B5EF4-FFF2-40B4-BE49-F238E27FC236}">
              <a16:creationId xmlns:a16="http://schemas.microsoft.com/office/drawing/2014/main" id="{00000000-0008-0000-0300-00007C010000}"/>
            </a:ext>
          </a:extLst>
        </xdr:cNvPr>
        <xdr:cNvSpPr txBox="1"/>
      </xdr:nvSpPr>
      <xdr:spPr>
        <a:xfrm>
          <a:off x="17106900" y="69385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64008</xdr:rowOff>
    </xdr:from>
    <xdr:to>
      <xdr:col>81</xdr:col>
      <xdr:colOff>95250</xdr:colOff>
      <xdr:row>41</xdr:row>
      <xdr:rowOff>165608</xdr:rowOff>
    </xdr:to>
    <xdr:sp macro="" textlink="">
      <xdr:nvSpPr>
        <xdr:cNvPr id="381" name="フローチャート: 判断 380">
          <a:extLst>
            <a:ext uri="{FF2B5EF4-FFF2-40B4-BE49-F238E27FC236}">
              <a16:creationId xmlns:a16="http://schemas.microsoft.com/office/drawing/2014/main" id="{00000000-0008-0000-0300-00007D010000}"/>
            </a:ext>
          </a:extLst>
        </xdr:cNvPr>
        <xdr:cNvSpPr/>
      </xdr:nvSpPr>
      <xdr:spPr>
        <a:xfrm>
          <a:off x="16967200" y="7093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143764</xdr:rowOff>
    </xdr:from>
    <xdr:to>
      <xdr:col>77</xdr:col>
      <xdr:colOff>44450</xdr:colOff>
      <xdr:row>41</xdr:row>
      <xdr:rowOff>163068</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5290800" y="7173214"/>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49530</xdr:rowOff>
    </xdr:from>
    <xdr:to>
      <xdr:col>77</xdr:col>
      <xdr:colOff>95250</xdr:colOff>
      <xdr:row>41</xdr:row>
      <xdr:rowOff>151130</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129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161307</xdr:rowOff>
    </xdr:from>
    <xdr:ext cx="7366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5798800" y="6847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100330</xdr:rowOff>
    </xdr:from>
    <xdr:to>
      <xdr:col>72</xdr:col>
      <xdr:colOff>203200</xdr:colOff>
      <xdr:row>41</xdr:row>
      <xdr:rowOff>143764</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4401800" y="7129780"/>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49530</xdr:rowOff>
    </xdr:from>
    <xdr:to>
      <xdr:col>73</xdr:col>
      <xdr:colOff>44450</xdr:colOff>
      <xdr:row>41</xdr:row>
      <xdr:rowOff>151130</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5240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161307</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4909800" y="684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56896</xdr:rowOff>
    </xdr:from>
    <xdr:to>
      <xdr:col>68</xdr:col>
      <xdr:colOff>152400</xdr:colOff>
      <xdr:row>41</xdr:row>
      <xdr:rowOff>100330</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a:off x="13512800" y="7086346"/>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35052</xdr:rowOff>
    </xdr:from>
    <xdr:to>
      <xdr:col>68</xdr:col>
      <xdr:colOff>203200</xdr:colOff>
      <xdr:row>41</xdr:row>
      <xdr:rowOff>136652</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4351000" y="7064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146829</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4020800" y="6833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10922</xdr:rowOff>
    </xdr:from>
    <xdr:to>
      <xdr:col>64</xdr:col>
      <xdr:colOff>152400</xdr:colOff>
      <xdr:row>41</xdr:row>
      <xdr:rowOff>112522</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34620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97299</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3131800" y="712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155702</xdr:rowOff>
    </xdr:from>
    <xdr:to>
      <xdr:col>81</xdr:col>
      <xdr:colOff>95250</xdr:colOff>
      <xdr:row>42</xdr:row>
      <xdr:rowOff>85852</xdr:rowOff>
    </xdr:to>
    <xdr:sp macro="" textlink="">
      <xdr:nvSpPr>
        <xdr:cNvPr id="398" name="楕円 397">
          <a:extLst>
            <a:ext uri="{FF2B5EF4-FFF2-40B4-BE49-F238E27FC236}">
              <a16:creationId xmlns:a16="http://schemas.microsoft.com/office/drawing/2014/main" id="{00000000-0008-0000-0300-00008E010000}"/>
            </a:ext>
          </a:extLst>
        </xdr:cNvPr>
        <xdr:cNvSpPr/>
      </xdr:nvSpPr>
      <xdr:spPr>
        <a:xfrm>
          <a:off x="16967200" y="7185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127779</xdr:rowOff>
    </xdr:from>
    <xdr:ext cx="762000" cy="259045"/>
    <xdr:sp macro="" textlink="">
      <xdr:nvSpPr>
        <xdr:cNvPr id="399" name="公債費負担の状況該当値テキスト">
          <a:extLst>
            <a:ext uri="{FF2B5EF4-FFF2-40B4-BE49-F238E27FC236}">
              <a16:creationId xmlns:a16="http://schemas.microsoft.com/office/drawing/2014/main" id="{00000000-0008-0000-0300-00008F010000}"/>
            </a:ext>
          </a:extLst>
        </xdr:cNvPr>
        <xdr:cNvSpPr txBox="1"/>
      </xdr:nvSpPr>
      <xdr:spPr>
        <a:xfrm>
          <a:off x="17106900" y="7157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112268</xdr:rowOff>
    </xdr:from>
    <xdr:to>
      <xdr:col>77</xdr:col>
      <xdr:colOff>95250</xdr:colOff>
      <xdr:row>42</xdr:row>
      <xdr:rowOff>42418</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129000" y="7141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27195</xdr:rowOff>
    </xdr:from>
    <xdr:ext cx="7366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798800" y="72280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92964</xdr:rowOff>
    </xdr:from>
    <xdr:to>
      <xdr:col>73</xdr:col>
      <xdr:colOff>44450</xdr:colOff>
      <xdr:row>42</xdr:row>
      <xdr:rowOff>23114</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5240000" y="7122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7891</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4909800" y="7208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49530</xdr:rowOff>
    </xdr:from>
    <xdr:to>
      <xdr:col>68</xdr:col>
      <xdr:colOff>203200</xdr:colOff>
      <xdr:row>41</xdr:row>
      <xdr:rowOff>151130</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43510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135907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020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6096</xdr:rowOff>
    </xdr:from>
    <xdr:to>
      <xdr:col>64</xdr:col>
      <xdr:colOff>152400</xdr:colOff>
      <xdr:row>41</xdr:row>
      <xdr:rowOff>107696</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3462000" y="7035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117873</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3131800" y="6804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決算と同率となったものの、福島県及び類似団体平均を大きく上回っている状況である。主な要因は、令和元年度のはなわこども園整備事業や道路整備事業、消防施設整備事業などにより多額の地方債を発行したことが、数値を悪化させたと考えられる。今後予定されている地方債充当事業は、普通交付税措置のある過疎対策事業債などで実施する見込みではあるが、役場新庁舎の建設や施設の整備、更新、維持修繕にも大きな費用がかかることが見込まれるため、数値の変化に注意しながら事業を進めていきたい。</a:t>
          </a:r>
        </a:p>
      </xdr:txBody>
    </xdr:sp>
    <xdr:clientData/>
  </xdr:twoCellAnchor>
  <xdr:oneCellAnchor>
    <xdr:from>
      <xdr:col>61</xdr:col>
      <xdr:colOff>6350</xdr:colOff>
      <xdr:row>10</xdr:row>
      <xdr:rowOff>63500</xdr:rowOff>
    </xdr:from>
    <xdr:ext cx="298543" cy="225703"/>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a:extLst>
            <a:ext uri="{FF2B5EF4-FFF2-40B4-BE49-F238E27FC236}">
              <a16:creationId xmlns:a16="http://schemas.microsoft.com/office/drawing/2014/main" id="{00000000-0008-0000-0300-0000B5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46325</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flipV="1">
          <a:off x="17018000" y="2313214"/>
          <a:ext cx="0" cy="16764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18402</xdr:rowOff>
    </xdr:from>
    <xdr:ext cx="762000" cy="259045"/>
    <xdr:sp macro="" textlink="">
      <xdr:nvSpPr>
        <xdr:cNvPr id="439" name="将来負担の状況最小値テキスト">
          <a:extLst>
            <a:ext uri="{FF2B5EF4-FFF2-40B4-BE49-F238E27FC236}">
              <a16:creationId xmlns:a16="http://schemas.microsoft.com/office/drawing/2014/main" id="{00000000-0008-0000-0300-0000B7010000}"/>
            </a:ext>
          </a:extLst>
        </xdr:cNvPr>
        <xdr:cNvSpPr txBox="1"/>
      </xdr:nvSpPr>
      <xdr:spPr>
        <a:xfrm>
          <a:off x="17106900" y="3961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46325</xdr:rowOff>
    </xdr:from>
    <xdr:to>
      <xdr:col>81</xdr:col>
      <xdr:colOff>133350</xdr:colOff>
      <xdr:row>23</xdr:row>
      <xdr:rowOff>46325</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3989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41" name="将来負担の状況最大値テキスト">
          <a:extLst>
            <a:ext uri="{FF2B5EF4-FFF2-40B4-BE49-F238E27FC236}">
              <a16:creationId xmlns:a16="http://schemas.microsoft.com/office/drawing/2014/main" id="{00000000-0008-0000-0300-0000B901000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54247</xdr:rowOff>
    </xdr:from>
    <xdr:to>
      <xdr:col>81</xdr:col>
      <xdr:colOff>44450</xdr:colOff>
      <xdr:row>14</xdr:row>
      <xdr:rowOff>54247</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6179800" y="245454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62791</xdr:rowOff>
    </xdr:from>
    <xdr:ext cx="762000" cy="259045"/>
    <xdr:sp macro="" textlink="">
      <xdr:nvSpPr>
        <xdr:cNvPr id="444" name="将来負担の状況平均値テキスト">
          <a:extLst>
            <a:ext uri="{FF2B5EF4-FFF2-40B4-BE49-F238E27FC236}">
              <a16:creationId xmlns:a16="http://schemas.microsoft.com/office/drawing/2014/main" id="{00000000-0008-0000-0300-0000BC010000}"/>
            </a:ext>
          </a:extLst>
        </xdr:cNvPr>
        <xdr:cNvSpPr txBox="1"/>
      </xdr:nvSpPr>
      <xdr:spPr>
        <a:xfrm>
          <a:off x="17106900" y="21201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54247</xdr:rowOff>
    </xdr:from>
    <xdr:to>
      <xdr:col>77</xdr:col>
      <xdr:colOff>44450</xdr:colOff>
      <xdr:row>14</xdr:row>
      <xdr:rowOff>163407</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flipV="1">
          <a:off x="15290800" y="2454547"/>
          <a:ext cx="889000" cy="109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163407</xdr:rowOff>
    </xdr:from>
    <xdr:to>
      <xdr:col>72</xdr:col>
      <xdr:colOff>203200</xdr:colOff>
      <xdr:row>16</xdr:row>
      <xdr:rowOff>7801</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flipV="1">
          <a:off x="14401800" y="2563707"/>
          <a:ext cx="889000" cy="187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33564</xdr:rowOff>
    </xdr:from>
    <xdr:to>
      <xdr:col>73</xdr:col>
      <xdr:colOff>44450</xdr:colOff>
      <xdr:row>13</xdr:row>
      <xdr:rowOff>135164</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37012</xdr:rowOff>
    </xdr:from>
    <xdr:to>
      <xdr:col>68</xdr:col>
      <xdr:colOff>152400</xdr:colOff>
      <xdr:row>16</xdr:row>
      <xdr:rowOff>7801</xdr:rowOff>
    </xdr:to>
    <xdr:cxnSp macro="">
      <xdr:nvCxnSpPr>
        <xdr:cNvPr id="452" name="直線コネクタ 451">
          <a:extLst>
            <a:ext uri="{FF2B5EF4-FFF2-40B4-BE49-F238E27FC236}">
              <a16:creationId xmlns:a16="http://schemas.microsoft.com/office/drawing/2014/main" id="{00000000-0008-0000-0300-0000C4010000}"/>
            </a:ext>
          </a:extLst>
        </xdr:cNvPr>
        <xdr:cNvCxnSpPr/>
      </xdr:nvCxnSpPr>
      <xdr:spPr>
        <a:xfrm>
          <a:off x="13512800" y="2437312"/>
          <a:ext cx="889000" cy="313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13</xdr:row>
      <xdr:rowOff>33564</xdr:rowOff>
    </xdr:from>
    <xdr:to>
      <xdr:col>68</xdr:col>
      <xdr:colOff>203200</xdr:colOff>
      <xdr:row>13</xdr:row>
      <xdr:rowOff>135164</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3447</xdr:rowOff>
    </xdr:from>
    <xdr:to>
      <xdr:col>81</xdr:col>
      <xdr:colOff>95250</xdr:colOff>
      <xdr:row>14</xdr:row>
      <xdr:rowOff>105047</xdr:rowOff>
    </xdr:to>
    <xdr:sp macro="" textlink="">
      <xdr:nvSpPr>
        <xdr:cNvPr id="462" name="楕円 461">
          <a:extLst>
            <a:ext uri="{FF2B5EF4-FFF2-40B4-BE49-F238E27FC236}">
              <a16:creationId xmlns:a16="http://schemas.microsoft.com/office/drawing/2014/main" id="{00000000-0008-0000-0300-0000CE010000}"/>
            </a:ext>
          </a:extLst>
        </xdr:cNvPr>
        <xdr:cNvSpPr/>
      </xdr:nvSpPr>
      <xdr:spPr>
        <a:xfrm>
          <a:off x="16967200" y="2403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146974</xdr:rowOff>
    </xdr:from>
    <xdr:ext cx="762000" cy="259045"/>
    <xdr:sp macro="" textlink="">
      <xdr:nvSpPr>
        <xdr:cNvPr id="463" name="将来負担の状況該当値テキスト">
          <a:extLst>
            <a:ext uri="{FF2B5EF4-FFF2-40B4-BE49-F238E27FC236}">
              <a16:creationId xmlns:a16="http://schemas.microsoft.com/office/drawing/2014/main" id="{00000000-0008-0000-0300-0000CF010000}"/>
            </a:ext>
          </a:extLst>
        </xdr:cNvPr>
        <xdr:cNvSpPr txBox="1"/>
      </xdr:nvSpPr>
      <xdr:spPr>
        <a:xfrm>
          <a:off x="17106900" y="2375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3447</xdr:rowOff>
    </xdr:from>
    <xdr:to>
      <xdr:col>77</xdr:col>
      <xdr:colOff>95250</xdr:colOff>
      <xdr:row>14</xdr:row>
      <xdr:rowOff>105047</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6129000" y="2403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89824</xdr:rowOff>
    </xdr:from>
    <xdr:ext cx="7366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5798800" y="24901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112607</xdr:rowOff>
    </xdr:from>
    <xdr:to>
      <xdr:col>73</xdr:col>
      <xdr:colOff>44450</xdr:colOff>
      <xdr:row>15</xdr:row>
      <xdr:rowOff>42757</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5240000" y="2512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27534</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4909800" y="2599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128451</xdr:rowOff>
    </xdr:from>
    <xdr:to>
      <xdr:col>68</xdr:col>
      <xdr:colOff>203200</xdr:colOff>
      <xdr:row>16</xdr:row>
      <xdr:rowOff>58601</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4351000" y="2700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43378</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4020800" y="2786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157662</xdr:rowOff>
    </xdr:from>
    <xdr:to>
      <xdr:col>64</xdr:col>
      <xdr:colOff>152400</xdr:colOff>
      <xdr:row>14</xdr:row>
      <xdr:rowOff>87812</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3462000" y="2386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72589</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3131800" y="2472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福島県塙町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8,195
8,080
211.41
7,546,861
7,317,562
198,028
3,918,497
7,347,656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10.2
12.3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全国平均及び福島県平均より低い数値である。一時期の中間層の採用を行わなかったことにより新陳代謝がうまく機能していない状況にある。退職職員の増加により前年度は低い水準であったが、会計年度任用職員制度により前年度</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％となった。過疎化が進み、人員を確保することも困難になる可能性もあるため、人材を確保するとともに安定的な人事行政を検討していく必要がある。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127000</xdr:rowOff>
    </xdr:from>
    <xdr:to>
      <xdr:col>24</xdr:col>
      <xdr:colOff>25400</xdr:colOff>
      <xdr:row>41</xdr:row>
      <xdr:rowOff>147574</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613400"/>
          <a:ext cx="0" cy="1563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119651</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149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147574</xdr:rowOff>
    </xdr:from>
    <xdr:to>
      <xdr:col>24</xdr:col>
      <xdr:colOff>114300</xdr:colOff>
      <xdr:row>41</xdr:row>
      <xdr:rowOff>147574</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177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41927</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35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127000</xdr:rowOff>
    </xdr:from>
    <xdr:to>
      <xdr:col>24</xdr:col>
      <xdr:colOff>114300</xdr:colOff>
      <xdr:row>32</xdr:row>
      <xdr:rowOff>127000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61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149860</xdr:rowOff>
    </xdr:from>
    <xdr:to>
      <xdr:col>24</xdr:col>
      <xdr:colOff>25400</xdr:colOff>
      <xdr:row>36</xdr:row>
      <xdr:rowOff>149860</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3220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130573</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302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158496</xdr:rowOff>
    </xdr:from>
    <xdr:to>
      <xdr:col>24</xdr:col>
      <xdr:colOff>76200</xdr:colOff>
      <xdr:row>37</xdr:row>
      <xdr:rowOff>88646</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149860</xdr:rowOff>
    </xdr:from>
    <xdr:to>
      <xdr:col>19</xdr:col>
      <xdr:colOff>187325</xdr:colOff>
      <xdr:row>37</xdr:row>
      <xdr:rowOff>60706</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322060"/>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135636</xdr:rowOff>
    </xdr:from>
    <xdr:to>
      <xdr:col>20</xdr:col>
      <xdr:colOff>38100</xdr:colOff>
      <xdr:row>37</xdr:row>
      <xdr:rowOff>65786</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50563</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3942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1270</xdr:rowOff>
    </xdr:from>
    <xdr:to>
      <xdr:col>15</xdr:col>
      <xdr:colOff>98425</xdr:colOff>
      <xdr:row>37</xdr:row>
      <xdr:rowOff>60706</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344920"/>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60198</xdr:rowOff>
    </xdr:from>
    <xdr:to>
      <xdr:col>15</xdr:col>
      <xdr:colOff>149225</xdr:colOff>
      <xdr:row>37</xdr:row>
      <xdr:rowOff>161798</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403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146575</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490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159004</xdr:rowOff>
    </xdr:from>
    <xdr:to>
      <xdr:col>11</xdr:col>
      <xdr:colOff>9525</xdr:colOff>
      <xdr:row>37</xdr:row>
      <xdr:rowOff>1270</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33120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158496</xdr:rowOff>
    </xdr:from>
    <xdr:to>
      <xdr:col>11</xdr:col>
      <xdr:colOff>60325</xdr:colOff>
      <xdr:row>37</xdr:row>
      <xdr:rowOff>88646</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73423</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41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135636</xdr:rowOff>
    </xdr:from>
    <xdr:to>
      <xdr:col>6</xdr:col>
      <xdr:colOff>171450</xdr:colOff>
      <xdr:row>37</xdr:row>
      <xdr:rowOff>65786</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50563</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99060</xdr:rowOff>
    </xdr:from>
    <xdr:to>
      <xdr:col>24</xdr:col>
      <xdr:colOff>76200</xdr:colOff>
      <xdr:row>37</xdr:row>
      <xdr:rowOff>29210</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115587</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11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99060</xdr:rowOff>
    </xdr:from>
    <xdr:to>
      <xdr:col>20</xdr:col>
      <xdr:colOff>38100</xdr:colOff>
      <xdr:row>37</xdr:row>
      <xdr:rowOff>29210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39387</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04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9906</xdr:rowOff>
    </xdr:from>
    <xdr:to>
      <xdr:col>15</xdr:col>
      <xdr:colOff>149225</xdr:colOff>
      <xdr:row>37</xdr:row>
      <xdr:rowOff>111506</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3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121683</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122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121920</xdr:rowOff>
    </xdr:from>
    <xdr:to>
      <xdr:col>11</xdr:col>
      <xdr:colOff>60325</xdr:colOff>
      <xdr:row>37</xdr:row>
      <xdr:rowOff>52070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62247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108204</xdr:rowOff>
    </xdr:from>
    <xdr:to>
      <xdr:col>6</xdr:col>
      <xdr:colOff>171450</xdr:colOff>
      <xdr:row>37</xdr:row>
      <xdr:rowOff>38354</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28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48531</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全国平均、福島県平均を下回っており、類似団体内平均と比較しても若干した回っている状況である。デジタル化によるシステムの電算業務委託料などをはじめ、必要（≒義務的）経費が増加している。真に必要経費を精査し、今後も歳出削減に努めていく必要がある。</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115570</xdr:rowOff>
    </xdr:from>
    <xdr:to>
      <xdr:col>82</xdr:col>
      <xdr:colOff>107950</xdr:colOff>
      <xdr:row>22</xdr:row>
      <xdr:rowOff>5080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344420"/>
          <a:ext cx="0" cy="1432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148607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74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5080</xdr:rowOff>
    </xdr:from>
    <xdr:to>
      <xdr:col>82</xdr:col>
      <xdr:colOff>196850</xdr:colOff>
      <xdr:row>22</xdr:row>
      <xdr:rowOff>5080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776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30497</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2087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115570</xdr:rowOff>
    </xdr:from>
    <xdr:to>
      <xdr:col>82</xdr:col>
      <xdr:colOff>196850</xdr:colOff>
      <xdr:row>13</xdr:row>
      <xdr:rowOff>115570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34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88900</xdr:rowOff>
    </xdr:from>
    <xdr:to>
      <xdr:col>82</xdr:col>
      <xdr:colOff>107950</xdr:colOff>
      <xdr:row>16</xdr:row>
      <xdr:rowOff>119380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flipV="1">
          <a:off x="15671800" y="283210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63517</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806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91440</xdr:rowOff>
    </xdr:from>
    <xdr:to>
      <xdr:col>82</xdr:col>
      <xdr:colOff>158750</xdr:colOff>
      <xdr:row>17</xdr:row>
      <xdr:rowOff>21590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83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119380</xdr:rowOff>
    </xdr:from>
    <xdr:to>
      <xdr:col>78</xdr:col>
      <xdr:colOff>69850</xdr:colOff>
      <xdr:row>16</xdr:row>
      <xdr:rowOff>149860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4782800" y="28625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22860</xdr:rowOff>
    </xdr:from>
    <xdr:to>
      <xdr:col>78</xdr:col>
      <xdr:colOff>120650</xdr:colOff>
      <xdr:row>16</xdr:row>
      <xdr:rowOff>124460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76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134637</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534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58420</xdr:rowOff>
    </xdr:from>
    <xdr:to>
      <xdr:col>73</xdr:col>
      <xdr:colOff>180975</xdr:colOff>
      <xdr:row>16</xdr:row>
      <xdr:rowOff>149860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893800" y="280162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45720</xdr:rowOff>
    </xdr:from>
    <xdr:to>
      <xdr:col>74</xdr:col>
      <xdr:colOff>31750</xdr:colOff>
      <xdr:row>16</xdr:row>
      <xdr:rowOff>147320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78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157497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557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58420</xdr:rowOff>
    </xdr:from>
    <xdr:to>
      <xdr:col>69</xdr:col>
      <xdr:colOff>92075</xdr:colOff>
      <xdr:row>16</xdr:row>
      <xdr:rowOff>58420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3004800" y="28016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11430</xdr:rowOff>
    </xdr:from>
    <xdr:to>
      <xdr:col>69</xdr:col>
      <xdr:colOff>142875</xdr:colOff>
      <xdr:row>17</xdr:row>
      <xdr:rowOff>113030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92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97807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301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11430</xdr:rowOff>
    </xdr:from>
    <xdr:to>
      <xdr:col>65</xdr:col>
      <xdr:colOff>53975</xdr:colOff>
      <xdr:row>17</xdr:row>
      <xdr:rowOff>113030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92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97807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301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38100</xdr:rowOff>
    </xdr:from>
    <xdr:to>
      <xdr:col>82</xdr:col>
      <xdr:colOff>158750</xdr:colOff>
      <xdr:row>16</xdr:row>
      <xdr:rowOff>139700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278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54627</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262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68580</xdr:rowOff>
    </xdr:from>
    <xdr:to>
      <xdr:col>78</xdr:col>
      <xdr:colOff>120650</xdr:colOff>
      <xdr:row>16</xdr:row>
      <xdr:rowOff>170180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281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154957</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2898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99060</xdr:rowOff>
    </xdr:from>
    <xdr:to>
      <xdr:col>74</xdr:col>
      <xdr:colOff>31750</xdr:colOff>
      <xdr:row>17</xdr:row>
      <xdr:rowOff>29210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284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13987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292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7620</xdr:rowOff>
    </xdr:from>
    <xdr:to>
      <xdr:col>69</xdr:col>
      <xdr:colOff>142875</xdr:colOff>
      <xdr:row>16</xdr:row>
      <xdr:rowOff>109220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275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119397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251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7620</xdr:rowOff>
    </xdr:from>
    <xdr:to>
      <xdr:col>65</xdr:col>
      <xdr:colOff>53975</xdr:colOff>
      <xdr:row>16</xdr:row>
      <xdr:rowOff>109220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275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119397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251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全国平均及び福島県平均を下回っており、類似団体内平均においても令和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年度より下回る状況となっている。今後も、高齢者の増加や社会の多様化により社会保障費などの扶助費が増加する可能性があるため、その推移を注視していく必要がある。</a:t>
          </a: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a:extLst>
            <a:ext uri="{FF2B5EF4-FFF2-40B4-BE49-F238E27FC236}">
              <a16:creationId xmlns:a16="http://schemas.microsoft.com/office/drawing/2014/main" id="{00000000-0008-0000-0400-0000B3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50800</xdr:rowOff>
    </xdr:from>
    <xdr:to>
      <xdr:col>24</xdr:col>
      <xdr:colOff>25400</xdr:colOff>
      <xdr:row>61</xdr:row>
      <xdr:rowOff>146050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flipV="1">
          <a:off x="4826000" y="93091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118127</xdr:rowOff>
    </xdr:from>
    <xdr:ext cx="762000" cy="259045"/>
    <xdr:sp macro="" textlink="">
      <xdr:nvSpPr>
        <xdr:cNvPr id="181" name="扶助費最小値テキスト">
          <a:extLst>
            <a:ext uri="{FF2B5EF4-FFF2-40B4-BE49-F238E27FC236}">
              <a16:creationId xmlns:a16="http://schemas.microsoft.com/office/drawing/2014/main" id="{00000000-0008-0000-0400-0000B5000000}"/>
            </a:ext>
          </a:extLst>
        </xdr:cNvPr>
        <xdr:cNvSpPr txBox="1"/>
      </xdr:nvSpPr>
      <xdr:spPr>
        <a:xfrm>
          <a:off x="4914900"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146050</xdr:rowOff>
    </xdr:from>
    <xdr:to>
      <xdr:col>24</xdr:col>
      <xdr:colOff>114300</xdr:colOff>
      <xdr:row>61</xdr:row>
      <xdr:rowOff>146050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4737100" y="1060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137177</xdr:rowOff>
    </xdr:from>
    <xdr:ext cx="762000" cy="259045"/>
    <xdr:sp macro="" textlink="">
      <xdr:nvSpPr>
        <xdr:cNvPr id="183" name="扶助費最大値テキスト">
          <a:extLst>
            <a:ext uri="{FF2B5EF4-FFF2-40B4-BE49-F238E27FC236}">
              <a16:creationId xmlns:a16="http://schemas.microsoft.com/office/drawing/2014/main" id="{00000000-0008-0000-0400-0000B7000000}"/>
            </a:ext>
          </a:extLst>
        </xdr:cNvPr>
        <xdr:cNvSpPr txBox="1"/>
      </xdr:nvSpPr>
      <xdr:spPr>
        <a:xfrm>
          <a:off x="4914900" y="905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50800</xdr:rowOff>
    </xdr:from>
    <xdr:to>
      <xdr:col>24</xdr:col>
      <xdr:colOff>114300</xdr:colOff>
      <xdr:row>54</xdr:row>
      <xdr:rowOff>50800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4737100" y="9309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69850</xdr:rowOff>
    </xdr:from>
    <xdr:to>
      <xdr:col>24</xdr:col>
      <xdr:colOff>25400</xdr:colOff>
      <xdr:row>56</xdr:row>
      <xdr:rowOff>107950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3987800" y="967105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124477</xdr:rowOff>
    </xdr:from>
    <xdr:ext cx="762000" cy="259045"/>
    <xdr:sp macro="" textlink="">
      <xdr:nvSpPr>
        <xdr:cNvPr id="186" name="扶助費平均値テキスト">
          <a:extLst>
            <a:ext uri="{FF2B5EF4-FFF2-40B4-BE49-F238E27FC236}">
              <a16:creationId xmlns:a16="http://schemas.microsoft.com/office/drawing/2014/main" id="{00000000-0008-0000-0400-0000BA000000}"/>
            </a:ext>
          </a:extLst>
        </xdr:cNvPr>
        <xdr:cNvSpPr txBox="1"/>
      </xdr:nvSpPr>
      <xdr:spPr>
        <a:xfrm>
          <a:off x="4914900" y="9725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152400</xdr:rowOff>
    </xdr:from>
    <xdr:to>
      <xdr:col>24</xdr:col>
      <xdr:colOff>76200</xdr:colOff>
      <xdr:row>57</xdr:row>
      <xdr:rowOff>82550</xdr:rowOff>
    </xdr:to>
    <xdr:sp macro="" textlink="">
      <xdr:nvSpPr>
        <xdr:cNvPr id="187" name="フローチャート: 判断 186">
          <a:extLst>
            <a:ext uri="{FF2B5EF4-FFF2-40B4-BE49-F238E27FC236}">
              <a16:creationId xmlns:a16="http://schemas.microsoft.com/office/drawing/2014/main" id="{00000000-0008-0000-0400-0000BB000000}"/>
            </a:ext>
          </a:extLst>
        </xdr:cNvPr>
        <xdr:cNvSpPr/>
      </xdr:nvSpPr>
      <xdr:spPr>
        <a:xfrm>
          <a:off x="47752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107950</xdr:rowOff>
    </xdr:from>
    <xdr:to>
      <xdr:col>19</xdr:col>
      <xdr:colOff>187325</xdr:colOff>
      <xdr:row>56</xdr:row>
      <xdr:rowOff>146050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098800" y="97091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152400</xdr:rowOff>
    </xdr:from>
    <xdr:to>
      <xdr:col>20</xdr:col>
      <xdr:colOff>38100</xdr:colOff>
      <xdr:row>57</xdr:row>
      <xdr:rowOff>82550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3937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67327</xdr:rowOff>
    </xdr:from>
    <xdr:ext cx="736600" cy="259045"/>
    <xdr:sp macro="" textlink="">
      <xdr:nvSpPr>
        <xdr:cNvPr id="190" name="テキスト ボックス 189">
          <a:extLst>
            <a:ext uri="{FF2B5EF4-FFF2-40B4-BE49-F238E27FC236}">
              <a16:creationId xmlns:a16="http://schemas.microsoft.com/office/drawing/2014/main" id="{00000000-0008-0000-0400-0000BE000000}"/>
            </a:ext>
          </a:extLst>
        </xdr:cNvPr>
        <xdr:cNvSpPr txBox="1"/>
      </xdr:nvSpPr>
      <xdr:spPr>
        <a:xfrm>
          <a:off x="3606800" y="9839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146050</xdr:rowOff>
    </xdr:from>
    <xdr:to>
      <xdr:col>15</xdr:col>
      <xdr:colOff>98425</xdr:colOff>
      <xdr:row>58</xdr:row>
      <xdr:rowOff>69850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2209800" y="9747250"/>
          <a:ext cx="8890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19050</xdr:rowOff>
    </xdr:from>
    <xdr:to>
      <xdr:col>15</xdr:col>
      <xdr:colOff>149225</xdr:colOff>
      <xdr:row>57</xdr:row>
      <xdr:rowOff>120650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048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105427</xdr:rowOff>
    </xdr:from>
    <xdr:ext cx="7620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2717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50800</xdr:rowOff>
    </xdr:from>
    <xdr:to>
      <xdr:col>11</xdr:col>
      <xdr:colOff>9525</xdr:colOff>
      <xdr:row>58</xdr:row>
      <xdr:rowOff>69850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1320800" y="99949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133350</xdr:rowOff>
    </xdr:from>
    <xdr:to>
      <xdr:col>11</xdr:col>
      <xdr:colOff>60325</xdr:colOff>
      <xdr:row>58</xdr:row>
      <xdr:rowOff>63500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2159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73677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18288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133350</xdr:rowOff>
    </xdr:from>
    <xdr:to>
      <xdr:col>6</xdr:col>
      <xdr:colOff>171450</xdr:colOff>
      <xdr:row>58</xdr:row>
      <xdr:rowOff>63500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1270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73677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9398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19050</xdr:rowOff>
    </xdr:from>
    <xdr:to>
      <xdr:col>24</xdr:col>
      <xdr:colOff>76200</xdr:colOff>
      <xdr:row>56</xdr:row>
      <xdr:rowOff>120650</xdr:rowOff>
    </xdr:to>
    <xdr:sp macro="" textlink="">
      <xdr:nvSpPr>
        <xdr:cNvPr id="204" name="楕円 203">
          <a:extLst>
            <a:ext uri="{FF2B5EF4-FFF2-40B4-BE49-F238E27FC236}">
              <a16:creationId xmlns:a16="http://schemas.microsoft.com/office/drawing/2014/main" id="{00000000-0008-0000-0400-0000CC000000}"/>
            </a:ext>
          </a:extLst>
        </xdr:cNvPr>
        <xdr:cNvSpPr/>
      </xdr:nvSpPr>
      <xdr:spPr>
        <a:xfrm>
          <a:off x="4775200" y="962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35577</xdr:rowOff>
    </xdr:from>
    <xdr:ext cx="762000" cy="259045"/>
    <xdr:sp macro="" textlink="">
      <xdr:nvSpPr>
        <xdr:cNvPr id="205" name="扶助費該当値テキスト">
          <a:extLst>
            <a:ext uri="{FF2B5EF4-FFF2-40B4-BE49-F238E27FC236}">
              <a16:creationId xmlns:a16="http://schemas.microsoft.com/office/drawing/2014/main" id="{00000000-0008-0000-0400-0000CD000000}"/>
            </a:ext>
          </a:extLst>
        </xdr:cNvPr>
        <xdr:cNvSpPr txBox="1"/>
      </xdr:nvSpPr>
      <xdr:spPr>
        <a:xfrm>
          <a:off x="4914900" y="9465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57150</xdr:rowOff>
    </xdr:from>
    <xdr:to>
      <xdr:col>20</xdr:col>
      <xdr:colOff>38100</xdr:colOff>
      <xdr:row>56</xdr:row>
      <xdr:rowOff>158750</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3937000" y="965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168927</xdr:rowOff>
    </xdr:from>
    <xdr:ext cx="7366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606800" y="9427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95250</xdr:rowOff>
    </xdr:from>
    <xdr:to>
      <xdr:col>15</xdr:col>
      <xdr:colOff>149225</xdr:colOff>
      <xdr:row>57</xdr:row>
      <xdr:rowOff>25400</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3048000" y="969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35577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2717800" y="9465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19050</xdr:rowOff>
    </xdr:from>
    <xdr:to>
      <xdr:col>11</xdr:col>
      <xdr:colOff>60325</xdr:colOff>
      <xdr:row>58</xdr:row>
      <xdr:rowOff>120650</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2159000" y="996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105427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18288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0</xdr:rowOff>
    </xdr:from>
    <xdr:to>
      <xdr:col>6</xdr:col>
      <xdr:colOff>171450</xdr:colOff>
      <xdr:row>58</xdr:row>
      <xdr:rowOff>101600</xdr:rowOff>
    </xdr:to>
    <xdr:sp macro="" textlink="">
      <xdr:nvSpPr>
        <xdr:cNvPr id="212" name="楕円 211">
          <a:extLst>
            <a:ext uri="{FF2B5EF4-FFF2-40B4-BE49-F238E27FC236}">
              <a16:creationId xmlns:a16="http://schemas.microsoft.com/office/drawing/2014/main" id="{00000000-0008-0000-0400-0000D4000000}"/>
            </a:ext>
          </a:extLst>
        </xdr:cNvPr>
        <xdr:cNvSpPr/>
      </xdr:nvSpPr>
      <xdr:spPr>
        <a:xfrm>
          <a:off x="1270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86377</xdr:rowOff>
    </xdr:from>
    <xdr:ext cx="762000" cy="259045"/>
    <xdr:sp macro="" textlink="">
      <xdr:nvSpPr>
        <xdr:cNvPr id="213" name="テキスト ボックス 212">
          <a:extLst>
            <a:ext uri="{FF2B5EF4-FFF2-40B4-BE49-F238E27FC236}">
              <a16:creationId xmlns:a16="http://schemas.microsoft.com/office/drawing/2014/main" id="{00000000-0008-0000-0400-0000D5000000}"/>
            </a:ext>
          </a:extLst>
        </xdr:cNvPr>
        <xdr:cNvSpPr txBox="1"/>
      </xdr:nvSpPr>
      <xdr:spPr>
        <a:xfrm>
          <a:off x="939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全国平均、福島県平均、類似団体内平均を上回っている状況である。特別会計・公営企業会計の事務費、公債費、維持補修費などに係る繰出金が多額になっていることが要因のひとつと考えられる。今後は、特別会計・公営企業会計の収入確保、歳出削減に努める必要がある。</a:t>
          </a:r>
        </a:p>
      </xdr:txBody>
    </xdr:sp>
    <xdr:clientData/>
  </xdr:twoCellAnchor>
  <xdr:oneCellAnchor>
    <xdr:from>
      <xdr:col>62</xdr:col>
      <xdr:colOff>6350</xdr:colOff>
      <xdr:row>49</xdr:row>
      <xdr:rowOff>107950</xdr:rowOff>
    </xdr:from>
    <xdr:ext cx="298543" cy="225703"/>
    <xdr:sp macro="" textlink="">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6" name="直線コネクタ 225">
          <a:extLst>
            <a:ext uri="{FF2B5EF4-FFF2-40B4-BE49-F238E27FC236}">
              <a16:creationId xmlns:a16="http://schemas.microsoft.com/office/drawing/2014/main" id="{00000000-0008-0000-0400-0000E2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7" name="テキスト ボックス 236">
          <a:extLst>
            <a:ext uri="{FF2B5EF4-FFF2-40B4-BE49-F238E27FC236}">
              <a16:creationId xmlns:a16="http://schemas.microsoft.com/office/drawing/2014/main" id="{00000000-0008-0000-0400-0000ED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9" name="テキスト ボックス 238">
          <a:extLst>
            <a:ext uri="{FF2B5EF4-FFF2-40B4-BE49-F238E27FC236}">
              <a16:creationId xmlns:a16="http://schemas.microsoft.com/office/drawing/2014/main" id="{00000000-0008-0000-0400-0000EF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0" name="その他グラフ枠">
          <a:extLst>
            <a:ext uri="{FF2B5EF4-FFF2-40B4-BE49-F238E27FC236}">
              <a16:creationId xmlns:a16="http://schemas.microsoft.com/office/drawing/2014/main" id="{00000000-0008-0000-0400-0000F0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73660</xdr:rowOff>
    </xdr:from>
    <xdr:to>
      <xdr:col>82</xdr:col>
      <xdr:colOff>107950</xdr:colOff>
      <xdr:row>60</xdr:row>
      <xdr:rowOff>50800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flipV="1">
          <a:off x="16510000" y="898906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22877</xdr:rowOff>
    </xdr:from>
    <xdr:ext cx="762000" cy="259045"/>
    <xdr:sp macro="" textlink="">
      <xdr:nvSpPr>
        <xdr:cNvPr id="242" name="その他最小値テキスト">
          <a:extLst>
            <a:ext uri="{FF2B5EF4-FFF2-40B4-BE49-F238E27FC236}">
              <a16:creationId xmlns:a16="http://schemas.microsoft.com/office/drawing/2014/main" id="{00000000-0008-0000-0400-0000F2000000}"/>
            </a:ext>
          </a:extLst>
        </xdr:cNvPr>
        <xdr:cNvSpPr txBox="1"/>
      </xdr:nvSpPr>
      <xdr:spPr>
        <a:xfrm>
          <a:off x="16598900" y="1030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50800</xdr:rowOff>
    </xdr:from>
    <xdr:to>
      <xdr:col>82</xdr:col>
      <xdr:colOff>196850</xdr:colOff>
      <xdr:row>60</xdr:row>
      <xdr:rowOff>50800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6421100" y="1033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50</xdr:row>
      <xdr:rowOff>160037</xdr:rowOff>
    </xdr:from>
    <xdr:ext cx="762000" cy="259045"/>
    <xdr:sp macro="" textlink="">
      <xdr:nvSpPr>
        <xdr:cNvPr id="244" name="その他最大値テキスト">
          <a:extLst>
            <a:ext uri="{FF2B5EF4-FFF2-40B4-BE49-F238E27FC236}">
              <a16:creationId xmlns:a16="http://schemas.microsoft.com/office/drawing/2014/main" id="{00000000-0008-0000-0400-0000F4000000}"/>
            </a:ext>
          </a:extLst>
        </xdr:cNvPr>
        <xdr:cNvSpPr txBox="1"/>
      </xdr:nvSpPr>
      <xdr:spPr>
        <a:xfrm>
          <a:off x="16598900" y="8732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73660</xdr:rowOff>
    </xdr:from>
    <xdr:to>
      <xdr:col>82</xdr:col>
      <xdr:colOff>196850</xdr:colOff>
      <xdr:row>52</xdr:row>
      <xdr:rowOff>73660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6421100" y="8989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161290</xdr:rowOff>
    </xdr:from>
    <xdr:to>
      <xdr:col>82</xdr:col>
      <xdr:colOff>107950</xdr:colOff>
      <xdr:row>58</xdr:row>
      <xdr:rowOff>58420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5671800" y="993394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69867</xdr:rowOff>
    </xdr:from>
    <xdr:ext cx="762000" cy="259045"/>
    <xdr:sp macro="" textlink="">
      <xdr:nvSpPr>
        <xdr:cNvPr id="247" name="その他平均値テキスト">
          <a:extLst>
            <a:ext uri="{FF2B5EF4-FFF2-40B4-BE49-F238E27FC236}">
              <a16:creationId xmlns:a16="http://schemas.microsoft.com/office/drawing/2014/main" id="{00000000-0008-0000-0400-0000F7000000}"/>
            </a:ext>
          </a:extLst>
        </xdr:cNvPr>
        <xdr:cNvSpPr txBox="1"/>
      </xdr:nvSpPr>
      <xdr:spPr>
        <a:xfrm>
          <a:off x="16598900" y="9499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64592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161290</xdr:rowOff>
    </xdr:from>
    <xdr:to>
      <xdr:col>78</xdr:col>
      <xdr:colOff>69850</xdr:colOff>
      <xdr:row>58</xdr:row>
      <xdr:rowOff>58420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flipV="1">
          <a:off x="14782800" y="99339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30480</xdr:rowOff>
    </xdr:from>
    <xdr:to>
      <xdr:col>78</xdr:col>
      <xdr:colOff>120650</xdr:colOff>
      <xdr:row>56</xdr:row>
      <xdr:rowOff>132080</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5621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142257</xdr:rowOff>
    </xdr:from>
    <xdr:ext cx="7366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5290800" y="9400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138430</xdr:rowOff>
    </xdr:from>
    <xdr:to>
      <xdr:col>73</xdr:col>
      <xdr:colOff>180975</xdr:colOff>
      <xdr:row>58</xdr:row>
      <xdr:rowOff>58420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3893800" y="99110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106680</xdr:rowOff>
    </xdr:from>
    <xdr:to>
      <xdr:col>74</xdr:col>
      <xdr:colOff>31750</xdr:colOff>
      <xdr:row>57</xdr:row>
      <xdr:rowOff>36830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4732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47007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4401800" y="947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138430</xdr:rowOff>
    </xdr:from>
    <xdr:to>
      <xdr:col>69</xdr:col>
      <xdr:colOff>92075</xdr:colOff>
      <xdr:row>59</xdr:row>
      <xdr:rowOff>92710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flipV="1">
          <a:off x="13004800" y="9911080"/>
          <a:ext cx="889000" cy="297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152400</xdr:rowOff>
    </xdr:from>
    <xdr:to>
      <xdr:col>69</xdr:col>
      <xdr:colOff>142875</xdr:colOff>
      <xdr:row>57</xdr:row>
      <xdr:rowOff>82550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3843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92727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3512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160020</xdr:rowOff>
    </xdr:from>
    <xdr:to>
      <xdr:col>65</xdr:col>
      <xdr:colOff>53975</xdr:colOff>
      <xdr:row>57</xdr:row>
      <xdr:rowOff>90170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29540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100347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2623800" y="953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7620</xdr:rowOff>
    </xdr:from>
    <xdr:to>
      <xdr:col>82</xdr:col>
      <xdr:colOff>158750</xdr:colOff>
      <xdr:row>58</xdr:row>
      <xdr:rowOff>109220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6459200" y="995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151147</xdr:rowOff>
    </xdr:from>
    <xdr:ext cx="762000" cy="259045"/>
    <xdr:sp macro="" textlink="">
      <xdr:nvSpPr>
        <xdr:cNvPr id="266" name="その他該当値テキスト">
          <a:extLst>
            <a:ext uri="{FF2B5EF4-FFF2-40B4-BE49-F238E27FC236}">
              <a16:creationId xmlns:a16="http://schemas.microsoft.com/office/drawing/2014/main" id="{00000000-0008-0000-0400-00000A010000}"/>
            </a:ext>
          </a:extLst>
        </xdr:cNvPr>
        <xdr:cNvSpPr txBox="1"/>
      </xdr:nvSpPr>
      <xdr:spPr>
        <a:xfrm>
          <a:off x="16598900" y="992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110490</xdr:rowOff>
    </xdr:from>
    <xdr:to>
      <xdr:col>78</xdr:col>
      <xdr:colOff>120650</xdr:colOff>
      <xdr:row>58</xdr:row>
      <xdr:rowOff>40640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5621000" y="988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25417</xdr:rowOff>
    </xdr:from>
    <xdr:ext cx="7366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290800" y="9969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7620</xdr:rowOff>
    </xdr:from>
    <xdr:to>
      <xdr:col>74</xdr:col>
      <xdr:colOff>31750</xdr:colOff>
      <xdr:row>58</xdr:row>
      <xdr:rowOff>109220</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4732000" y="995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93997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4401800" y="1003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87630</xdr:rowOff>
    </xdr:from>
    <xdr:to>
      <xdr:col>69</xdr:col>
      <xdr:colOff>142875</xdr:colOff>
      <xdr:row>58</xdr:row>
      <xdr:rowOff>17780</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3843000" y="986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2557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512800" y="994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41910</xdr:rowOff>
    </xdr:from>
    <xdr:to>
      <xdr:col>65</xdr:col>
      <xdr:colOff>53975</xdr:colOff>
      <xdr:row>59</xdr:row>
      <xdr:rowOff>143510</xdr:rowOff>
    </xdr:to>
    <xdr:sp macro="" textlink="">
      <xdr:nvSpPr>
        <xdr:cNvPr id="273" name="楕円 272">
          <a:extLst>
            <a:ext uri="{FF2B5EF4-FFF2-40B4-BE49-F238E27FC236}">
              <a16:creationId xmlns:a16="http://schemas.microsoft.com/office/drawing/2014/main" id="{00000000-0008-0000-0400-000011010000}"/>
            </a:ext>
          </a:extLst>
        </xdr:cNvPr>
        <xdr:cNvSpPr/>
      </xdr:nvSpPr>
      <xdr:spPr>
        <a:xfrm>
          <a:off x="12954000" y="1015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128287</xdr:rowOff>
    </xdr:from>
    <xdr:ext cx="762000" cy="259045"/>
    <xdr:sp macro="" textlink="">
      <xdr:nvSpPr>
        <xdr:cNvPr id="274" name="テキスト ボックス 273">
          <a:extLst>
            <a:ext uri="{FF2B5EF4-FFF2-40B4-BE49-F238E27FC236}">
              <a16:creationId xmlns:a16="http://schemas.microsoft.com/office/drawing/2014/main" id="{00000000-0008-0000-0400-000012010000}"/>
            </a:ext>
          </a:extLst>
        </xdr:cNvPr>
        <xdr:cNvSpPr txBox="1"/>
      </xdr:nvSpPr>
      <xdr:spPr>
        <a:xfrm>
          <a:off x="12623800" y="1024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全国平均、福島県平均を上回っており、類似団体とは同率となっている。一部事務組合や各種団体への補助が固定化しており、見直しなどについては時間を要すると想定される。その他の町から補助金を支出しているものについては、見直しが求められる状況であり、経常的に支出する補助金が年々増加している。その必要性や必要額について再考するとともに注視していく必要がある。</a:t>
          </a:r>
        </a:p>
      </xdr:txBody>
    </xdr:sp>
    <xdr:clientData/>
  </xdr:twoCellAnchor>
  <xdr:oneCellAnchor>
    <xdr:from>
      <xdr:col>62</xdr:col>
      <xdr:colOff>6350</xdr:colOff>
      <xdr:row>29</xdr:row>
      <xdr:rowOff>107950</xdr:rowOff>
    </xdr:from>
    <xdr:ext cx="298543" cy="225703"/>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6" name="テキスト ボックス 295">
          <a:extLst>
            <a:ext uri="{FF2B5EF4-FFF2-40B4-BE49-F238E27FC236}">
              <a16:creationId xmlns:a16="http://schemas.microsoft.com/office/drawing/2014/main" id="{00000000-0008-0000-0400-000028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8" name="補助費等グラフ枠">
          <a:extLst>
            <a:ext uri="{FF2B5EF4-FFF2-40B4-BE49-F238E27FC236}">
              <a16:creationId xmlns:a16="http://schemas.microsoft.com/office/drawing/2014/main" id="{00000000-0008-0000-0400-00002A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26416</xdr:rowOff>
    </xdr:from>
    <xdr:to>
      <xdr:col>82</xdr:col>
      <xdr:colOff>107950</xdr:colOff>
      <xdr:row>40</xdr:row>
      <xdr:rowOff>17272</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flipV="1">
          <a:off x="16510000" y="5855716"/>
          <a:ext cx="0" cy="1019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160799</xdr:rowOff>
    </xdr:from>
    <xdr:ext cx="762000" cy="259045"/>
    <xdr:sp macro="" textlink="">
      <xdr:nvSpPr>
        <xdr:cNvPr id="300" name="補助費等最小値テキスト">
          <a:extLst>
            <a:ext uri="{FF2B5EF4-FFF2-40B4-BE49-F238E27FC236}">
              <a16:creationId xmlns:a16="http://schemas.microsoft.com/office/drawing/2014/main" id="{00000000-0008-0000-0400-00002C010000}"/>
            </a:ext>
          </a:extLst>
        </xdr:cNvPr>
        <xdr:cNvSpPr txBox="1"/>
      </xdr:nvSpPr>
      <xdr:spPr>
        <a:xfrm>
          <a:off x="16598900" y="684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17272</xdr:rowOff>
    </xdr:from>
    <xdr:to>
      <xdr:col>82</xdr:col>
      <xdr:colOff>196850</xdr:colOff>
      <xdr:row>40</xdr:row>
      <xdr:rowOff>17272</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6421100" y="6875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112793</xdr:rowOff>
    </xdr:from>
    <xdr:ext cx="762000" cy="259045"/>
    <xdr:sp macro="" textlink="">
      <xdr:nvSpPr>
        <xdr:cNvPr id="302" name="補助費等最大値テキスト">
          <a:extLst>
            <a:ext uri="{FF2B5EF4-FFF2-40B4-BE49-F238E27FC236}">
              <a16:creationId xmlns:a16="http://schemas.microsoft.com/office/drawing/2014/main" id="{00000000-0008-0000-0400-00002E010000}"/>
            </a:ext>
          </a:extLst>
        </xdr:cNvPr>
        <xdr:cNvSpPr txBox="1"/>
      </xdr:nvSpPr>
      <xdr:spPr>
        <a:xfrm>
          <a:off x="16598900" y="5599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26416</xdr:rowOff>
    </xdr:from>
    <xdr:to>
      <xdr:col>82</xdr:col>
      <xdr:colOff>196850</xdr:colOff>
      <xdr:row>34</xdr:row>
      <xdr:rowOff>26416</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6421100" y="5855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69850</xdr:rowOff>
    </xdr:from>
    <xdr:to>
      <xdr:col>82</xdr:col>
      <xdr:colOff>107950</xdr:colOff>
      <xdr:row>37</xdr:row>
      <xdr:rowOff>74422</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5671800" y="641350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35577</xdr:rowOff>
    </xdr:from>
    <xdr:ext cx="762000" cy="259045"/>
    <xdr:sp macro="" textlink="">
      <xdr:nvSpPr>
        <xdr:cNvPr id="305" name="補助費等平均値テキスト">
          <a:extLst>
            <a:ext uri="{FF2B5EF4-FFF2-40B4-BE49-F238E27FC236}">
              <a16:creationId xmlns:a16="http://schemas.microsoft.com/office/drawing/2014/main" id="{00000000-0008-0000-0400-000031010000}"/>
            </a:ext>
          </a:extLst>
        </xdr:cNvPr>
        <xdr:cNvSpPr txBox="1"/>
      </xdr:nvSpPr>
      <xdr:spPr>
        <a:xfrm>
          <a:off x="16598900" y="6207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19050</xdr:rowOff>
    </xdr:from>
    <xdr:to>
      <xdr:col>82</xdr:col>
      <xdr:colOff>158750</xdr:colOff>
      <xdr:row>37</xdr:row>
      <xdr:rowOff>120650</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64592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149860</xdr:rowOff>
    </xdr:from>
    <xdr:to>
      <xdr:col>78</xdr:col>
      <xdr:colOff>69850</xdr:colOff>
      <xdr:row>37</xdr:row>
      <xdr:rowOff>74422</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4782800" y="6322060"/>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149352</xdr:rowOff>
    </xdr:from>
    <xdr:to>
      <xdr:col>78</xdr:col>
      <xdr:colOff>120650</xdr:colOff>
      <xdr:row>37</xdr:row>
      <xdr:rowOff>79502</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5621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89679</xdr:rowOff>
    </xdr:from>
    <xdr:ext cx="7366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5290800" y="60904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149860</xdr:rowOff>
    </xdr:from>
    <xdr:to>
      <xdr:col>73</xdr:col>
      <xdr:colOff>180975</xdr:colOff>
      <xdr:row>37</xdr:row>
      <xdr:rowOff>124714</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flipV="1">
          <a:off x="13893800" y="6322060"/>
          <a:ext cx="8890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158496</xdr:rowOff>
    </xdr:from>
    <xdr:to>
      <xdr:col>74</xdr:col>
      <xdr:colOff>31750</xdr:colOff>
      <xdr:row>37</xdr:row>
      <xdr:rowOff>88646</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4732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73423</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4401800" y="641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24130</xdr:rowOff>
    </xdr:from>
    <xdr:to>
      <xdr:col>69</xdr:col>
      <xdr:colOff>92075</xdr:colOff>
      <xdr:row>37</xdr:row>
      <xdr:rowOff>124714</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3004800" y="6367780"/>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140208</xdr:rowOff>
    </xdr:from>
    <xdr:to>
      <xdr:col>69</xdr:col>
      <xdr:colOff>142875</xdr:colOff>
      <xdr:row>37</xdr:row>
      <xdr:rowOff>70358</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3843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80535</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3512800" y="6081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144780</xdr:rowOff>
    </xdr:from>
    <xdr:to>
      <xdr:col>65</xdr:col>
      <xdr:colOff>53975</xdr:colOff>
      <xdr:row>37</xdr:row>
      <xdr:rowOff>74930</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2954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85107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2623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19050</xdr:rowOff>
    </xdr:from>
    <xdr:to>
      <xdr:col>82</xdr:col>
      <xdr:colOff>158750</xdr:colOff>
      <xdr:row>37</xdr:row>
      <xdr:rowOff>120650</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64592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162577</xdr:rowOff>
    </xdr:from>
    <xdr:ext cx="762000" cy="259045"/>
    <xdr:sp macro="" textlink="">
      <xdr:nvSpPr>
        <xdr:cNvPr id="324" name="補助費等該当値テキスト">
          <a:extLst>
            <a:ext uri="{FF2B5EF4-FFF2-40B4-BE49-F238E27FC236}">
              <a16:creationId xmlns:a16="http://schemas.microsoft.com/office/drawing/2014/main" id="{00000000-0008-0000-0400-000044010000}"/>
            </a:ext>
          </a:extLst>
        </xdr:cNvPr>
        <xdr:cNvSpPr txBox="1"/>
      </xdr:nvSpPr>
      <xdr:spPr>
        <a:xfrm>
          <a:off x="165989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23622</xdr:rowOff>
    </xdr:from>
    <xdr:to>
      <xdr:col>78</xdr:col>
      <xdr:colOff>120650</xdr:colOff>
      <xdr:row>37</xdr:row>
      <xdr:rowOff>125222</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5621000" y="636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109999</xdr:rowOff>
    </xdr:from>
    <xdr:ext cx="7366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290800" y="6453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99060</xdr:rowOff>
    </xdr:from>
    <xdr:to>
      <xdr:col>74</xdr:col>
      <xdr:colOff>31750</xdr:colOff>
      <xdr:row>37</xdr:row>
      <xdr:rowOff>29210</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4732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39387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4401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73914</xdr:rowOff>
    </xdr:from>
    <xdr:to>
      <xdr:col>69</xdr:col>
      <xdr:colOff>142875</xdr:colOff>
      <xdr:row>38</xdr:row>
      <xdr:rowOff>4064</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3843000" y="641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160291</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3512800" y="6503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144780</xdr:rowOff>
    </xdr:from>
    <xdr:to>
      <xdr:col>65</xdr:col>
      <xdr:colOff>53975</xdr:colOff>
      <xdr:row>37</xdr:row>
      <xdr:rowOff>74930</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2954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59707</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2623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全国平均、福島県平均及び類似団体内平均を上回っている状況である。毎年、新規の地方債を発行しているが、償還が終了するものも多く、ほぼ横ばいで推移している。今後も、新庁舎建設等新規の地方債発行を予定している事業があるため、公債費の平準化を図るとともに、推移を見据えながら事業の取捨選択をしていく必要がある。</a:t>
          </a:r>
        </a:p>
      </xdr:txBody>
    </xdr:sp>
    <xdr:clientData/>
  </xdr:twoCellAnchor>
  <xdr:oneCellAnchor>
    <xdr:from>
      <xdr:col>3</xdr:col>
      <xdr:colOff>123825</xdr:colOff>
      <xdr:row>69</xdr:row>
      <xdr:rowOff>107950</xdr:rowOff>
    </xdr:from>
    <xdr:ext cx="298543" cy="225703"/>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8" name="公債費グラフ枠">
          <a:extLst>
            <a:ext uri="{FF2B5EF4-FFF2-40B4-BE49-F238E27FC236}">
              <a16:creationId xmlns:a16="http://schemas.microsoft.com/office/drawing/2014/main" id="{00000000-0008-0000-0400-000066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1270</xdr:rowOff>
    </xdr:from>
    <xdr:to>
      <xdr:col>24</xdr:col>
      <xdr:colOff>25400</xdr:colOff>
      <xdr:row>80</xdr:row>
      <xdr:rowOff>35561</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flipV="1">
          <a:off x="4826000" y="12517120"/>
          <a:ext cx="0" cy="1234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7638</xdr:rowOff>
    </xdr:from>
    <xdr:ext cx="762000" cy="259045"/>
    <xdr:sp macro="" textlink="">
      <xdr:nvSpPr>
        <xdr:cNvPr id="360" name="公債費最小値テキスト">
          <a:extLst>
            <a:ext uri="{FF2B5EF4-FFF2-40B4-BE49-F238E27FC236}">
              <a16:creationId xmlns:a16="http://schemas.microsoft.com/office/drawing/2014/main" id="{00000000-0008-0000-0400-000068010000}"/>
            </a:ext>
          </a:extLst>
        </xdr:cNvPr>
        <xdr:cNvSpPr txBox="1"/>
      </xdr:nvSpPr>
      <xdr:spPr>
        <a:xfrm>
          <a:off x="4914900" y="13723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35561</xdr:rowOff>
    </xdr:from>
    <xdr:to>
      <xdr:col>24</xdr:col>
      <xdr:colOff>114300</xdr:colOff>
      <xdr:row>80</xdr:row>
      <xdr:rowOff>35561</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4737100" y="13751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87647</xdr:rowOff>
    </xdr:from>
    <xdr:ext cx="762000" cy="259045"/>
    <xdr:sp macro="" textlink="">
      <xdr:nvSpPr>
        <xdr:cNvPr id="362" name="公債費最大値テキスト">
          <a:extLst>
            <a:ext uri="{FF2B5EF4-FFF2-40B4-BE49-F238E27FC236}">
              <a16:creationId xmlns:a16="http://schemas.microsoft.com/office/drawing/2014/main" id="{00000000-0008-0000-0400-00006A010000}"/>
            </a:ext>
          </a:extLst>
        </xdr:cNvPr>
        <xdr:cNvSpPr txBox="1"/>
      </xdr:nvSpPr>
      <xdr:spPr>
        <a:xfrm>
          <a:off x="4914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1270</xdr:rowOff>
    </xdr:from>
    <xdr:to>
      <xdr:col>24</xdr:col>
      <xdr:colOff>114300</xdr:colOff>
      <xdr:row>73</xdr:row>
      <xdr:rowOff>1270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4737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115570</xdr:rowOff>
    </xdr:from>
    <xdr:to>
      <xdr:col>24</xdr:col>
      <xdr:colOff>25400</xdr:colOff>
      <xdr:row>77</xdr:row>
      <xdr:rowOff>8889</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3987800" y="13145770"/>
          <a:ext cx="838200" cy="64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58437</xdr:rowOff>
    </xdr:from>
    <xdr:ext cx="762000" cy="259045"/>
    <xdr:sp macro="" textlink="">
      <xdr:nvSpPr>
        <xdr:cNvPr id="365" name="公債費平均値テキスト">
          <a:extLst>
            <a:ext uri="{FF2B5EF4-FFF2-40B4-BE49-F238E27FC236}">
              <a16:creationId xmlns:a16="http://schemas.microsoft.com/office/drawing/2014/main" id="{00000000-0008-0000-0400-00006D010000}"/>
            </a:ext>
          </a:extLst>
        </xdr:cNvPr>
        <xdr:cNvSpPr txBox="1"/>
      </xdr:nvSpPr>
      <xdr:spPr>
        <a:xfrm>
          <a:off x="4914900" y="12917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41911</xdr:rowOff>
    </xdr:from>
    <xdr:to>
      <xdr:col>24</xdr:col>
      <xdr:colOff>76200</xdr:colOff>
      <xdr:row>76</xdr:row>
      <xdr:rowOff>143511</xdr:rowOff>
    </xdr:to>
    <xdr:sp macro="" textlink="">
      <xdr:nvSpPr>
        <xdr:cNvPr id="366" name="フローチャート: 判断 365">
          <a:extLst>
            <a:ext uri="{FF2B5EF4-FFF2-40B4-BE49-F238E27FC236}">
              <a16:creationId xmlns:a16="http://schemas.microsoft.com/office/drawing/2014/main" id="{00000000-0008-0000-0400-00006E010000}"/>
            </a:ext>
          </a:extLst>
        </xdr:cNvPr>
        <xdr:cNvSpPr/>
      </xdr:nvSpPr>
      <xdr:spPr>
        <a:xfrm>
          <a:off x="4775200" y="13072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115570</xdr:rowOff>
    </xdr:from>
    <xdr:to>
      <xdr:col>19</xdr:col>
      <xdr:colOff>187325</xdr:colOff>
      <xdr:row>76</xdr:row>
      <xdr:rowOff>165100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3098800" y="1314577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3811</xdr:rowOff>
    </xdr:from>
    <xdr:to>
      <xdr:col>20</xdr:col>
      <xdr:colOff>38100</xdr:colOff>
      <xdr:row>76</xdr:row>
      <xdr:rowOff>105411</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3937000" y="13034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115587</xdr:rowOff>
    </xdr:from>
    <xdr:ext cx="7366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3606800" y="128028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157480</xdr:rowOff>
    </xdr:from>
    <xdr:to>
      <xdr:col>15</xdr:col>
      <xdr:colOff>98425</xdr:colOff>
      <xdr:row>76</xdr:row>
      <xdr:rowOff>165100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2209800" y="131876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41911</xdr:rowOff>
    </xdr:from>
    <xdr:to>
      <xdr:col>15</xdr:col>
      <xdr:colOff>149225</xdr:colOff>
      <xdr:row>76</xdr:row>
      <xdr:rowOff>143511</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3048000" y="13072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153687</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2717800" y="12840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130811</xdr:rowOff>
    </xdr:from>
    <xdr:to>
      <xdr:col>11</xdr:col>
      <xdr:colOff>9525</xdr:colOff>
      <xdr:row>76</xdr:row>
      <xdr:rowOff>157480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1320800" y="13161011"/>
          <a:ext cx="8890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57150</xdr:rowOff>
    </xdr:from>
    <xdr:to>
      <xdr:col>11</xdr:col>
      <xdr:colOff>60325</xdr:colOff>
      <xdr:row>76</xdr:row>
      <xdr:rowOff>158750</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2159000" y="1308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168927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828800" y="1285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26670</xdr:rowOff>
    </xdr:from>
    <xdr:to>
      <xdr:col>6</xdr:col>
      <xdr:colOff>171450</xdr:colOff>
      <xdr:row>76</xdr:row>
      <xdr:rowOff>128270</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1270000" y="13056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138447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939800" y="12825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129539</xdr:rowOff>
    </xdr:from>
    <xdr:to>
      <xdr:col>24</xdr:col>
      <xdr:colOff>76200</xdr:colOff>
      <xdr:row>77</xdr:row>
      <xdr:rowOff>59689</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4775200" y="13159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101616</xdr:rowOff>
    </xdr:from>
    <xdr:ext cx="762000" cy="259045"/>
    <xdr:sp macro="" textlink="">
      <xdr:nvSpPr>
        <xdr:cNvPr id="384" name="公債費該当値テキスト">
          <a:extLst>
            <a:ext uri="{FF2B5EF4-FFF2-40B4-BE49-F238E27FC236}">
              <a16:creationId xmlns:a16="http://schemas.microsoft.com/office/drawing/2014/main" id="{00000000-0008-0000-0400-000080010000}"/>
            </a:ext>
          </a:extLst>
        </xdr:cNvPr>
        <xdr:cNvSpPr txBox="1"/>
      </xdr:nvSpPr>
      <xdr:spPr>
        <a:xfrm>
          <a:off x="4914900" y="13131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64770</xdr:rowOff>
    </xdr:from>
    <xdr:to>
      <xdr:col>20</xdr:col>
      <xdr:colOff>38100</xdr:colOff>
      <xdr:row>76</xdr:row>
      <xdr:rowOff>166370</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3937000" y="13094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151147</xdr:rowOff>
    </xdr:from>
    <xdr:ext cx="7366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3606800" y="131813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114300</xdr:rowOff>
    </xdr:from>
    <xdr:to>
      <xdr:col>15</xdr:col>
      <xdr:colOff>149225</xdr:colOff>
      <xdr:row>77</xdr:row>
      <xdr:rowOff>44450</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3048000" y="1314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29227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2717800" y="1323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106680</xdr:rowOff>
    </xdr:from>
    <xdr:to>
      <xdr:col>11</xdr:col>
      <xdr:colOff>60325</xdr:colOff>
      <xdr:row>77</xdr:row>
      <xdr:rowOff>36830</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2159000" y="1313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21607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828800" y="1322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80011</xdr:rowOff>
    </xdr:from>
    <xdr:to>
      <xdr:col>6</xdr:col>
      <xdr:colOff>171450</xdr:colOff>
      <xdr:row>77</xdr:row>
      <xdr:rowOff>10161</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1270000" y="13110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166388</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939800" y="13196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改善傾向にあるものの、類似団体内平均を上回っている状況であり、さらに行財政改革を推進し、全体での歳出削減に努める必要がある。</a:t>
          </a:r>
        </a:p>
      </xdr:txBody>
    </xdr:sp>
    <xdr:clientData/>
  </xdr:twoCellAnchor>
  <xdr:oneCellAnchor>
    <xdr:from>
      <xdr:col>62</xdr:col>
      <xdr:colOff>6350</xdr:colOff>
      <xdr:row>69</xdr:row>
      <xdr:rowOff>107950</xdr:rowOff>
    </xdr:from>
    <xdr:ext cx="298543" cy="225703"/>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7" name="公債費以外グラフ枠">
          <a:extLst>
            <a:ext uri="{FF2B5EF4-FFF2-40B4-BE49-F238E27FC236}">
              <a16:creationId xmlns:a16="http://schemas.microsoft.com/office/drawing/2014/main" id="{00000000-0008-0000-0400-0000A1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165862</xdr:rowOff>
    </xdr:from>
    <xdr:to>
      <xdr:col>82</xdr:col>
      <xdr:colOff>107950</xdr:colOff>
      <xdr:row>81</xdr:row>
      <xdr:rowOff>154432</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flipV="1">
          <a:off x="16510000" y="12853162"/>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126509</xdr:rowOff>
    </xdr:from>
    <xdr:ext cx="762000" cy="259045"/>
    <xdr:sp macro="" textlink="">
      <xdr:nvSpPr>
        <xdr:cNvPr id="419" name="公債費以外最小値テキスト">
          <a:extLst>
            <a:ext uri="{FF2B5EF4-FFF2-40B4-BE49-F238E27FC236}">
              <a16:creationId xmlns:a16="http://schemas.microsoft.com/office/drawing/2014/main" id="{00000000-0008-0000-0400-0000A3010000}"/>
            </a:ext>
          </a:extLst>
        </xdr:cNvPr>
        <xdr:cNvSpPr txBox="1"/>
      </xdr:nvSpPr>
      <xdr:spPr>
        <a:xfrm>
          <a:off x="16598900" y="14013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154432</xdr:rowOff>
    </xdr:from>
    <xdr:to>
      <xdr:col>82</xdr:col>
      <xdr:colOff>196850</xdr:colOff>
      <xdr:row>81</xdr:row>
      <xdr:rowOff>154432</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6421100" y="14041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80789</xdr:rowOff>
    </xdr:from>
    <xdr:ext cx="762000" cy="259045"/>
    <xdr:sp macro="" textlink="">
      <xdr:nvSpPr>
        <xdr:cNvPr id="421" name="公債費以外最大値テキスト">
          <a:extLst>
            <a:ext uri="{FF2B5EF4-FFF2-40B4-BE49-F238E27FC236}">
              <a16:creationId xmlns:a16="http://schemas.microsoft.com/office/drawing/2014/main" id="{00000000-0008-0000-0400-0000A5010000}"/>
            </a:ext>
          </a:extLst>
        </xdr:cNvPr>
        <xdr:cNvSpPr txBox="1"/>
      </xdr:nvSpPr>
      <xdr:spPr>
        <a:xfrm>
          <a:off x="16598900" y="12596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165862</xdr:rowOff>
    </xdr:from>
    <xdr:to>
      <xdr:col>82</xdr:col>
      <xdr:colOff>196850</xdr:colOff>
      <xdr:row>74</xdr:row>
      <xdr:rowOff>165862</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2853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92711</xdr:rowOff>
    </xdr:from>
    <xdr:to>
      <xdr:col>82</xdr:col>
      <xdr:colOff>107950</xdr:colOff>
      <xdr:row>77</xdr:row>
      <xdr:rowOff>97282</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5671800" y="13294361"/>
          <a:ext cx="8382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35577</xdr:rowOff>
    </xdr:from>
    <xdr:ext cx="762000" cy="259045"/>
    <xdr:sp macro="" textlink="">
      <xdr:nvSpPr>
        <xdr:cNvPr id="424" name="公債費以外平均値テキスト">
          <a:extLst>
            <a:ext uri="{FF2B5EF4-FFF2-40B4-BE49-F238E27FC236}">
              <a16:creationId xmlns:a16="http://schemas.microsoft.com/office/drawing/2014/main" id="{00000000-0008-0000-0400-0000A8010000}"/>
            </a:ext>
          </a:extLst>
        </xdr:cNvPr>
        <xdr:cNvSpPr txBox="1"/>
      </xdr:nvSpPr>
      <xdr:spPr>
        <a:xfrm>
          <a:off x="16598900" y="13065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19050</xdr:rowOff>
    </xdr:from>
    <xdr:to>
      <xdr:col>82</xdr:col>
      <xdr:colOff>158750</xdr:colOff>
      <xdr:row>77</xdr:row>
      <xdr:rowOff>120650</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64592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92711</xdr:rowOff>
    </xdr:from>
    <xdr:to>
      <xdr:col>78</xdr:col>
      <xdr:colOff>69850</xdr:colOff>
      <xdr:row>77</xdr:row>
      <xdr:rowOff>120142</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4782800" y="13294361"/>
          <a:ext cx="8890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131063</xdr:rowOff>
    </xdr:from>
    <xdr:to>
      <xdr:col>78</xdr:col>
      <xdr:colOff>120650</xdr:colOff>
      <xdr:row>77</xdr:row>
      <xdr:rowOff>61213</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5621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71391</xdr:rowOff>
    </xdr:from>
    <xdr:ext cx="7366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5290800" y="12930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120142</xdr:rowOff>
    </xdr:from>
    <xdr:to>
      <xdr:col>73</xdr:col>
      <xdr:colOff>180975</xdr:colOff>
      <xdr:row>77</xdr:row>
      <xdr:rowOff>140715</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3893800" y="13321792"/>
          <a:ext cx="889000" cy="20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46482</xdr:rowOff>
    </xdr:from>
    <xdr:to>
      <xdr:col>74</xdr:col>
      <xdr:colOff>31750</xdr:colOff>
      <xdr:row>77</xdr:row>
      <xdr:rowOff>148082</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4732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158259</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4401800" y="1301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140715</xdr:rowOff>
    </xdr:from>
    <xdr:to>
      <xdr:col>69</xdr:col>
      <xdr:colOff>92075</xdr:colOff>
      <xdr:row>77</xdr:row>
      <xdr:rowOff>170435</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flipV="1">
          <a:off x="13004800" y="13342365"/>
          <a:ext cx="889000" cy="29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69342</xdr:rowOff>
    </xdr:from>
    <xdr:to>
      <xdr:col>69</xdr:col>
      <xdr:colOff>142875</xdr:colOff>
      <xdr:row>77</xdr:row>
      <xdr:rowOff>170942</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3843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9669</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3512800" y="13039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62485</xdr:rowOff>
    </xdr:from>
    <xdr:to>
      <xdr:col>65</xdr:col>
      <xdr:colOff>53975</xdr:colOff>
      <xdr:row>77</xdr:row>
      <xdr:rowOff>164085</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2954000" y="13264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2812</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2623800" y="13033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46482</xdr:rowOff>
    </xdr:from>
    <xdr:to>
      <xdr:col>82</xdr:col>
      <xdr:colOff>158750</xdr:colOff>
      <xdr:row>77</xdr:row>
      <xdr:rowOff>148082</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6459200" y="13248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18559</xdr:rowOff>
    </xdr:from>
    <xdr:ext cx="762000" cy="259045"/>
    <xdr:sp macro="" textlink="">
      <xdr:nvSpPr>
        <xdr:cNvPr id="443" name="公債費以外該当値テキスト">
          <a:extLst>
            <a:ext uri="{FF2B5EF4-FFF2-40B4-BE49-F238E27FC236}">
              <a16:creationId xmlns:a16="http://schemas.microsoft.com/office/drawing/2014/main" id="{00000000-0008-0000-0400-0000BB010000}"/>
            </a:ext>
          </a:extLst>
        </xdr:cNvPr>
        <xdr:cNvSpPr txBox="1"/>
      </xdr:nvSpPr>
      <xdr:spPr>
        <a:xfrm>
          <a:off x="16598900" y="13220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41911</xdr:rowOff>
    </xdr:from>
    <xdr:to>
      <xdr:col>78</xdr:col>
      <xdr:colOff>120650</xdr:colOff>
      <xdr:row>77</xdr:row>
      <xdr:rowOff>143511</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56210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128288</xdr:rowOff>
    </xdr:from>
    <xdr:ext cx="7366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290800" y="133299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69342</xdr:rowOff>
    </xdr:from>
    <xdr:to>
      <xdr:col>74</xdr:col>
      <xdr:colOff>31750</xdr:colOff>
      <xdr:row>77</xdr:row>
      <xdr:rowOff>170942</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4732000" y="13270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155719</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4401800" y="1335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89915</xdr:rowOff>
    </xdr:from>
    <xdr:to>
      <xdr:col>69</xdr:col>
      <xdr:colOff>142875</xdr:colOff>
      <xdr:row>78</xdr:row>
      <xdr:rowOff>20065</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3843000" y="13291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4842</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512800" y="13377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119635</xdr:rowOff>
    </xdr:from>
    <xdr:to>
      <xdr:col>65</xdr:col>
      <xdr:colOff>53975</xdr:colOff>
      <xdr:row>78</xdr:row>
      <xdr:rowOff>49785</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2954000" y="1332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34562</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623800" y="1340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福島県塙町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80597</xdr:rowOff>
    </xdr:from>
    <xdr:to>
      <xdr:col>29</xdr:col>
      <xdr:colOff>127000</xdr:colOff>
      <xdr:row>20</xdr:row>
      <xdr:rowOff>16370</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014172"/>
          <a:ext cx="0" cy="147882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159897</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465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16370</xdr:rowOff>
    </xdr:from>
    <xdr:to>
      <xdr:col>30</xdr:col>
      <xdr:colOff>25400</xdr:colOff>
      <xdr:row>20</xdr:row>
      <xdr:rowOff>16370</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4929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166974</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175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80597</xdr:rowOff>
    </xdr:from>
    <xdr:to>
      <xdr:col>30</xdr:col>
      <xdr:colOff>25400</xdr:colOff>
      <xdr:row>11</xdr:row>
      <xdr:rowOff>80597</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0141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35417</xdr:rowOff>
    </xdr:from>
    <xdr:to>
      <xdr:col>29</xdr:col>
      <xdr:colOff>127000</xdr:colOff>
      <xdr:row>17</xdr:row>
      <xdr:rowOff>51666</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flipV="1">
          <a:off x="5003800" y="2997692"/>
          <a:ext cx="647700" cy="162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146003</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27653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129476</xdr:rowOff>
    </xdr:from>
    <xdr:to>
      <xdr:col>29</xdr:col>
      <xdr:colOff>177800</xdr:colOff>
      <xdr:row>17</xdr:row>
      <xdr:rowOff>59626</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29203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51666</xdr:rowOff>
    </xdr:from>
    <xdr:to>
      <xdr:col>26</xdr:col>
      <xdr:colOff>50800</xdr:colOff>
      <xdr:row>17</xdr:row>
      <xdr:rowOff>141652</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4305300" y="3013941"/>
          <a:ext cx="698500" cy="899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12003</xdr:rowOff>
    </xdr:from>
    <xdr:to>
      <xdr:col>26</xdr:col>
      <xdr:colOff>101600</xdr:colOff>
      <xdr:row>17</xdr:row>
      <xdr:rowOff>113603</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29742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98380</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30606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141652</xdr:rowOff>
    </xdr:from>
    <xdr:to>
      <xdr:col>22</xdr:col>
      <xdr:colOff>114300</xdr:colOff>
      <xdr:row>18</xdr:row>
      <xdr:rowOff>31448</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3606800" y="3103927"/>
          <a:ext cx="698500" cy="612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49621</xdr:rowOff>
    </xdr:from>
    <xdr:to>
      <xdr:col>22</xdr:col>
      <xdr:colOff>165100</xdr:colOff>
      <xdr:row>17</xdr:row>
      <xdr:rowOff>151221</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30118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161398</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2780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31448</xdr:rowOff>
    </xdr:from>
    <xdr:to>
      <xdr:col>18</xdr:col>
      <xdr:colOff>177800</xdr:colOff>
      <xdr:row>18</xdr:row>
      <xdr:rowOff>84017</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2908300" y="3165173"/>
          <a:ext cx="698500" cy="525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82576</xdr:rowOff>
    </xdr:from>
    <xdr:to>
      <xdr:col>19</xdr:col>
      <xdr:colOff>38100</xdr:colOff>
      <xdr:row>18</xdr:row>
      <xdr:rowOff>12726</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3044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22903</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2813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150251</xdr:rowOff>
    </xdr:from>
    <xdr:to>
      <xdr:col>15</xdr:col>
      <xdr:colOff>101600</xdr:colOff>
      <xdr:row>18</xdr:row>
      <xdr:rowOff>80401</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31125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90578</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2881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156067</xdr:rowOff>
    </xdr:from>
    <xdr:to>
      <xdr:col>29</xdr:col>
      <xdr:colOff>177800</xdr:colOff>
      <xdr:row>17</xdr:row>
      <xdr:rowOff>86217</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29468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128144</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2918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866</xdr:rowOff>
    </xdr:from>
    <xdr:to>
      <xdr:col>26</xdr:col>
      <xdr:colOff>101600</xdr:colOff>
      <xdr:row>17</xdr:row>
      <xdr:rowOff>102466</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29631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112643</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27320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90852</xdr:rowOff>
    </xdr:from>
    <xdr:to>
      <xdr:col>22</xdr:col>
      <xdr:colOff>165100</xdr:colOff>
      <xdr:row>18</xdr:row>
      <xdr:rowOff>21002</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30531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5779</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3139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152098</xdr:rowOff>
    </xdr:from>
    <xdr:to>
      <xdr:col>19</xdr:col>
      <xdr:colOff>38100</xdr:colOff>
      <xdr:row>18</xdr:row>
      <xdr:rowOff>82248</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31143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67025</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3200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33217</xdr:rowOff>
    </xdr:from>
    <xdr:to>
      <xdr:col>15</xdr:col>
      <xdr:colOff>101600</xdr:colOff>
      <xdr:row>18</xdr:row>
      <xdr:rowOff>134817</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31669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119594</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3253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a:extLst>
            <a:ext uri="{FF2B5EF4-FFF2-40B4-BE49-F238E27FC236}">
              <a16:creationId xmlns:a16="http://schemas.microsoft.com/office/drawing/2014/main" id="{00000000-0008-0000-0500-000069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127348</xdr:rowOff>
    </xdr:from>
    <xdr:to>
      <xdr:col>29</xdr:col>
      <xdr:colOff>127000</xdr:colOff>
      <xdr:row>39</xdr:row>
      <xdr:rowOff>33634</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flipV="1">
          <a:off x="5651500" y="6051898"/>
          <a:ext cx="0" cy="162078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39</xdr:row>
      <xdr:rowOff>5711</xdr:rowOff>
    </xdr:from>
    <xdr:ext cx="762000" cy="259045"/>
    <xdr:sp macro="" textlink="">
      <xdr:nvSpPr>
        <xdr:cNvPr id="107" name="人口1人当たり決算額の推移最小値テキスト445">
          <a:extLst>
            <a:ext uri="{FF2B5EF4-FFF2-40B4-BE49-F238E27FC236}">
              <a16:creationId xmlns:a16="http://schemas.microsoft.com/office/drawing/2014/main" id="{00000000-0008-0000-0500-00006B000000}"/>
            </a:ext>
          </a:extLst>
        </xdr:cNvPr>
        <xdr:cNvSpPr txBox="1"/>
      </xdr:nvSpPr>
      <xdr:spPr>
        <a:xfrm>
          <a:off x="5740400" y="7644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39</xdr:row>
      <xdr:rowOff>33634</xdr:rowOff>
    </xdr:from>
    <xdr:to>
      <xdr:col>30</xdr:col>
      <xdr:colOff>25400</xdr:colOff>
      <xdr:row>39</xdr:row>
      <xdr:rowOff>33634</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76726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42275</xdr:rowOff>
    </xdr:from>
    <xdr:ext cx="762000" cy="259045"/>
    <xdr:sp macro="" textlink="">
      <xdr:nvSpPr>
        <xdr:cNvPr id="109" name="人口1人当たり決算額の推移最大値テキスト445">
          <a:extLst>
            <a:ext uri="{FF2B5EF4-FFF2-40B4-BE49-F238E27FC236}">
              <a16:creationId xmlns:a16="http://schemas.microsoft.com/office/drawing/2014/main" id="{00000000-0008-0000-0500-00006D000000}"/>
            </a:ext>
          </a:extLst>
        </xdr:cNvPr>
        <xdr:cNvSpPr txBox="1"/>
      </xdr:nvSpPr>
      <xdr:spPr>
        <a:xfrm>
          <a:off x="5740400" y="5795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127348</xdr:rowOff>
    </xdr:from>
    <xdr:to>
      <xdr:col>30</xdr:col>
      <xdr:colOff>25400</xdr:colOff>
      <xdr:row>33</xdr:row>
      <xdr:rowOff>127348</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60518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169160</xdr:rowOff>
    </xdr:from>
    <xdr:to>
      <xdr:col>29</xdr:col>
      <xdr:colOff>127000</xdr:colOff>
      <xdr:row>35</xdr:row>
      <xdr:rowOff>262396</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5003800" y="6779510"/>
          <a:ext cx="647700" cy="932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194821</xdr:rowOff>
    </xdr:from>
    <xdr:ext cx="762000" cy="259045"/>
    <xdr:sp macro="" textlink="">
      <xdr:nvSpPr>
        <xdr:cNvPr id="112" name="人口1人当たり決算額の推移平均値テキスト445">
          <a:extLst>
            <a:ext uri="{FF2B5EF4-FFF2-40B4-BE49-F238E27FC236}">
              <a16:creationId xmlns:a16="http://schemas.microsoft.com/office/drawing/2014/main" id="{00000000-0008-0000-0500-000070000000}"/>
            </a:ext>
          </a:extLst>
        </xdr:cNvPr>
        <xdr:cNvSpPr txBox="1"/>
      </xdr:nvSpPr>
      <xdr:spPr>
        <a:xfrm>
          <a:off x="5740400" y="68051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222744</xdr:rowOff>
    </xdr:from>
    <xdr:to>
      <xdr:col>29</xdr:col>
      <xdr:colOff>177800</xdr:colOff>
      <xdr:row>35</xdr:row>
      <xdr:rowOff>324344</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5600700" y="6833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262396</xdr:rowOff>
    </xdr:from>
    <xdr:to>
      <xdr:col>26</xdr:col>
      <xdr:colOff>50800</xdr:colOff>
      <xdr:row>35</xdr:row>
      <xdr:rowOff>274066</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4305300" y="6872746"/>
          <a:ext cx="698500" cy="116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264871</xdr:rowOff>
    </xdr:from>
    <xdr:to>
      <xdr:col>26</xdr:col>
      <xdr:colOff>101600</xdr:colOff>
      <xdr:row>36</xdr:row>
      <xdr:rowOff>23571</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953000" y="68752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8348</xdr:rowOff>
    </xdr:from>
    <xdr:ext cx="7366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4622800" y="69615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274066</xdr:rowOff>
    </xdr:from>
    <xdr:to>
      <xdr:col>22</xdr:col>
      <xdr:colOff>114300</xdr:colOff>
      <xdr:row>36</xdr:row>
      <xdr:rowOff>12221</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3606800" y="6884416"/>
          <a:ext cx="698500" cy="810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291813</xdr:rowOff>
    </xdr:from>
    <xdr:to>
      <xdr:col>22</xdr:col>
      <xdr:colOff>165100</xdr:colOff>
      <xdr:row>36</xdr:row>
      <xdr:rowOff>50513</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254500" y="69021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35290</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924300" y="6988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12221</xdr:rowOff>
    </xdr:from>
    <xdr:to>
      <xdr:col>18</xdr:col>
      <xdr:colOff>177800</xdr:colOff>
      <xdr:row>36</xdr:row>
      <xdr:rowOff>38532</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flipV="1">
          <a:off x="2908300" y="6965471"/>
          <a:ext cx="698500" cy="263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315719</xdr:rowOff>
    </xdr:from>
    <xdr:to>
      <xdr:col>19</xdr:col>
      <xdr:colOff>38100</xdr:colOff>
      <xdr:row>36</xdr:row>
      <xdr:rowOff>74419</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3556000" y="69260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59196</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225800" y="7012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9536</xdr:rowOff>
    </xdr:from>
    <xdr:to>
      <xdr:col>15</xdr:col>
      <xdr:colOff>101600</xdr:colOff>
      <xdr:row>36</xdr:row>
      <xdr:rowOff>111136</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2857500" y="69627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95913</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2527300" y="7049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118360</xdr:rowOff>
    </xdr:from>
    <xdr:to>
      <xdr:col>29</xdr:col>
      <xdr:colOff>177800</xdr:colOff>
      <xdr:row>35</xdr:row>
      <xdr:rowOff>219960</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5600700" y="67287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306337</xdr:rowOff>
    </xdr:from>
    <xdr:ext cx="762000" cy="259045"/>
    <xdr:sp macro="" textlink="">
      <xdr:nvSpPr>
        <xdr:cNvPr id="131" name="人口1人当たり決算額の推移該当値テキスト445">
          <a:extLst>
            <a:ext uri="{FF2B5EF4-FFF2-40B4-BE49-F238E27FC236}">
              <a16:creationId xmlns:a16="http://schemas.microsoft.com/office/drawing/2014/main" id="{00000000-0008-0000-0500-000083000000}"/>
            </a:ext>
          </a:extLst>
        </xdr:cNvPr>
        <xdr:cNvSpPr txBox="1"/>
      </xdr:nvSpPr>
      <xdr:spPr>
        <a:xfrm>
          <a:off x="5740400" y="6573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211596</xdr:rowOff>
    </xdr:from>
    <xdr:to>
      <xdr:col>26</xdr:col>
      <xdr:colOff>101600</xdr:colOff>
      <xdr:row>35</xdr:row>
      <xdr:rowOff>313196</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953000" y="68219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323373</xdr:rowOff>
    </xdr:from>
    <xdr:ext cx="7366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622800" y="65908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223266</xdr:rowOff>
    </xdr:from>
    <xdr:to>
      <xdr:col>22</xdr:col>
      <xdr:colOff>165100</xdr:colOff>
      <xdr:row>35</xdr:row>
      <xdr:rowOff>324866</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254500" y="68336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335043</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924300" y="6602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304321</xdr:rowOff>
    </xdr:from>
    <xdr:to>
      <xdr:col>19</xdr:col>
      <xdr:colOff>38100</xdr:colOff>
      <xdr:row>36</xdr:row>
      <xdr:rowOff>63021</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3556000" y="69146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73198</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225800" y="6683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330632</xdr:rowOff>
    </xdr:from>
    <xdr:to>
      <xdr:col>15</xdr:col>
      <xdr:colOff>101600</xdr:colOff>
      <xdr:row>36</xdr:row>
      <xdr:rowOff>89332</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2857500" y="69409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99509</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2527300" y="6709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福島県塙町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8,195
8,080
211.41
7,546,861
7,317,562
198,028
3,918,497
7,347,656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10.2
12.3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37</xdr:row>
      <xdr:rowOff>168927</xdr:rowOff>
    </xdr:from>
    <xdr:ext cx="59541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166581" y="6512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a:extLst>
            <a:ext uri="{FF2B5EF4-FFF2-40B4-BE49-F238E27FC236}">
              <a16:creationId xmlns:a16="http://schemas.microsoft.com/office/drawing/2014/main" id="{00000000-0008-0000-06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151880</xdr:rowOff>
    </xdr:from>
    <xdr:to>
      <xdr:col>24</xdr:col>
      <xdr:colOff>62865</xdr:colOff>
      <xdr:row>39</xdr:row>
      <xdr:rowOff>81480</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flipV="1">
          <a:off x="4633595" y="5295380"/>
          <a:ext cx="1270" cy="1472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85307</xdr:rowOff>
    </xdr:from>
    <xdr:ext cx="534377" cy="259045"/>
    <xdr:sp macro="" textlink="">
      <xdr:nvSpPr>
        <xdr:cNvPr id="55" name="人件費最小値テキスト">
          <a:extLst>
            <a:ext uri="{FF2B5EF4-FFF2-40B4-BE49-F238E27FC236}">
              <a16:creationId xmlns:a16="http://schemas.microsoft.com/office/drawing/2014/main" id="{00000000-0008-0000-0600-000037000000}"/>
            </a:ext>
          </a:extLst>
        </xdr:cNvPr>
        <xdr:cNvSpPr txBox="1"/>
      </xdr:nvSpPr>
      <xdr:spPr>
        <a:xfrm>
          <a:off x="4686300" y="6771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81480</xdr:rowOff>
    </xdr:from>
    <xdr:to>
      <xdr:col>24</xdr:col>
      <xdr:colOff>152400</xdr:colOff>
      <xdr:row>39</xdr:row>
      <xdr:rowOff>81480</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a:off x="4546600" y="6768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98557</xdr:rowOff>
    </xdr:from>
    <xdr:ext cx="599010" cy="259045"/>
    <xdr:sp macro="" textlink="">
      <xdr:nvSpPr>
        <xdr:cNvPr id="57" name="人件費最大値テキスト">
          <a:extLst>
            <a:ext uri="{FF2B5EF4-FFF2-40B4-BE49-F238E27FC236}">
              <a16:creationId xmlns:a16="http://schemas.microsoft.com/office/drawing/2014/main" id="{00000000-0008-0000-0600-000039000000}"/>
            </a:ext>
          </a:extLst>
        </xdr:cNvPr>
        <xdr:cNvSpPr txBox="1"/>
      </xdr:nvSpPr>
      <xdr:spPr>
        <a:xfrm>
          <a:off x="4686300" y="5070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248,668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151880</xdr:rowOff>
    </xdr:from>
    <xdr:to>
      <xdr:col>24</xdr:col>
      <xdr:colOff>152400</xdr:colOff>
      <xdr:row>30</xdr:row>
      <xdr:rowOff>151880</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5295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15945</xdr:rowOff>
    </xdr:from>
    <xdr:to>
      <xdr:col>24</xdr:col>
      <xdr:colOff>63500</xdr:colOff>
      <xdr:row>37</xdr:row>
      <xdr:rowOff>27229</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3797300" y="6359595"/>
          <a:ext cx="838200" cy="11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101874</xdr:rowOff>
    </xdr:from>
    <xdr:ext cx="599010" cy="259045"/>
    <xdr:sp macro="" textlink="">
      <xdr:nvSpPr>
        <xdr:cNvPr id="60" name="人件費平均値テキスト">
          <a:extLst>
            <a:ext uri="{FF2B5EF4-FFF2-40B4-BE49-F238E27FC236}">
              <a16:creationId xmlns:a16="http://schemas.microsoft.com/office/drawing/2014/main" id="{00000000-0008-0000-0600-00003C000000}"/>
            </a:ext>
          </a:extLst>
        </xdr:cNvPr>
        <xdr:cNvSpPr txBox="1"/>
      </xdr:nvSpPr>
      <xdr:spPr>
        <a:xfrm>
          <a:off x="4686300" y="610262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78997</xdr:rowOff>
    </xdr:from>
    <xdr:to>
      <xdr:col>24</xdr:col>
      <xdr:colOff>114300</xdr:colOff>
      <xdr:row>37</xdr:row>
      <xdr:rowOff>9147</xdr:rowOff>
    </xdr:to>
    <xdr:sp macro="" textlink="">
      <xdr:nvSpPr>
        <xdr:cNvPr id="61" name="フローチャート: 判断 60">
          <a:extLst>
            <a:ext uri="{FF2B5EF4-FFF2-40B4-BE49-F238E27FC236}">
              <a16:creationId xmlns:a16="http://schemas.microsoft.com/office/drawing/2014/main" id="{00000000-0008-0000-0600-00003D000000}"/>
            </a:ext>
          </a:extLst>
        </xdr:cNvPr>
        <xdr:cNvSpPr/>
      </xdr:nvSpPr>
      <xdr:spPr>
        <a:xfrm>
          <a:off x="4584700" y="6251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15945</xdr:rowOff>
    </xdr:from>
    <xdr:to>
      <xdr:col>19</xdr:col>
      <xdr:colOff>177800</xdr:colOff>
      <xdr:row>37</xdr:row>
      <xdr:rowOff>67618</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flipV="1">
          <a:off x="2908300" y="6359595"/>
          <a:ext cx="889000" cy="51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105378</xdr:rowOff>
    </xdr:from>
    <xdr:to>
      <xdr:col>20</xdr:col>
      <xdr:colOff>38100</xdr:colOff>
      <xdr:row>37</xdr:row>
      <xdr:rowOff>35528</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3746500" y="6277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52055</xdr:rowOff>
    </xdr:from>
    <xdr:ext cx="599010" cy="259045"/>
    <xdr:sp macro="" textlink="">
      <xdr:nvSpPr>
        <xdr:cNvPr id="64" name="テキスト ボックス 63">
          <a:extLst>
            <a:ext uri="{FF2B5EF4-FFF2-40B4-BE49-F238E27FC236}">
              <a16:creationId xmlns:a16="http://schemas.microsoft.com/office/drawing/2014/main" id="{00000000-0008-0000-0600-000040000000}"/>
            </a:ext>
          </a:extLst>
        </xdr:cNvPr>
        <xdr:cNvSpPr txBox="1"/>
      </xdr:nvSpPr>
      <xdr:spPr>
        <a:xfrm>
          <a:off x="3497795" y="6052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67618</xdr:rowOff>
    </xdr:from>
    <xdr:to>
      <xdr:col>15</xdr:col>
      <xdr:colOff>50800</xdr:colOff>
      <xdr:row>38</xdr:row>
      <xdr:rowOff>72985</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flipV="1">
          <a:off x="2019300" y="6411268"/>
          <a:ext cx="889000" cy="176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143289</xdr:rowOff>
    </xdr:from>
    <xdr:to>
      <xdr:col>15</xdr:col>
      <xdr:colOff>101600</xdr:colOff>
      <xdr:row>37</xdr:row>
      <xdr:rowOff>73439</xdr:rowOff>
    </xdr:to>
    <xdr:sp macro="" textlink="">
      <xdr:nvSpPr>
        <xdr:cNvPr id="66" name="フローチャート: 判断 65">
          <a:extLst>
            <a:ext uri="{FF2B5EF4-FFF2-40B4-BE49-F238E27FC236}">
              <a16:creationId xmlns:a16="http://schemas.microsoft.com/office/drawing/2014/main" id="{00000000-0008-0000-0600-000042000000}"/>
            </a:ext>
          </a:extLst>
        </xdr:cNvPr>
        <xdr:cNvSpPr/>
      </xdr:nvSpPr>
      <xdr:spPr>
        <a:xfrm>
          <a:off x="2857500" y="6315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89966</xdr:rowOff>
    </xdr:from>
    <xdr:ext cx="599010" cy="259045"/>
    <xdr:sp macro="" textlink="">
      <xdr:nvSpPr>
        <xdr:cNvPr id="67" name="テキスト ボックス 66">
          <a:extLst>
            <a:ext uri="{FF2B5EF4-FFF2-40B4-BE49-F238E27FC236}">
              <a16:creationId xmlns:a16="http://schemas.microsoft.com/office/drawing/2014/main" id="{00000000-0008-0000-0600-000043000000}"/>
            </a:ext>
          </a:extLst>
        </xdr:cNvPr>
        <xdr:cNvSpPr txBox="1"/>
      </xdr:nvSpPr>
      <xdr:spPr>
        <a:xfrm>
          <a:off x="2608795" y="6090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72985</xdr:rowOff>
    </xdr:from>
    <xdr:to>
      <xdr:col>10</xdr:col>
      <xdr:colOff>114300</xdr:colOff>
      <xdr:row>38</xdr:row>
      <xdr:rowOff>94812</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flipV="1">
          <a:off x="1130300" y="6588085"/>
          <a:ext cx="889000" cy="21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124306</xdr:rowOff>
    </xdr:from>
    <xdr:to>
      <xdr:col>10</xdr:col>
      <xdr:colOff>165100</xdr:colOff>
      <xdr:row>38</xdr:row>
      <xdr:rowOff>54456</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1968500" y="6467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70983</xdr:rowOff>
    </xdr:from>
    <xdr:ext cx="599010"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1719795" y="6243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18647</xdr:rowOff>
    </xdr:from>
    <xdr:to>
      <xdr:col>6</xdr:col>
      <xdr:colOff>38100</xdr:colOff>
      <xdr:row>38</xdr:row>
      <xdr:rowOff>120247</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079500" y="6533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136774</xdr:rowOff>
    </xdr:from>
    <xdr:ext cx="59901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830795" y="6308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147879</xdr:rowOff>
    </xdr:from>
    <xdr:to>
      <xdr:col>24</xdr:col>
      <xdr:colOff>114300</xdr:colOff>
      <xdr:row>37</xdr:row>
      <xdr:rowOff>78029</xdr:rowOff>
    </xdr:to>
    <xdr:sp macro="" textlink="">
      <xdr:nvSpPr>
        <xdr:cNvPr id="78" name="楕円 77">
          <a:extLst>
            <a:ext uri="{FF2B5EF4-FFF2-40B4-BE49-F238E27FC236}">
              <a16:creationId xmlns:a16="http://schemas.microsoft.com/office/drawing/2014/main" id="{00000000-0008-0000-0600-00004E000000}"/>
            </a:ext>
          </a:extLst>
        </xdr:cNvPr>
        <xdr:cNvSpPr/>
      </xdr:nvSpPr>
      <xdr:spPr>
        <a:xfrm>
          <a:off x="4584700" y="6320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126306</xdr:rowOff>
    </xdr:from>
    <xdr:ext cx="599010" cy="259045"/>
    <xdr:sp macro="" textlink="">
      <xdr:nvSpPr>
        <xdr:cNvPr id="79" name="人件費該当値テキスト">
          <a:extLst>
            <a:ext uri="{FF2B5EF4-FFF2-40B4-BE49-F238E27FC236}">
              <a16:creationId xmlns:a16="http://schemas.microsoft.com/office/drawing/2014/main" id="{00000000-0008-0000-0600-00004F000000}"/>
            </a:ext>
          </a:extLst>
        </xdr:cNvPr>
        <xdr:cNvSpPr txBox="1"/>
      </xdr:nvSpPr>
      <xdr:spPr>
        <a:xfrm>
          <a:off x="4686300" y="6298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136595</xdr:rowOff>
    </xdr:from>
    <xdr:to>
      <xdr:col>20</xdr:col>
      <xdr:colOff>38100</xdr:colOff>
      <xdr:row>37</xdr:row>
      <xdr:rowOff>66745</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3746500" y="6308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57872</xdr:rowOff>
    </xdr:from>
    <xdr:ext cx="59901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3497795" y="6401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16818</xdr:rowOff>
    </xdr:from>
    <xdr:to>
      <xdr:col>15</xdr:col>
      <xdr:colOff>101600</xdr:colOff>
      <xdr:row>37</xdr:row>
      <xdr:rowOff>118418</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2857500" y="6360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109545</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2608795" y="6453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22185</xdr:rowOff>
    </xdr:from>
    <xdr:to>
      <xdr:col>10</xdr:col>
      <xdr:colOff>165100</xdr:colOff>
      <xdr:row>38</xdr:row>
      <xdr:rowOff>123785</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1968500" y="6537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38</xdr:row>
      <xdr:rowOff>114912</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1719795" y="6630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44012</xdr:rowOff>
    </xdr:from>
    <xdr:to>
      <xdr:col>6</xdr:col>
      <xdr:colOff>38100</xdr:colOff>
      <xdr:row>38</xdr:row>
      <xdr:rowOff>145612</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079500" y="6559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38</xdr:row>
      <xdr:rowOff>136739</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830795" y="6651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6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99" name="テキスト ボックス 98">
          <a:extLst>
            <a:ext uri="{FF2B5EF4-FFF2-40B4-BE49-F238E27FC236}">
              <a16:creationId xmlns:a16="http://schemas.microsoft.com/office/drawing/2014/main" id="{00000000-0008-0000-0600-000063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a:extLst>
            <a:ext uri="{FF2B5EF4-FFF2-40B4-BE49-F238E27FC236}">
              <a16:creationId xmlns:a16="http://schemas.microsoft.com/office/drawing/2014/main" id="{00000000-0008-0000-06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55396</xdr:rowOff>
    </xdr:from>
    <xdr:to>
      <xdr:col>24</xdr:col>
      <xdr:colOff>62865</xdr:colOff>
      <xdr:row>59</xdr:row>
      <xdr:rowOff>42391</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flipV="1">
          <a:off x="4633595" y="8799346"/>
          <a:ext cx="1270" cy="1358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46218</xdr:rowOff>
    </xdr:from>
    <xdr:ext cx="534377" cy="259045"/>
    <xdr:sp macro="" textlink="">
      <xdr:nvSpPr>
        <xdr:cNvPr id="114" name="物件費最小値テキスト">
          <a:extLst>
            <a:ext uri="{FF2B5EF4-FFF2-40B4-BE49-F238E27FC236}">
              <a16:creationId xmlns:a16="http://schemas.microsoft.com/office/drawing/2014/main" id="{00000000-0008-0000-0600-000072000000}"/>
            </a:ext>
          </a:extLst>
        </xdr:cNvPr>
        <xdr:cNvSpPr txBox="1"/>
      </xdr:nvSpPr>
      <xdr:spPr>
        <a:xfrm>
          <a:off x="4686300" y="10161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42391</xdr:rowOff>
    </xdr:from>
    <xdr:to>
      <xdr:col>24</xdr:col>
      <xdr:colOff>152400</xdr:colOff>
      <xdr:row>59</xdr:row>
      <xdr:rowOff>42391</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10157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2073</xdr:rowOff>
    </xdr:from>
    <xdr:ext cx="690189" cy="259045"/>
    <xdr:sp macro="" textlink="">
      <xdr:nvSpPr>
        <xdr:cNvPr id="116" name="物件費最大値テキスト">
          <a:extLst>
            <a:ext uri="{FF2B5EF4-FFF2-40B4-BE49-F238E27FC236}">
              <a16:creationId xmlns:a16="http://schemas.microsoft.com/office/drawing/2014/main" id="{00000000-0008-0000-0600-000074000000}"/>
            </a:ext>
          </a:extLst>
        </xdr:cNvPr>
        <xdr:cNvSpPr txBox="1"/>
      </xdr:nvSpPr>
      <xdr:spPr>
        <a:xfrm>
          <a:off x="4686300" y="857457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1,299,945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55396</xdr:rowOff>
    </xdr:from>
    <xdr:to>
      <xdr:col>24</xdr:col>
      <xdr:colOff>152400</xdr:colOff>
      <xdr:row>51</xdr:row>
      <xdr:rowOff>55396</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8799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93437</xdr:rowOff>
    </xdr:from>
    <xdr:to>
      <xdr:col>24</xdr:col>
      <xdr:colOff>63500</xdr:colOff>
      <xdr:row>58</xdr:row>
      <xdr:rowOff>120841</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3797300" y="10037537"/>
          <a:ext cx="838200" cy="27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41213</xdr:rowOff>
    </xdr:from>
    <xdr:ext cx="599010" cy="259045"/>
    <xdr:sp macro="" textlink="">
      <xdr:nvSpPr>
        <xdr:cNvPr id="119" name="物件費平均値テキスト">
          <a:extLst>
            <a:ext uri="{FF2B5EF4-FFF2-40B4-BE49-F238E27FC236}">
              <a16:creationId xmlns:a16="http://schemas.microsoft.com/office/drawing/2014/main" id="{00000000-0008-0000-0600-000077000000}"/>
            </a:ext>
          </a:extLst>
        </xdr:cNvPr>
        <xdr:cNvSpPr txBox="1"/>
      </xdr:nvSpPr>
      <xdr:spPr>
        <a:xfrm>
          <a:off x="4686300" y="99853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62786</xdr:rowOff>
    </xdr:from>
    <xdr:to>
      <xdr:col>24</xdr:col>
      <xdr:colOff>114300</xdr:colOff>
      <xdr:row>58</xdr:row>
      <xdr:rowOff>164386</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4584700" y="10006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98121</xdr:rowOff>
    </xdr:from>
    <xdr:to>
      <xdr:col>19</xdr:col>
      <xdr:colOff>177800</xdr:colOff>
      <xdr:row>58</xdr:row>
      <xdr:rowOff>120841</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a:off x="2908300" y="10042221"/>
          <a:ext cx="889000" cy="22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77673</xdr:rowOff>
    </xdr:from>
    <xdr:to>
      <xdr:col>20</xdr:col>
      <xdr:colOff>38100</xdr:colOff>
      <xdr:row>59</xdr:row>
      <xdr:rowOff>7823</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3746500" y="10021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170400</xdr:rowOff>
    </xdr:from>
    <xdr:ext cx="599010"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3497795" y="10114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98121</xdr:rowOff>
    </xdr:from>
    <xdr:to>
      <xdr:col>15</xdr:col>
      <xdr:colOff>50800</xdr:colOff>
      <xdr:row>58</xdr:row>
      <xdr:rowOff>147589</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019300" y="10042221"/>
          <a:ext cx="889000" cy="49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96667</xdr:rowOff>
    </xdr:from>
    <xdr:to>
      <xdr:col>15</xdr:col>
      <xdr:colOff>101600</xdr:colOff>
      <xdr:row>59</xdr:row>
      <xdr:rowOff>26817</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2857500" y="10040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59</xdr:row>
      <xdr:rowOff>17944</xdr:rowOff>
    </xdr:from>
    <xdr:ext cx="599010"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2608795" y="10133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133083</xdr:rowOff>
    </xdr:from>
    <xdr:to>
      <xdr:col>10</xdr:col>
      <xdr:colOff>114300</xdr:colOff>
      <xdr:row>58</xdr:row>
      <xdr:rowOff>147589</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a:off x="1130300" y="10077183"/>
          <a:ext cx="889000" cy="14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96419</xdr:rowOff>
    </xdr:from>
    <xdr:to>
      <xdr:col>10</xdr:col>
      <xdr:colOff>165100</xdr:colOff>
      <xdr:row>59</xdr:row>
      <xdr:rowOff>26569</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968500" y="10040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43096</xdr:rowOff>
    </xdr:from>
    <xdr:ext cx="59901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1719795" y="9815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96804</xdr:rowOff>
    </xdr:from>
    <xdr:to>
      <xdr:col>6</xdr:col>
      <xdr:colOff>38100</xdr:colOff>
      <xdr:row>59</xdr:row>
      <xdr:rowOff>26954</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079500" y="10040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59</xdr:row>
      <xdr:rowOff>18081</xdr:rowOff>
    </xdr:from>
    <xdr:ext cx="59901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830795" y="10133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42637</xdr:rowOff>
    </xdr:from>
    <xdr:to>
      <xdr:col>24</xdr:col>
      <xdr:colOff>114300</xdr:colOff>
      <xdr:row>58</xdr:row>
      <xdr:rowOff>144237</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4584700" y="9986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2014</xdr:rowOff>
    </xdr:from>
    <xdr:ext cx="599010" cy="259045"/>
    <xdr:sp macro="" textlink="">
      <xdr:nvSpPr>
        <xdr:cNvPr id="138" name="物件費該当値テキスト">
          <a:extLst>
            <a:ext uri="{FF2B5EF4-FFF2-40B4-BE49-F238E27FC236}">
              <a16:creationId xmlns:a16="http://schemas.microsoft.com/office/drawing/2014/main" id="{00000000-0008-0000-0600-00008A000000}"/>
            </a:ext>
          </a:extLst>
        </xdr:cNvPr>
        <xdr:cNvSpPr txBox="1"/>
      </xdr:nvSpPr>
      <xdr:spPr>
        <a:xfrm>
          <a:off x="4686300" y="9774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70041</xdr:rowOff>
    </xdr:from>
    <xdr:to>
      <xdr:col>20</xdr:col>
      <xdr:colOff>38100</xdr:colOff>
      <xdr:row>59</xdr:row>
      <xdr:rowOff>191</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3746500" y="10014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16718</xdr:rowOff>
    </xdr:from>
    <xdr:ext cx="59901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3497795" y="97893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47321</xdr:rowOff>
    </xdr:from>
    <xdr:to>
      <xdr:col>15</xdr:col>
      <xdr:colOff>101600</xdr:colOff>
      <xdr:row>58</xdr:row>
      <xdr:rowOff>148921</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2857500" y="9991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165448</xdr:rowOff>
    </xdr:from>
    <xdr:ext cx="599010"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2608795" y="9766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96789</xdr:rowOff>
    </xdr:from>
    <xdr:to>
      <xdr:col>10</xdr:col>
      <xdr:colOff>165100</xdr:colOff>
      <xdr:row>59</xdr:row>
      <xdr:rowOff>26939</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968500" y="10040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59</xdr:row>
      <xdr:rowOff>18066</xdr:rowOff>
    </xdr:from>
    <xdr:ext cx="599010"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1719795" y="10133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82283</xdr:rowOff>
    </xdr:from>
    <xdr:to>
      <xdr:col>6</xdr:col>
      <xdr:colOff>38100</xdr:colOff>
      <xdr:row>59</xdr:row>
      <xdr:rowOff>12433</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079500" y="10026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28960</xdr:rowOff>
    </xdr:from>
    <xdr:ext cx="599010"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830795" y="98016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00000000-0008-0000-06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a:extLst>
            <a:ext uri="{FF2B5EF4-FFF2-40B4-BE49-F238E27FC236}">
              <a16:creationId xmlns:a16="http://schemas.microsoft.com/office/drawing/2014/main" id="{00000000-0008-0000-06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128498</xdr:rowOff>
    </xdr:from>
    <xdr:to>
      <xdr:col>24</xdr:col>
      <xdr:colOff>62865</xdr:colOff>
      <xdr:row>79</xdr:row>
      <xdr:rowOff>82452</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flipV="1">
          <a:off x="4633595" y="12129998"/>
          <a:ext cx="1270" cy="1497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86279</xdr:rowOff>
    </xdr:from>
    <xdr:ext cx="469744" cy="259045"/>
    <xdr:sp macro="" textlink="">
      <xdr:nvSpPr>
        <xdr:cNvPr id="173" name="維持補修費最小値テキスト">
          <a:extLst>
            <a:ext uri="{FF2B5EF4-FFF2-40B4-BE49-F238E27FC236}">
              <a16:creationId xmlns:a16="http://schemas.microsoft.com/office/drawing/2014/main" id="{00000000-0008-0000-0600-0000AD000000}"/>
            </a:ext>
          </a:extLst>
        </xdr:cNvPr>
        <xdr:cNvSpPr txBox="1"/>
      </xdr:nvSpPr>
      <xdr:spPr>
        <a:xfrm>
          <a:off x="4686300" y="13630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82452</xdr:rowOff>
    </xdr:from>
    <xdr:to>
      <xdr:col>24</xdr:col>
      <xdr:colOff>152400</xdr:colOff>
      <xdr:row>79</xdr:row>
      <xdr:rowOff>82452</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3627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75175</xdr:rowOff>
    </xdr:from>
    <xdr:ext cx="534377" cy="259045"/>
    <xdr:sp macro="" textlink="">
      <xdr:nvSpPr>
        <xdr:cNvPr id="175" name="維持補修費最大値テキスト">
          <a:extLst>
            <a:ext uri="{FF2B5EF4-FFF2-40B4-BE49-F238E27FC236}">
              <a16:creationId xmlns:a16="http://schemas.microsoft.com/office/drawing/2014/main" id="{00000000-0008-0000-0600-0000AF000000}"/>
            </a:ext>
          </a:extLst>
        </xdr:cNvPr>
        <xdr:cNvSpPr txBox="1"/>
      </xdr:nvSpPr>
      <xdr:spPr>
        <a:xfrm>
          <a:off x="4686300" y="11905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128498</xdr:rowOff>
    </xdr:from>
    <xdr:to>
      <xdr:col>24</xdr:col>
      <xdr:colOff>152400</xdr:colOff>
      <xdr:row>70</xdr:row>
      <xdr:rowOff>128498</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4546600" y="12129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86714</xdr:rowOff>
    </xdr:from>
    <xdr:to>
      <xdr:col>24</xdr:col>
      <xdr:colOff>63500</xdr:colOff>
      <xdr:row>78</xdr:row>
      <xdr:rowOff>99009</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3797300" y="13459814"/>
          <a:ext cx="838200" cy="12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119125</xdr:rowOff>
    </xdr:from>
    <xdr:ext cx="534377" cy="259045"/>
    <xdr:sp macro="" textlink="">
      <xdr:nvSpPr>
        <xdr:cNvPr id="178" name="維持補修費平均値テキスト">
          <a:extLst>
            <a:ext uri="{FF2B5EF4-FFF2-40B4-BE49-F238E27FC236}">
              <a16:creationId xmlns:a16="http://schemas.microsoft.com/office/drawing/2014/main" id="{00000000-0008-0000-0600-0000B2000000}"/>
            </a:ext>
          </a:extLst>
        </xdr:cNvPr>
        <xdr:cNvSpPr txBox="1"/>
      </xdr:nvSpPr>
      <xdr:spPr>
        <a:xfrm>
          <a:off x="4686300" y="131493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96248</xdr:rowOff>
    </xdr:from>
    <xdr:to>
      <xdr:col>24</xdr:col>
      <xdr:colOff>114300</xdr:colOff>
      <xdr:row>78</xdr:row>
      <xdr:rowOff>26398</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4584700" y="13297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86714</xdr:rowOff>
    </xdr:from>
    <xdr:to>
      <xdr:col>19</xdr:col>
      <xdr:colOff>177800</xdr:colOff>
      <xdr:row>78</xdr:row>
      <xdr:rowOff>96265</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908300" y="13459814"/>
          <a:ext cx="889000" cy="9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89063</xdr:rowOff>
    </xdr:from>
    <xdr:to>
      <xdr:col>20</xdr:col>
      <xdr:colOff>38100</xdr:colOff>
      <xdr:row>78</xdr:row>
      <xdr:rowOff>19213</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3746500" y="1329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35740</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3530111" y="13065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84869</xdr:rowOff>
    </xdr:from>
    <xdr:to>
      <xdr:col>15</xdr:col>
      <xdr:colOff>50800</xdr:colOff>
      <xdr:row>78</xdr:row>
      <xdr:rowOff>96265</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a:off x="2019300" y="13286519"/>
          <a:ext cx="889000" cy="182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148548</xdr:rowOff>
    </xdr:from>
    <xdr:to>
      <xdr:col>15</xdr:col>
      <xdr:colOff>101600</xdr:colOff>
      <xdr:row>78</xdr:row>
      <xdr:rowOff>78698</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2857500" y="13350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95225</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2641111" y="13125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84869</xdr:rowOff>
    </xdr:from>
    <xdr:to>
      <xdr:col>10</xdr:col>
      <xdr:colOff>114300</xdr:colOff>
      <xdr:row>77</xdr:row>
      <xdr:rowOff>147864</xdr:rowOff>
    </xdr:to>
    <xdr:cxnSp macro="">
      <xdr:nvCxnSpPr>
        <xdr:cNvPr id="186" name="直線コネクタ 185">
          <a:extLst>
            <a:ext uri="{FF2B5EF4-FFF2-40B4-BE49-F238E27FC236}">
              <a16:creationId xmlns:a16="http://schemas.microsoft.com/office/drawing/2014/main" id="{00000000-0008-0000-0600-0000BA000000}"/>
            </a:ext>
          </a:extLst>
        </xdr:cNvPr>
        <xdr:cNvCxnSpPr/>
      </xdr:nvCxnSpPr>
      <xdr:spPr>
        <a:xfrm flipV="1">
          <a:off x="1130300" y="13286519"/>
          <a:ext cx="889000" cy="62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59982</xdr:rowOff>
    </xdr:from>
    <xdr:to>
      <xdr:col>10</xdr:col>
      <xdr:colOff>165100</xdr:colOff>
      <xdr:row>78</xdr:row>
      <xdr:rowOff>161582</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968500" y="13433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152709</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1784428" y="13525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40404</xdr:rowOff>
    </xdr:from>
    <xdr:to>
      <xdr:col>6</xdr:col>
      <xdr:colOff>38100</xdr:colOff>
      <xdr:row>78</xdr:row>
      <xdr:rowOff>142004</xdr:rowOff>
    </xdr:to>
    <xdr:sp macro="" textlink="">
      <xdr:nvSpPr>
        <xdr:cNvPr id="189" name="フローチャート: 判断 188">
          <a:extLst>
            <a:ext uri="{FF2B5EF4-FFF2-40B4-BE49-F238E27FC236}">
              <a16:creationId xmlns:a16="http://schemas.microsoft.com/office/drawing/2014/main" id="{00000000-0008-0000-0600-0000BD000000}"/>
            </a:ext>
          </a:extLst>
        </xdr:cNvPr>
        <xdr:cNvSpPr/>
      </xdr:nvSpPr>
      <xdr:spPr>
        <a:xfrm>
          <a:off x="1079500" y="1341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133131</xdr:rowOff>
    </xdr:from>
    <xdr:ext cx="534377"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863111" y="13506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48209</xdr:rowOff>
    </xdr:from>
    <xdr:to>
      <xdr:col>24</xdr:col>
      <xdr:colOff>114300</xdr:colOff>
      <xdr:row>78</xdr:row>
      <xdr:rowOff>149809</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4584700" y="13421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26636</xdr:rowOff>
    </xdr:from>
    <xdr:ext cx="534377" cy="259045"/>
    <xdr:sp macro="" textlink="">
      <xdr:nvSpPr>
        <xdr:cNvPr id="197" name="維持補修費該当値テキスト">
          <a:extLst>
            <a:ext uri="{FF2B5EF4-FFF2-40B4-BE49-F238E27FC236}">
              <a16:creationId xmlns:a16="http://schemas.microsoft.com/office/drawing/2014/main" id="{00000000-0008-0000-0600-0000C5000000}"/>
            </a:ext>
          </a:extLst>
        </xdr:cNvPr>
        <xdr:cNvSpPr txBox="1"/>
      </xdr:nvSpPr>
      <xdr:spPr>
        <a:xfrm>
          <a:off x="4686300" y="13399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35914</xdr:rowOff>
    </xdr:from>
    <xdr:to>
      <xdr:col>20</xdr:col>
      <xdr:colOff>38100</xdr:colOff>
      <xdr:row>78</xdr:row>
      <xdr:rowOff>137514</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3746500" y="13409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128641</xdr:rowOff>
    </xdr:from>
    <xdr:ext cx="534377"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3530111" y="13501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45465</xdr:rowOff>
    </xdr:from>
    <xdr:to>
      <xdr:col>15</xdr:col>
      <xdr:colOff>101600</xdr:colOff>
      <xdr:row>78</xdr:row>
      <xdr:rowOff>147065</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2857500" y="13418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138192</xdr:rowOff>
    </xdr:from>
    <xdr:ext cx="534377"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2641111" y="13511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34069</xdr:rowOff>
    </xdr:from>
    <xdr:to>
      <xdr:col>10</xdr:col>
      <xdr:colOff>165100</xdr:colOff>
      <xdr:row>77</xdr:row>
      <xdr:rowOff>135669</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968500" y="13235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152196</xdr:rowOff>
    </xdr:from>
    <xdr:ext cx="534377"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1752111" y="13010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97064</xdr:rowOff>
    </xdr:from>
    <xdr:to>
      <xdr:col>6</xdr:col>
      <xdr:colOff>38100</xdr:colOff>
      <xdr:row>78</xdr:row>
      <xdr:rowOff>27214</xdr:rowOff>
    </xdr:to>
    <xdr:sp macro="" textlink="">
      <xdr:nvSpPr>
        <xdr:cNvPr id="204" name="楕円 203">
          <a:extLst>
            <a:ext uri="{FF2B5EF4-FFF2-40B4-BE49-F238E27FC236}">
              <a16:creationId xmlns:a16="http://schemas.microsoft.com/office/drawing/2014/main" id="{00000000-0008-0000-0600-0000CC000000}"/>
            </a:ext>
          </a:extLst>
        </xdr:cNvPr>
        <xdr:cNvSpPr/>
      </xdr:nvSpPr>
      <xdr:spPr>
        <a:xfrm>
          <a:off x="1079500" y="13298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43741</xdr:rowOff>
    </xdr:from>
    <xdr:ext cx="534377" cy="259045"/>
    <xdr:sp macro="" textlink="">
      <xdr:nvSpPr>
        <xdr:cNvPr id="205" name="テキスト ボックス 204">
          <a:extLst>
            <a:ext uri="{FF2B5EF4-FFF2-40B4-BE49-F238E27FC236}">
              <a16:creationId xmlns:a16="http://schemas.microsoft.com/office/drawing/2014/main" id="{00000000-0008-0000-0600-0000CD000000}"/>
            </a:ext>
          </a:extLst>
        </xdr:cNvPr>
        <xdr:cNvSpPr txBox="1"/>
      </xdr:nvSpPr>
      <xdr:spPr>
        <a:xfrm>
          <a:off x="863111" y="13073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a:extLst>
            <a:ext uri="{FF2B5EF4-FFF2-40B4-BE49-F238E27FC236}">
              <a16:creationId xmlns:a16="http://schemas.microsoft.com/office/drawing/2014/main" id="{00000000-0008-0000-06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150000</xdr:rowOff>
    </xdr:from>
    <xdr:to>
      <xdr:col>24</xdr:col>
      <xdr:colOff>62865</xdr:colOff>
      <xdr:row>98</xdr:row>
      <xdr:rowOff>14897</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flipV="1">
          <a:off x="4633595" y="15409050"/>
          <a:ext cx="1270" cy="14079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18724</xdr:rowOff>
    </xdr:from>
    <xdr:ext cx="534377" cy="259045"/>
    <xdr:sp macro="" textlink="">
      <xdr:nvSpPr>
        <xdr:cNvPr id="231" name="扶助費最小値テキスト">
          <a:extLst>
            <a:ext uri="{FF2B5EF4-FFF2-40B4-BE49-F238E27FC236}">
              <a16:creationId xmlns:a16="http://schemas.microsoft.com/office/drawing/2014/main" id="{00000000-0008-0000-0600-0000E7000000}"/>
            </a:ext>
          </a:extLst>
        </xdr:cNvPr>
        <xdr:cNvSpPr txBox="1"/>
      </xdr:nvSpPr>
      <xdr:spPr>
        <a:xfrm>
          <a:off x="4686300" y="16820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14897</xdr:rowOff>
    </xdr:from>
    <xdr:to>
      <xdr:col>24</xdr:col>
      <xdr:colOff>152400</xdr:colOff>
      <xdr:row>98</xdr:row>
      <xdr:rowOff>14897</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6816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96677</xdr:rowOff>
    </xdr:from>
    <xdr:ext cx="599010" cy="259045"/>
    <xdr:sp macro="" textlink="">
      <xdr:nvSpPr>
        <xdr:cNvPr id="233" name="扶助費最大値テキスト">
          <a:extLst>
            <a:ext uri="{FF2B5EF4-FFF2-40B4-BE49-F238E27FC236}">
              <a16:creationId xmlns:a16="http://schemas.microsoft.com/office/drawing/2014/main" id="{00000000-0008-0000-0600-0000E9000000}"/>
            </a:ext>
          </a:extLst>
        </xdr:cNvPr>
        <xdr:cNvSpPr txBox="1"/>
      </xdr:nvSpPr>
      <xdr:spPr>
        <a:xfrm>
          <a:off x="4686300" y="15184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150000</xdr:rowOff>
    </xdr:from>
    <xdr:to>
      <xdr:col>24</xdr:col>
      <xdr:colOff>152400</xdr:colOff>
      <xdr:row>89</xdr:row>
      <xdr:rowOff>150000</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5409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157759</xdr:rowOff>
    </xdr:from>
    <xdr:to>
      <xdr:col>24</xdr:col>
      <xdr:colOff>63500</xdr:colOff>
      <xdr:row>96</xdr:row>
      <xdr:rowOff>144754</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3797300" y="16445509"/>
          <a:ext cx="838200" cy="158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169015</xdr:rowOff>
    </xdr:from>
    <xdr:ext cx="534377" cy="259045"/>
    <xdr:sp macro="" textlink="">
      <xdr:nvSpPr>
        <xdr:cNvPr id="236" name="扶助費平均値テキスト">
          <a:extLst>
            <a:ext uri="{FF2B5EF4-FFF2-40B4-BE49-F238E27FC236}">
              <a16:creationId xmlns:a16="http://schemas.microsoft.com/office/drawing/2014/main" id="{00000000-0008-0000-0600-0000EC000000}"/>
            </a:ext>
          </a:extLst>
        </xdr:cNvPr>
        <xdr:cNvSpPr txBox="1"/>
      </xdr:nvSpPr>
      <xdr:spPr>
        <a:xfrm>
          <a:off x="4686300" y="162853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146138</xdr:rowOff>
    </xdr:from>
    <xdr:to>
      <xdr:col>24</xdr:col>
      <xdr:colOff>114300</xdr:colOff>
      <xdr:row>96</xdr:row>
      <xdr:rowOff>76288</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4584700" y="16433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157759</xdr:rowOff>
    </xdr:from>
    <xdr:to>
      <xdr:col>19</xdr:col>
      <xdr:colOff>177800</xdr:colOff>
      <xdr:row>97</xdr:row>
      <xdr:rowOff>121780</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2908300" y="16445509"/>
          <a:ext cx="889000" cy="306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12078</xdr:rowOff>
    </xdr:from>
    <xdr:to>
      <xdr:col>20</xdr:col>
      <xdr:colOff>38100</xdr:colOff>
      <xdr:row>95</xdr:row>
      <xdr:rowOff>113678</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3746500" y="16299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130205</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3530111" y="16075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75031</xdr:rowOff>
    </xdr:from>
    <xdr:to>
      <xdr:col>15</xdr:col>
      <xdr:colOff>50800</xdr:colOff>
      <xdr:row>97</xdr:row>
      <xdr:rowOff>121780</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a:off x="2019300" y="16705681"/>
          <a:ext cx="889000" cy="46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101994</xdr:rowOff>
    </xdr:from>
    <xdr:to>
      <xdr:col>15</xdr:col>
      <xdr:colOff>101600</xdr:colOff>
      <xdr:row>97</xdr:row>
      <xdr:rowOff>32144</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2857500" y="16561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48671</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2641111" y="16336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75031</xdr:rowOff>
    </xdr:from>
    <xdr:to>
      <xdr:col>10</xdr:col>
      <xdr:colOff>114300</xdr:colOff>
      <xdr:row>97</xdr:row>
      <xdr:rowOff>101536</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1130300" y="16705681"/>
          <a:ext cx="889000" cy="26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132601</xdr:rowOff>
    </xdr:from>
    <xdr:to>
      <xdr:col>10</xdr:col>
      <xdr:colOff>165100</xdr:colOff>
      <xdr:row>97</xdr:row>
      <xdr:rowOff>62751</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968500" y="16591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79278</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752111" y="16367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142278</xdr:rowOff>
    </xdr:from>
    <xdr:to>
      <xdr:col>6</xdr:col>
      <xdr:colOff>38100</xdr:colOff>
      <xdr:row>97</xdr:row>
      <xdr:rowOff>72428</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079500" y="16601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88955</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863111" y="16376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93954</xdr:rowOff>
    </xdr:from>
    <xdr:to>
      <xdr:col>24</xdr:col>
      <xdr:colOff>114300</xdr:colOff>
      <xdr:row>97</xdr:row>
      <xdr:rowOff>24104</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4584700" y="16553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72381</xdr:rowOff>
    </xdr:from>
    <xdr:ext cx="534377" cy="259045"/>
    <xdr:sp macro="" textlink="">
      <xdr:nvSpPr>
        <xdr:cNvPr id="255" name="扶助費該当値テキスト">
          <a:extLst>
            <a:ext uri="{FF2B5EF4-FFF2-40B4-BE49-F238E27FC236}">
              <a16:creationId xmlns:a16="http://schemas.microsoft.com/office/drawing/2014/main" id="{00000000-0008-0000-0600-0000FF000000}"/>
            </a:ext>
          </a:extLst>
        </xdr:cNvPr>
        <xdr:cNvSpPr txBox="1"/>
      </xdr:nvSpPr>
      <xdr:spPr>
        <a:xfrm>
          <a:off x="4686300" y="16531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106959</xdr:rowOff>
    </xdr:from>
    <xdr:to>
      <xdr:col>20</xdr:col>
      <xdr:colOff>38100</xdr:colOff>
      <xdr:row>96</xdr:row>
      <xdr:rowOff>37109</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3746500" y="16394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28236</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3530111" y="16487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70980</xdr:rowOff>
    </xdr:from>
    <xdr:to>
      <xdr:col>15</xdr:col>
      <xdr:colOff>101600</xdr:colOff>
      <xdr:row>98</xdr:row>
      <xdr:rowOff>1130</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2857500" y="16701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163707</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2641111" y="16794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24231</xdr:rowOff>
    </xdr:from>
    <xdr:to>
      <xdr:col>10</xdr:col>
      <xdr:colOff>165100</xdr:colOff>
      <xdr:row>97</xdr:row>
      <xdr:rowOff>125831</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968500" y="16654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116958</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1752111" y="16747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50736</xdr:rowOff>
    </xdr:from>
    <xdr:to>
      <xdr:col>6</xdr:col>
      <xdr:colOff>38100</xdr:colOff>
      <xdr:row>97</xdr:row>
      <xdr:rowOff>152336</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079500" y="16681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143463</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863111" y="16774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164384</xdr:rowOff>
    </xdr:from>
    <xdr:to>
      <xdr:col>54</xdr:col>
      <xdr:colOff>189865</xdr:colOff>
      <xdr:row>37</xdr:row>
      <xdr:rowOff>2581</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307884"/>
          <a:ext cx="1270" cy="10383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6408</xdr:rowOff>
    </xdr:from>
    <xdr:ext cx="534377"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350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2581</xdr:rowOff>
    </xdr:from>
    <xdr:to>
      <xdr:col>55</xdr:col>
      <xdr:colOff>88900</xdr:colOff>
      <xdr:row>37</xdr:row>
      <xdr:rowOff>2581</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346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111061</xdr:rowOff>
    </xdr:from>
    <xdr:ext cx="599010"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50831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164384</xdr:rowOff>
    </xdr:from>
    <xdr:to>
      <xdr:col>55</xdr:col>
      <xdr:colOff>88900</xdr:colOff>
      <xdr:row>30</xdr:row>
      <xdr:rowOff>164384</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307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34457</xdr:rowOff>
    </xdr:from>
    <xdr:to>
      <xdr:col>55</xdr:col>
      <xdr:colOff>0</xdr:colOff>
      <xdr:row>35</xdr:row>
      <xdr:rowOff>121503</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9639300" y="6035207"/>
          <a:ext cx="838200" cy="87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145715</xdr:rowOff>
    </xdr:from>
    <xdr:ext cx="599010"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580356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122838</xdr:rowOff>
    </xdr:from>
    <xdr:to>
      <xdr:col>55</xdr:col>
      <xdr:colOff>50800</xdr:colOff>
      <xdr:row>35</xdr:row>
      <xdr:rowOff>52988</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5952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49636</xdr:rowOff>
    </xdr:from>
    <xdr:to>
      <xdr:col>50</xdr:col>
      <xdr:colOff>114300</xdr:colOff>
      <xdr:row>35</xdr:row>
      <xdr:rowOff>121503</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8750300" y="5536036"/>
          <a:ext cx="889000" cy="586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167872</xdr:rowOff>
    </xdr:from>
    <xdr:to>
      <xdr:col>50</xdr:col>
      <xdr:colOff>165100</xdr:colOff>
      <xdr:row>35</xdr:row>
      <xdr:rowOff>98022</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5997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114549</xdr:rowOff>
    </xdr:from>
    <xdr:ext cx="599010"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39795" y="5772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32</xdr:row>
      <xdr:rowOff>49636</xdr:rowOff>
    </xdr:from>
    <xdr:to>
      <xdr:col>45</xdr:col>
      <xdr:colOff>177800</xdr:colOff>
      <xdr:row>35</xdr:row>
      <xdr:rowOff>82015</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7861300" y="5536036"/>
          <a:ext cx="889000" cy="546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32</xdr:row>
      <xdr:rowOff>38105</xdr:rowOff>
    </xdr:from>
    <xdr:to>
      <xdr:col>46</xdr:col>
      <xdr:colOff>38100</xdr:colOff>
      <xdr:row>32</xdr:row>
      <xdr:rowOff>139705</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5524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32</xdr:row>
      <xdr:rowOff>130832</xdr:rowOff>
    </xdr:from>
    <xdr:ext cx="59901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50795" y="5617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82015</xdr:rowOff>
    </xdr:from>
    <xdr:to>
      <xdr:col>41</xdr:col>
      <xdr:colOff>50800</xdr:colOff>
      <xdr:row>35</xdr:row>
      <xdr:rowOff>170607</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6972300" y="6082765"/>
          <a:ext cx="889000" cy="88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143920</xdr:rowOff>
    </xdr:from>
    <xdr:to>
      <xdr:col>41</xdr:col>
      <xdr:colOff>101600</xdr:colOff>
      <xdr:row>36</xdr:row>
      <xdr:rowOff>74070</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144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65197</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61795" y="6237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155349</xdr:rowOff>
    </xdr:from>
    <xdr:to>
      <xdr:col>36</xdr:col>
      <xdr:colOff>165100</xdr:colOff>
      <xdr:row>36</xdr:row>
      <xdr:rowOff>85499</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156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76626</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705111" y="6248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155107</xdr:rowOff>
    </xdr:from>
    <xdr:to>
      <xdr:col>55</xdr:col>
      <xdr:colOff>50800</xdr:colOff>
      <xdr:row>35</xdr:row>
      <xdr:rowOff>85257</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5984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133534</xdr:rowOff>
    </xdr:from>
    <xdr:ext cx="599010"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5962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70703</xdr:rowOff>
    </xdr:from>
    <xdr:to>
      <xdr:col>50</xdr:col>
      <xdr:colOff>165100</xdr:colOff>
      <xdr:row>36</xdr:row>
      <xdr:rowOff>853</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6071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163430</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39795" y="6164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31</xdr:row>
      <xdr:rowOff>170286</xdr:rowOff>
    </xdr:from>
    <xdr:to>
      <xdr:col>46</xdr:col>
      <xdr:colOff>38100</xdr:colOff>
      <xdr:row>32</xdr:row>
      <xdr:rowOff>100436</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5485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30</xdr:row>
      <xdr:rowOff>116963</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50795" y="5260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31215</xdr:rowOff>
    </xdr:from>
    <xdr:to>
      <xdr:col>41</xdr:col>
      <xdr:colOff>101600</xdr:colOff>
      <xdr:row>35</xdr:row>
      <xdr:rowOff>132815</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031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33</xdr:row>
      <xdr:rowOff>149342</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61795" y="5807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119807</xdr:rowOff>
    </xdr:from>
    <xdr:to>
      <xdr:col>36</xdr:col>
      <xdr:colOff>165100</xdr:colOff>
      <xdr:row>36</xdr:row>
      <xdr:rowOff>49957</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12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34</xdr:row>
      <xdr:rowOff>66484</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672795" y="5895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普通建設事業費グラフ枠">
          <a:extLst>
            <a:ext uri="{FF2B5EF4-FFF2-40B4-BE49-F238E27FC236}">
              <a16:creationId xmlns:a16="http://schemas.microsoft.com/office/drawing/2014/main" id="{00000000-0008-0000-06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42060</xdr:rowOff>
    </xdr:from>
    <xdr:to>
      <xdr:col>54</xdr:col>
      <xdr:colOff>189865</xdr:colOff>
      <xdr:row>59</xdr:row>
      <xdr:rowOff>68671</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flipV="1">
          <a:off x="10475595" y="8786010"/>
          <a:ext cx="1270" cy="13982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72498</xdr:rowOff>
    </xdr:from>
    <xdr:ext cx="534377" cy="259045"/>
    <xdr:sp macro="" textlink="">
      <xdr:nvSpPr>
        <xdr:cNvPr id="345" name="普通建設事業費最小値テキスト">
          <a:extLst>
            <a:ext uri="{FF2B5EF4-FFF2-40B4-BE49-F238E27FC236}">
              <a16:creationId xmlns:a16="http://schemas.microsoft.com/office/drawing/2014/main" id="{00000000-0008-0000-0600-000059010000}"/>
            </a:ext>
          </a:extLst>
        </xdr:cNvPr>
        <xdr:cNvSpPr txBox="1"/>
      </xdr:nvSpPr>
      <xdr:spPr>
        <a:xfrm>
          <a:off x="10528300" y="10188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68671</xdr:rowOff>
    </xdr:from>
    <xdr:to>
      <xdr:col>55</xdr:col>
      <xdr:colOff>88900</xdr:colOff>
      <xdr:row>59</xdr:row>
      <xdr:rowOff>68671</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101842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160187</xdr:rowOff>
    </xdr:from>
    <xdr:ext cx="599010" cy="259045"/>
    <xdr:sp macro="" textlink="">
      <xdr:nvSpPr>
        <xdr:cNvPr id="347" name="普通建設事業費最大値テキスト">
          <a:extLst>
            <a:ext uri="{FF2B5EF4-FFF2-40B4-BE49-F238E27FC236}">
              <a16:creationId xmlns:a16="http://schemas.microsoft.com/office/drawing/2014/main" id="{00000000-0008-0000-0600-00005B010000}"/>
            </a:ext>
          </a:extLst>
        </xdr:cNvPr>
        <xdr:cNvSpPr txBox="1"/>
      </xdr:nvSpPr>
      <xdr:spPr>
        <a:xfrm>
          <a:off x="10528300" y="8561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874,797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42060</xdr:rowOff>
    </xdr:from>
    <xdr:to>
      <xdr:col>55</xdr:col>
      <xdr:colOff>88900</xdr:colOff>
      <xdr:row>51</xdr:row>
      <xdr:rowOff>42060</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8786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130211</xdr:rowOff>
    </xdr:from>
    <xdr:to>
      <xdr:col>55</xdr:col>
      <xdr:colOff>0</xdr:colOff>
      <xdr:row>57</xdr:row>
      <xdr:rowOff>134966</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9639300" y="9902861"/>
          <a:ext cx="838200" cy="4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15657</xdr:rowOff>
    </xdr:from>
    <xdr:ext cx="599010" cy="259045"/>
    <xdr:sp macro="" textlink="">
      <xdr:nvSpPr>
        <xdr:cNvPr id="350" name="普通建設事業費平均値テキスト">
          <a:extLst>
            <a:ext uri="{FF2B5EF4-FFF2-40B4-BE49-F238E27FC236}">
              <a16:creationId xmlns:a16="http://schemas.microsoft.com/office/drawing/2014/main" id="{00000000-0008-0000-0600-00005E010000}"/>
            </a:ext>
          </a:extLst>
        </xdr:cNvPr>
        <xdr:cNvSpPr txBox="1"/>
      </xdr:nvSpPr>
      <xdr:spPr>
        <a:xfrm>
          <a:off x="10528300" y="99597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37230</xdr:rowOff>
    </xdr:from>
    <xdr:to>
      <xdr:col>55</xdr:col>
      <xdr:colOff>50800</xdr:colOff>
      <xdr:row>58</xdr:row>
      <xdr:rowOff>138830</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10426700" y="9981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130211</xdr:rowOff>
    </xdr:from>
    <xdr:to>
      <xdr:col>50</xdr:col>
      <xdr:colOff>114300</xdr:colOff>
      <xdr:row>58</xdr:row>
      <xdr:rowOff>94351</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8750300" y="9902861"/>
          <a:ext cx="889000" cy="135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20232</xdr:rowOff>
    </xdr:from>
    <xdr:to>
      <xdr:col>50</xdr:col>
      <xdr:colOff>165100</xdr:colOff>
      <xdr:row>58</xdr:row>
      <xdr:rowOff>121832</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9588500" y="9964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112959</xdr:rowOff>
    </xdr:from>
    <xdr:ext cx="59901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9339795" y="10057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26970</xdr:rowOff>
    </xdr:from>
    <xdr:to>
      <xdr:col>45</xdr:col>
      <xdr:colOff>177800</xdr:colOff>
      <xdr:row>58</xdr:row>
      <xdr:rowOff>94351</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7861300" y="9971070"/>
          <a:ext cx="889000" cy="67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12931</xdr:rowOff>
    </xdr:from>
    <xdr:to>
      <xdr:col>46</xdr:col>
      <xdr:colOff>38100</xdr:colOff>
      <xdr:row>58</xdr:row>
      <xdr:rowOff>114531</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8699500" y="995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131058</xdr:rowOff>
    </xdr:from>
    <xdr:ext cx="59901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8450795" y="9732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26970</xdr:rowOff>
    </xdr:from>
    <xdr:to>
      <xdr:col>41</xdr:col>
      <xdr:colOff>50800</xdr:colOff>
      <xdr:row>58</xdr:row>
      <xdr:rowOff>61955</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flipV="1">
          <a:off x="6972300" y="9971070"/>
          <a:ext cx="889000" cy="34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13360</xdr:rowOff>
    </xdr:from>
    <xdr:to>
      <xdr:col>41</xdr:col>
      <xdr:colOff>101600</xdr:colOff>
      <xdr:row>58</xdr:row>
      <xdr:rowOff>114960</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7810500" y="995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106087</xdr:rowOff>
    </xdr:from>
    <xdr:ext cx="59901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561795" y="10050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32093</xdr:rowOff>
    </xdr:from>
    <xdr:to>
      <xdr:col>36</xdr:col>
      <xdr:colOff>165100</xdr:colOff>
      <xdr:row>58</xdr:row>
      <xdr:rowOff>133693</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6921500" y="9976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124820</xdr:rowOff>
    </xdr:from>
    <xdr:ext cx="59901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6672795" y="10068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84166</xdr:rowOff>
    </xdr:from>
    <xdr:to>
      <xdr:col>55</xdr:col>
      <xdr:colOff>50800</xdr:colOff>
      <xdr:row>58</xdr:row>
      <xdr:rowOff>14316</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10426700" y="9856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107043</xdr:rowOff>
    </xdr:from>
    <xdr:ext cx="599010" cy="259045"/>
    <xdr:sp macro="" textlink="">
      <xdr:nvSpPr>
        <xdr:cNvPr id="369" name="普通建設事業費該当値テキスト">
          <a:extLst>
            <a:ext uri="{FF2B5EF4-FFF2-40B4-BE49-F238E27FC236}">
              <a16:creationId xmlns:a16="http://schemas.microsoft.com/office/drawing/2014/main" id="{00000000-0008-0000-0600-000071010000}"/>
            </a:ext>
          </a:extLst>
        </xdr:cNvPr>
        <xdr:cNvSpPr txBox="1"/>
      </xdr:nvSpPr>
      <xdr:spPr>
        <a:xfrm>
          <a:off x="10528300" y="9708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79411</xdr:rowOff>
    </xdr:from>
    <xdr:to>
      <xdr:col>50</xdr:col>
      <xdr:colOff>165100</xdr:colOff>
      <xdr:row>58</xdr:row>
      <xdr:rowOff>9561</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9588500" y="9852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26088</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9339795" y="9627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43551</xdr:rowOff>
    </xdr:from>
    <xdr:to>
      <xdr:col>46</xdr:col>
      <xdr:colOff>38100</xdr:colOff>
      <xdr:row>58</xdr:row>
      <xdr:rowOff>145151</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8699500" y="9987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136278</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8450795" y="100803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147620</xdr:rowOff>
    </xdr:from>
    <xdr:to>
      <xdr:col>41</xdr:col>
      <xdr:colOff>101600</xdr:colOff>
      <xdr:row>58</xdr:row>
      <xdr:rowOff>77770</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7810500" y="9920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94297</xdr:rowOff>
    </xdr:from>
    <xdr:ext cx="599010"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7561795" y="9695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11155</xdr:rowOff>
    </xdr:from>
    <xdr:to>
      <xdr:col>36</xdr:col>
      <xdr:colOff>165100</xdr:colOff>
      <xdr:row>58</xdr:row>
      <xdr:rowOff>112755</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6921500" y="9955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129282</xdr:rowOff>
    </xdr:from>
    <xdr:ext cx="599010"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6672795" y="97304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a:extLst>
            <a:ext uri="{FF2B5EF4-FFF2-40B4-BE49-F238E27FC236}">
              <a16:creationId xmlns:a16="http://schemas.microsoft.com/office/drawing/2014/main" id="{00000000-0008-0000-06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93152</xdr:rowOff>
    </xdr:from>
    <xdr:to>
      <xdr:col>54</xdr:col>
      <xdr:colOff>189865</xdr:colOff>
      <xdr:row>78</xdr:row>
      <xdr:rowOff>139700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flipV="1">
          <a:off x="10475595" y="12094652"/>
          <a:ext cx="1270" cy="1418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400" name="普通建設事業費 （ うち新規整備　）最小値テキスト">
          <a:extLst>
            <a:ext uri="{FF2B5EF4-FFF2-40B4-BE49-F238E27FC236}">
              <a16:creationId xmlns:a16="http://schemas.microsoft.com/office/drawing/2014/main" id="{00000000-0008-0000-0600-000090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39829</xdr:rowOff>
    </xdr:from>
    <xdr:ext cx="599010" cy="259045"/>
    <xdr:sp macro="" textlink="">
      <xdr:nvSpPr>
        <xdr:cNvPr id="402" name="普通建設事業費 （ うち新規整備　）最大値テキスト">
          <a:extLst>
            <a:ext uri="{FF2B5EF4-FFF2-40B4-BE49-F238E27FC236}">
              <a16:creationId xmlns:a16="http://schemas.microsoft.com/office/drawing/2014/main" id="{00000000-0008-0000-0600-000092010000}"/>
            </a:ext>
          </a:extLst>
        </xdr:cNvPr>
        <xdr:cNvSpPr txBox="1"/>
      </xdr:nvSpPr>
      <xdr:spPr>
        <a:xfrm>
          <a:off x="10528300" y="11869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93152</xdr:rowOff>
    </xdr:from>
    <xdr:to>
      <xdr:col>55</xdr:col>
      <xdr:colOff>88900</xdr:colOff>
      <xdr:row>70</xdr:row>
      <xdr:rowOff>93152</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2094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8835</xdr:rowOff>
    </xdr:from>
    <xdr:to>
      <xdr:col>55</xdr:col>
      <xdr:colOff>0</xdr:colOff>
      <xdr:row>78</xdr:row>
      <xdr:rowOff>51533</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9639300" y="13381935"/>
          <a:ext cx="838200" cy="42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153136</xdr:rowOff>
    </xdr:from>
    <xdr:ext cx="534377" cy="259045"/>
    <xdr:sp macro="" textlink="">
      <xdr:nvSpPr>
        <xdr:cNvPr id="405" name="普通建設事業費 （ うち新規整備　）平均値テキスト">
          <a:extLst>
            <a:ext uri="{FF2B5EF4-FFF2-40B4-BE49-F238E27FC236}">
              <a16:creationId xmlns:a16="http://schemas.microsoft.com/office/drawing/2014/main" id="{00000000-0008-0000-0600-000095010000}"/>
            </a:ext>
          </a:extLst>
        </xdr:cNvPr>
        <xdr:cNvSpPr txBox="1"/>
      </xdr:nvSpPr>
      <xdr:spPr>
        <a:xfrm>
          <a:off x="10528300" y="131833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130259</xdr:rowOff>
    </xdr:from>
    <xdr:to>
      <xdr:col>55</xdr:col>
      <xdr:colOff>50800</xdr:colOff>
      <xdr:row>78</xdr:row>
      <xdr:rowOff>60409</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10426700" y="1333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8835</xdr:rowOff>
    </xdr:from>
    <xdr:to>
      <xdr:col>50</xdr:col>
      <xdr:colOff>114300</xdr:colOff>
      <xdr:row>78</xdr:row>
      <xdr:rowOff>29026</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8750300" y="13381935"/>
          <a:ext cx="889000" cy="20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134953</xdr:rowOff>
    </xdr:from>
    <xdr:to>
      <xdr:col>50</xdr:col>
      <xdr:colOff>165100</xdr:colOff>
      <xdr:row>78</xdr:row>
      <xdr:rowOff>65103</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9588500" y="13336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56230</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9372111" y="13429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160255</xdr:rowOff>
    </xdr:from>
    <xdr:to>
      <xdr:col>45</xdr:col>
      <xdr:colOff>177800</xdr:colOff>
      <xdr:row>78</xdr:row>
      <xdr:rowOff>29026</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7861300" y="13019005"/>
          <a:ext cx="889000" cy="383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96394</xdr:rowOff>
    </xdr:from>
    <xdr:to>
      <xdr:col>46</xdr:col>
      <xdr:colOff>38100</xdr:colOff>
      <xdr:row>78</xdr:row>
      <xdr:rowOff>26544</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8699500" y="13298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43071</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8483111" y="13073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160255</xdr:rowOff>
    </xdr:from>
    <xdr:to>
      <xdr:col>41</xdr:col>
      <xdr:colOff>50800</xdr:colOff>
      <xdr:row>76</xdr:row>
      <xdr:rowOff>62173</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flipV="1">
          <a:off x="6972300" y="13019005"/>
          <a:ext cx="889000" cy="73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75558</xdr:rowOff>
    </xdr:from>
    <xdr:to>
      <xdr:col>41</xdr:col>
      <xdr:colOff>101600</xdr:colOff>
      <xdr:row>78</xdr:row>
      <xdr:rowOff>5708</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7810500" y="13277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168285</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7594111" y="13369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99864</xdr:rowOff>
    </xdr:from>
    <xdr:to>
      <xdr:col>36</xdr:col>
      <xdr:colOff>165100</xdr:colOff>
      <xdr:row>78</xdr:row>
      <xdr:rowOff>30014</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6921500" y="1330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21141</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6705111" y="13394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733</xdr:rowOff>
    </xdr:from>
    <xdr:to>
      <xdr:col>55</xdr:col>
      <xdr:colOff>50800</xdr:colOff>
      <xdr:row>78</xdr:row>
      <xdr:rowOff>102333</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10426700" y="13373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108685</xdr:rowOff>
    </xdr:from>
    <xdr:ext cx="534377" cy="259045"/>
    <xdr:sp macro="" textlink="">
      <xdr:nvSpPr>
        <xdr:cNvPr id="424" name="普通建設事業費 （ うち新規整備　）該当値テキスト">
          <a:extLst>
            <a:ext uri="{FF2B5EF4-FFF2-40B4-BE49-F238E27FC236}">
              <a16:creationId xmlns:a16="http://schemas.microsoft.com/office/drawing/2014/main" id="{00000000-0008-0000-0600-0000A8010000}"/>
            </a:ext>
          </a:extLst>
        </xdr:cNvPr>
        <xdr:cNvSpPr txBox="1"/>
      </xdr:nvSpPr>
      <xdr:spPr>
        <a:xfrm>
          <a:off x="10528300" y="13310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129485</xdr:rowOff>
    </xdr:from>
    <xdr:to>
      <xdr:col>50</xdr:col>
      <xdr:colOff>165100</xdr:colOff>
      <xdr:row>78</xdr:row>
      <xdr:rowOff>59635</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9588500" y="13331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76162</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9372111" y="13106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149676</xdr:rowOff>
    </xdr:from>
    <xdr:to>
      <xdr:col>46</xdr:col>
      <xdr:colOff>38100</xdr:colOff>
      <xdr:row>78</xdr:row>
      <xdr:rowOff>79826</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8699500" y="13351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70953</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8483111" y="13444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109455</xdr:rowOff>
    </xdr:from>
    <xdr:to>
      <xdr:col>41</xdr:col>
      <xdr:colOff>101600</xdr:colOff>
      <xdr:row>76</xdr:row>
      <xdr:rowOff>39605</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7810500" y="12968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74</xdr:row>
      <xdr:rowOff>56132</xdr:rowOff>
    </xdr:from>
    <xdr:ext cx="599010"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7561795" y="127434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11373</xdr:rowOff>
    </xdr:from>
    <xdr:to>
      <xdr:col>36</xdr:col>
      <xdr:colOff>165100</xdr:colOff>
      <xdr:row>76</xdr:row>
      <xdr:rowOff>112973</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6921500" y="13041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129500</xdr:rowOff>
    </xdr:from>
    <xdr:ext cx="534377"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6705111" y="12816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a:extLst>
            <a:ext uri="{FF2B5EF4-FFF2-40B4-BE49-F238E27FC236}">
              <a16:creationId xmlns:a16="http://schemas.microsoft.com/office/drawing/2014/main" id="{00000000-0008-0000-06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127186</xdr:rowOff>
    </xdr:from>
    <xdr:to>
      <xdr:col>54</xdr:col>
      <xdr:colOff>189865</xdr:colOff>
      <xdr:row>98</xdr:row>
      <xdr:rowOff>82998</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flipV="1">
          <a:off x="10475595" y="15729136"/>
          <a:ext cx="1270" cy="11559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86825</xdr:rowOff>
    </xdr:from>
    <xdr:ext cx="534377" cy="259045"/>
    <xdr:sp macro="" textlink="">
      <xdr:nvSpPr>
        <xdr:cNvPr id="455" name="普通建設事業費 （ うち更新整備　）最小値テキスト">
          <a:extLst>
            <a:ext uri="{FF2B5EF4-FFF2-40B4-BE49-F238E27FC236}">
              <a16:creationId xmlns:a16="http://schemas.microsoft.com/office/drawing/2014/main" id="{00000000-0008-0000-0600-0000C7010000}"/>
            </a:ext>
          </a:extLst>
        </xdr:cNvPr>
        <xdr:cNvSpPr txBox="1"/>
      </xdr:nvSpPr>
      <xdr:spPr>
        <a:xfrm>
          <a:off x="10528300" y="16888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82998</xdr:rowOff>
    </xdr:from>
    <xdr:to>
      <xdr:col>55</xdr:col>
      <xdr:colOff>88900</xdr:colOff>
      <xdr:row>98</xdr:row>
      <xdr:rowOff>82998</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6885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73863</xdr:rowOff>
    </xdr:from>
    <xdr:ext cx="599010" cy="259045"/>
    <xdr:sp macro="" textlink="">
      <xdr:nvSpPr>
        <xdr:cNvPr id="457" name="普通建設事業費 （ うち更新整備　）最大値テキスト">
          <a:extLst>
            <a:ext uri="{FF2B5EF4-FFF2-40B4-BE49-F238E27FC236}">
              <a16:creationId xmlns:a16="http://schemas.microsoft.com/office/drawing/2014/main" id="{00000000-0008-0000-0600-0000C9010000}"/>
            </a:ext>
          </a:extLst>
        </xdr:cNvPr>
        <xdr:cNvSpPr txBox="1"/>
      </xdr:nvSpPr>
      <xdr:spPr>
        <a:xfrm>
          <a:off x="10528300" y="155043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127186</xdr:rowOff>
    </xdr:from>
    <xdr:to>
      <xdr:col>55</xdr:col>
      <xdr:colOff>88900</xdr:colOff>
      <xdr:row>91</xdr:row>
      <xdr:rowOff>127186</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5729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93664</xdr:rowOff>
    </xdr:from>
    <xdr:to>
      <xdr:col>55</xdr:col>
      <xdr:colOff>0</xdr:colOff>
      <xdr:row>94</xdr:row>
      <xdr:rowOff>135782</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9639300" y="16209964"/>
          <a:ext cx="838200" cy="42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84779</xdr:rowOff>
    </xdr:from>
    <xdr:ext cx="534377" cy="259045"/>
    <xdr:sp macro="" textlink="">
      <xdr:nvSpPr>
        <xdr:cNvPr id="460" name="普通建設事業費 （ うち更新整備　）平均値テキスト">
          <a:extLst>
            <a:ext uri="{FF2B5EF4-FFF2-40B4-BE49-F238E27FC236}">
              <a16:creationId xmlns:a16="http://schemas.microsoft.com/office/drawing/2014/main" id="{00000000-0008-0000-0600-0000CC010000}"/>
            </a:ext>
          </a:extLst>
        </xdr:cNvPr>
        <xdr:cNvSpPr txBox="1"/>
      </xdr:nvSpPr>
      <xdr:spPr>
        <a:xfrm>
          <a:off x="10528300" y="165439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106352</xdr:rowOff>
    </xdr:from>
    <xdr:to>
      <xdr:col>55</xdr:col>
      <xdr:colOff>50800</xdr:colOff>
      <xdr:row>97</xdr:row>
      <xdr:rowOff>36502</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10426700" y="16565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93664</xdr:rowOff>
    </xdr:from>
    <xdr:to>
      <xdr:col>50</xdr:col>
      <xdr:colOff>114300</xdr:colOff>
      <xdr:row>96</xdr:row>
      <xdr:rowOff>104280</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8750300" y="16209964"/>
          <a:ext cx="889000" cy="353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72117</xdr:rowOff>
    </xdr:from>
    <xdr:to>
      <xdr:col>50</xdr:col>
      <xdr:colOff>165100</xdr:colOff>
      <xdr:row>97</xdr:row>
      <xdr:rowOff>2267</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9588500" y="16531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164844</xdr:rowOff>
    </xdr:from>
    <xdr:ext cx="534377"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9372111" y="16624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104280</xdr:rowOff>
    </xdr:from>
    <xdr:to>
      <xdr:col>45</xdr:col>
      <xdr:colOff>177800</xdr:colOff>
      <xdr:row>97</xdr:row>
      <xdr:rowOff>123895</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7861300" y="16563480"/>
          <a:ext cx="889000" cy="191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108564</xdr:rowOff>
    </xdr:from>
    <xdr:to>
      <xdr:col>46</xdr:col>
      <xdr:colOff>38100</xdr:colOff>
      <xdr:row>97</xdr:row>
      <xdr:rowOff>38714</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8699500" y="16567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29841</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8483111" y="16660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123895</xdr:rowOff>
    </xdr:from>
    <xdr:to>
      <xdr:col>41</xdr:col>
      <xdr:colOff>50800</xdr:colOff>
      <xdr:row>97</xdr:row>
      <xdr:rowOff>164275</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6972300" y="16754545"/>
          <a:ext cx="889000" cy="40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106305</xdr:rowOff>
    </xdr:from>
    <xdr:to>
      <xdr:col>41</xdr:col>
      <xdr:colOff>101600</xdr:colOff>
      <xdr:row>97</xdr:row>
      <xdr:rowOff>36455</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7810500" y="16565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52982</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7594111" y="16340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139461</xdr:rowOff>
    </xdr:from>
    <xdr:to>
      <xdr:col>36</xdr:col>
      <xdr:colOff>165100</xdr:colOff>
      <xdr:row>97</xdr:row>
      <xdr:rowOff>69611</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6921500" y="16598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86138</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6705111" y="16373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84982</xdr:rowOff>
    </xdr:from>
    <xdr:to>
      <xdr:col>55</xdr:col>
      <xdr:colOff>50800</xdr:colOff>
      <xdr:row>95</xdr:row>
      <xdr:rowOff>15132</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10426700" y="16201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107859</xdr:rowOff>
    </xdr:from>
    <xdr:ext cx="599010" cy="259045"/>
    <xdr:sp macro="" textlink="">
      <xdr:nvSpPr>
        <xdr:cNvPr id="479" name="普通建設事業費 （ うち更新整備　）該当値テキスト">
          <a:extLst>
            <a:ext uri="{FF2B5EF4-FFF2-40B4-BE49-F238E27FC236}">
              <a16:creationId xmlns:a16="http://schemas.microsoft.com/office/drawing/2014/main" id="{00000000-0008-0000-0600-0000DF010000}"/>
            </a:ext>
          </a:extLst>
        </xdr:cNvPr>
        <xdr:cNvSpPr txBox="1"/>
      </xdr:nvSpPr>
      <xdr:spPr>
        <a:xfrm>
          <a:off x="10528300" y="16052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42864</xdr:rowOff>
    </xdr:from>
    <xdr:to>
      <xdr:col>50</xdr:col>
      <xdr:colOff>165100</xdr:colOff>
      <xdr:row>94</xdr:row>
      <xdr:rowOff>144464</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9588500" y="16159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92</xdr:row>
      <xdr:rowOff>160991</xdr:rowOff>
    </xdr:from>
    <xdr:ext cx="59901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339795" y="15934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53480</xdr:rowOff>
    </xdr:from>
    <xdr:to>
      <xdr:col>46</xdr:col>
      <xdr:colOff>38100</xdr:colOff>
      <xdr:row>96</xdr:row>
      <xdr:rowOff>155080</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8699500" y="1651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157</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8483111" y="16287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73095</xdr:rowOff>
    </xdr:from>
    <xdr:to>
      <xdr:col>41</xdr:col>
      <xdr:colOff>101600</xdr:colOff>
      <xdr:row>98</xdr:row>
      <xdr:rowOff>3245</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7810500" y="16703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165822</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7594111" y="16796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113475</xdr:rowOff>
    </xdr:from>
    <xdr:to>
      <xdr:col>36</xdr:col>
      <xdr:colOff>165100</xdr:colOff>
      <xdr:row>98</xdr:row>
      <xdr:rowOff>43625</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6921500" y="16744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34752</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6705111" y="16836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災害復旧事業費グラフ枠">
          <a:extLst>
            <a:ext uri="{FF2B5EF4-FFF2-40B4-BE49-F238E27FC236}">
              <a16:creationId xmlns:a16="http://schemas.microsoft.com/office/drawing/2014/main" id="{00000000-0008-0000-06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110915</xdr:rowOff>
    </xdr:from>
    <xdr:to>
      <xdr:col>85</xdr:col>
      <xdr:colOff>126364</xdr:colOff>
      <xdr:row>38</xdr:row>
      <xdr:rowOff>139700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flipV="1">
          <a:off x="16317595" y="5254415"/>
          <a:ext cx="1269" cy="1400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10" name="災害復旧事業費最小値テキスト">
          <a:extLst>
            <a:ext uri="{FF2B5EF4-FFF2-40B4-BE49-F238E27FC236}">
              <a16:creationId xmlns:a16="http://schemas.microsoft.com/office/drawing/2014/main" id="{00000000-0008-0000-0600-0000FE01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57592</xdr:rowOff>
    </xdr:from>
    <xdr:ext cx="599010" cy="259045"/>
    <xdr:sp macro="" textlink="">
      <xdr:nvSpPr>
        <xdr:cNvPr id="512" name="災害復旧事業費最大値テキスト">
          <a:extLst>
            <a:ext uri="{FF2B5EF4-FFF2-40B4-BE49-F238E27FC236}">
              <a16:creationId xmlns:a16="http://schemas.microsoft.com/office/drawing/2014/main" id="{00000000-0008-0000-0600-000000020000}"/>
            </a:ext>
          </a:extLst>
        </xdr:cNvPr>
        <xdr:cNvSpPr txBox="1"/>
      </xdr:nvSpPr>
      <xdr:spPr>
        <a:xfrm>
          <a:off x="16370300" y="5029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110915</xdr:rowOff>
    </xdr:from>
    <xdr:to>
      <xdr:col>86</xdr:col>
      <xdr:colOff>25400</xdr:colOff>
      <xdr:row>30</xdr:row>
      <xdr:rowOff>110915</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5254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139681</xdr:rowOff>
    </xdr:from>
    <xdr:to>
      <xdr:col>85</xdr:col>
      <xdr:colOff>127000</xdr:colOff>
      <xdr:row>38</xdr:row>
      <xdr:rowOff>139681</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5481300" y="665478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154909</xdr:rowOff>
    </xdr:from>
    <xdr:ext cx="534377" cy="259045"/>
    <xdr:sp macro="" textlink="">
      <xdr:nvSpPr>
        <xdr:cNvPr id="515" name="災害復旧事業費平均値テキスト">
          <a:extLst>
            <a:ext uri="{FF2B5EF4-FFF2-40B4-BE49-F238E27FC236}">
              <a16:creationId xmlns:a16="http://schemas.microsoft.com/office/drawing/2014/main" id="{00000000-0008-0000-0600-000003020000}"/>
            </a:ext>
          </a:extLst>
        </xdr:cNvPr>
        <xdr:cNvSpPr txBox="1"/>
      </xdr:nvSpPr>
      <xdr:spPr>
        <a:xfrm>
          <a:off x="16370300" y="63271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132032</xdr:rowOff>
    </xdr:from>
    <xdr:to>
      <xdr:col>85</xdr:col>
      <xdr:colOff>177800</xdr:colOff>
      <xdr:row>38</xdr:row>
      <xdr:rowOff>62182</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6268700" y="6475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155839</xdr:rowOff>
    </xdr:from>
    <xdr:to>
      <xdr:col>81</xdr:col>
      <xdr:colOff>50800</xdr:colOff>
      <xdr:row>38</xdr:row>
      <xdr:rowOff>139681</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4592300" y="6328039"/>
          <a:ext cx="889000" cy="326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160150</xdr:rowOff>
    </xdr:from>
    <xdr:to>
      <xdr:col>81</xdr:col>
      <xdr:colOff>101600</xdr:colOff>
      <xdr:row>38</xdr:row>
      <xdr:rowOff>90300</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5430500" y="650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106827</xdr:rowOff>
    </xdr:from>
    <xdr:ext cx="534377"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5214111" y="6279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155839</xdr:rowOff>
    </xdr:from>
    <xdr:to>
      <xdr:col>76</xdr:col>
      <xdr:colOff>114300</xdr:colOff>
      <xdr:row>37</xdr:row>
      <xdr:rowOff>95196</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flipV="1">
          <a:off x="13703300" y="6328039"/>
          <a:ext cx="889000" cy="110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165774</xdr:rowOff>
    </xdr:from>
    <xdr:to>
      <xdr:col>76</xdr:col>
      <xdr:colOff>165100</xdr:colOff>
      <xdr:row>38</xdr:row>
      <xdr:rowOff>95924</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4541500" y="6509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87051</xdr:rowOff>
    </xdr:from>
    <xdr:ext cx="534377"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4325111" y="6602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95196</xdr:rowOff>
    </xdr:from>
    <xdr:to>
      <xdr:col>71</xdr:col>
      <xdr:colOff>177800</xdr:colOff>
      <xdr:row>38</xdr:row>
      <xdr:rowOff>135009</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flipV="1">
          <a:off x="12814300" y="6438846"/>
          <a:ext cx="889000" cy="211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8789</xdr:rowOff>
    </xdr:from>
    <xdr:to>
      <xdr:col>72</xdr:col>
      <xdr:colOff>38100</xdr:colOff>
      <xdr:row>38</xdr:row>
      <xdr:rowOff>110389</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3652500" y="6523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101516</xdr:rowOff>
    </xdr:from>
    <xdr:ext cx="469744"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3468428" y="6616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171369</xdr:rowOff>
    </xdr:from>
    <xdr:to>
      <xdr:col>67</xdr:col>
      <xdr:colOff>101600</xdr:colOff>
      <xdr:row>38</xdr:row>
      <xdr:rowOff>101519</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2763500" y="6515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118047</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2579428" y="629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88881</xdr:rowOff>
    </xdr:from>
    <xdr:to>
      <xdr:col>85</xdr:col>
      <xdr:colOff>177800</xdr:colOff>
      <xdr:row>39</xdr:row>
      <xdr:rowOff>19031</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6268700" y="6603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3808</xdr:rowOff>
    </xdr:from>
    <xdr:ext cx="249299" cy="259045"/>
    <xdr:sp macro="" textlink="">
      <xdr:nvSpPr>
        <xdr:cNvPr id="534" name="災害復旧事業費該当値テキスト">
          <a:extLst>
            <a:ext uri="{FF2B5EF4-FFF2-40B4-BE49-F238E27FC236}">
              <a16:creationId xmlns:a16="http://schemas.microsoft.com/office/drawing/2014/main" id="{00000000-0008-0000-0600-000016020000}"/>
            </a:ext>
          </a:extLst>
        </xdr:cNvPr>
        <xdr:cNvSpPr txBox="1"/>
      </xdr:nvSpPr>
      <xdr:spPr>
        <a:xfrm>
          <a:off x="16370300" y="651890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88881</xdr:rowOff>
    </xdr:from>
    <xdr:to>
      <xdr:col>81</xdr:col>
      <xdr:colOff>101600</xdr:colOff>
      <xdr:row>39</xdr:row>
      <xdr:rowOff>19031</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5430500" y="6603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10158</xdr:rowOff>
    </xdr:from>
    <xdr:ext cx="249299"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5356650" y="669670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105039</xdr:rowOff>
    </xdr:from>
    <xdr:to>
      <xdr:col>76</xdr:col>
      <xdr:colOff>165100</xdr:colOff>
      <xdr:row>37</xdr:row>
      <xdr:rowOff>35189</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4541500" y="6277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51716</xdr:rowOff>
    </xdr:from>
    <xdr:ext cx="534377"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325111" y="6052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44396</xdr:rowOff>
    </xdr:from>
    <xdr:to>
      <xdr:col>72</xdr:col>
      <xdr:colOff>38100</xdr:colOff>
      <xdr:row>37</xdr:row>
      <xdr:rowOff>145996</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3652500" y="6388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162523</xdr:rowOff>
    </xdr:from>
    <xdr:ext cx="534377"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436111" y="6163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84209</xdr:rowOff>
    </xdr:from>
    <xdr:to>
      <xdr:col>67</xdr:col>
      <xdr:colOff>101600</xdr:colOff>
      <xdr:row>39</xdr:row>
      <xdr:rowOff>14359</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2763500" y="6599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5486</xdr:rowOff>
    </xdr:from>
    <xdr:ext cx="378565"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625017" y="66920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a:extLst>
            <a:ext uri="{FF2B5EF4-FFF2-40B4-BE49-F238E27FC236}">
              <a16:creationId xmlns:a16="http://schemas.microsoft.com/office/drawing/2014/main" id="{00000000-0008-0000-0600-00002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9" name="失業対策事業費最小値テキスト">
          <a:extLst>
            <a:ext uri="{FF2B5EF4-FFF2-40B4-BE49-F238E27FC236}">
              <a16:creationId xmlns:a16="http://schemas.microsoft.com/office/drawing/2014/main" id="{00000000-0008-0000-0600-00002F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1" name="失業対策事業費最大値テキスト">
          <a:extLst>
            <a:ext uri="{FF2B5EF4-FFF2-40B4-BE49-F238E27FC236}">
              <a16:creationId xmlns:a16="http://schemas.microsoft.com/office/drawing/2014/main" id="{00000000-0008-0000-0600-000031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4" name="失業対策事業費平均値テキスト">
          <a:extLst>
            <a:ext uri="{FF2B5EF4-FFF2-40B4-BE49-F238E27FC236}">
              <a16:creationId xmlns:a16="http://schemas.microsoft.com/office/drawing/2014/main" id="{00000000-0008-0000-0600-000034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3" name="失業対策事業費該当値テキスト">
          <a:extLst>
            <a:ext uri="{FF2B5EF4-FFF2-40B4-BE49-F238E27FC236}">
              <a16:creationId xmlns:a16="http://schemas.microsoft.com/office/drawing/2014/main" id="{00000000-0008-0000-0600-000047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2" name="公債費グラフ枠">
          <a:extLst>
            <a:ext uri="{FF2B5EF4-FFF2-40B4-BE49-F238E27FC236}">
              <a16:creationId xmlns:a16="http://schemas.microsoft.com/office/drawing/2014/main" id="{00000000-0008-0000-0600-00006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71362</xdr:rowOff>
    </xdr:from>
    <xdr:to>
      <xdr:col>85</xdr:col>
      <xdr:colOff>126364</xdr:colOff>
      <xdr:row>78</xdr:row>
      <xdr:rowOff>135672</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flipV="1">
          <a:off x="16317595" y="12244312"/>
          <a:ext cx="1269" cy="126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139499</xdr:rowOff>
    </xdr:from>
    <xdr:ext cx="378565" cy="259045"/>
    <xdr:sp macro="" textlink="">
      <xdr:nvSpPr>
        <xdr:cNvPr id="614" name="公債費最小値テキスト">
          <a:extLst>
            <a:ext uri="{FF2B5EF4-FFF2-40B4-BE49-F238E27FC236}">
              <a16:creationId xmlns:a16="http://schemas.microsoft.com/office/drawing/2014/main" id="{00000000-0008-0000-0600-000066020000}"/>
            </a:ext>
          </a:extLst>
        </xdr:cNvPr>
        <xdr:cNvSpPr txBox="1"/>
      </xdr:nvSpPr>
      <xdr:spPr>
        <a:xfrm>
          <a:off x="16370300" y="135125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135672</xdr:rowOff>
    </xdr:from>
    <xdr:to>
      <xdr:col>86</xdr:col>
      <xdr:colOff>25400</xdr:colOff>
      <xdr:row>78</xdr:row>
      <xdr:rowOff>135672</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6230600" y="13508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18039</xdr:rowOff>
    </xdr:from>
    <xdr:ext cx="599010" cy="259045"/>
    <xdr:sp macro="" textlink="">
      <xdr:nvSpPr>
        <xdr:cNvPr id="616" name="公債費最大値テキスト">
          <a:extLst>
            <a:ext uri="{FF2B5EF4-FFF2-40B4-BE49-F238E27FC236}">
              <a16:creationId xmlns:a16="http://schemas.microsoft.com/office/drawing/2014/main" id="{00000000-0008-0000-0600-000068020000}"/>
            </a:ext>
          </a:extLst>
        </xdr:cNvPr>
        <xdr:cNvSpPr txBox="1"/>
      </xdr:nvSpPr>
      <xdr:spPr>
        <a:xfrm>
          <a:off x="16370300" y="120195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71362</xdr:rowOff>
    </xdr:from>
    <xdr:to>
      <xdr:col>86</xdr:col>
      <xdr:colOff>25400</xdr:colOff>
      <xdr:row>71</xdr:row>
      <xdr:rowOff>71362</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6230600" y="12244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74403</xdr:rowOff>
    </xdr:from>
    <xdr:to>
      <xdr:col>85</xdr:col>
      <xdr:colOff>127000</xdr:colOff>
      <xdr:row>76</xdr:row>
      <xdr:rowOff>108345</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flipV="1">
          <a:off x="15481300" y="13104603"/>
          <a:ext cx="838200" cy="33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17784</xdr:rowOff>
    </xdr:from>
    <xdr:ext cx="534377" cy="259045"/>
    <xdr:sp macro="" textlink="">
      <xdr:nvSpPr>
        <xdr:cNvPr id="619" name="公債費平均値テキスト">
          <a:extLst>
            <a:ext uri="{FF2B5EF4-FFF2-40B4-BE49-F238E27FC236}">
              <a16:creationId xmlns:a16="http://schemas.microsoft.com/office/drawing/2014/main" id="{00000000-0008-0000-0600-00006B020000}"/>
            </a:ext>
          </a:extLst>
        </xdr:cNvPr>
        <xdr:cNvSpPr txBox="1"/>
      </xdr:nvSpPr>
      <xdr:spPr>
        <a:xfrm>
          <a:off x="16370300" y="130479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39357</xdr:rowOff>
    </xdr:from>
    <xdr:to>
      <xdr:col>85</xdr:col>
      <xdr:colOff>177800</xdr:colOff>
      <xdr:row>76</xdr:row>
      <xdr:rowOff>140957</xdr:rowOff>
    </xdr:to>
    <xdr:sp macro="" textlink="">
      <xdr:nvSpPr>
        <xdr:cNvPr id="620" name="フローチャート: 判断 619">
          <a:extLst>
            <a:ext uri="{FF2B5EF4-FFF2-40B4-BE49-F238E27FC236}">
              <a16:creationId xmlns:a16="http://schemas.microsoft.com/office/drawing/2014/main" id="{00000000-0008-0000-0600-00006C020000}"/>
            </a:ext>
          </a:extLst>
        </xdr:cNvPr>
        <xdr:cNvSpPr/>
      </xdr:nvSpPr>
      <xdr:spPr>
        <a:xfrm>
          <a:off x="16268700" y="1306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108345</xdr:rowOff>
    </xdr:from>
    <xdr:to>
      <xdr:col>81</xdr:col>
      <xdr:colOff>50800</xdr:colOff>
      <xdr:row>76</xdr:row>
      <xdr:rowOff>109992</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flipV="1">
          <a:off x="14592300" y="13138545"/>
          <a:ext cx="889000" cy="1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57719</xdr:rowOff>
    </xdr:from>
    <xdr:to>
      <xdr:col>81</xdr:col>
      <xdr:colOff>101600</xdr:colOff>
      <xdr:row>76</xdr:row>
      <xdr:rowOff>159319</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5430500" y="13087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150446</xdr:rowOff>
    </xdr:from>
    <xdr:ext cx="534377"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5214111" y="13180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109992</xdr:rowOff>
    </xdr:from>
    <xdr:to>
      <xdr:col>76</xdr:col>
      <xdr:colOff>114300</xdr:colOff>
      <xdr:row>76</xdr:row>
      <xdr:rowOff>144724</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flipV="1">
          <a:off x="13703300" y="13140192"/>
          <a:ext cx="889000" cy="34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79587</xdr:rowOff>
    </xdr:from>
    <xdr:to>
      <xdr:col>76</xdr:col>
      <xdr:colOff>165100</xdr:colOff>
      <xdr:row>77</xdr:row>
      <xdr:rowOff>9737</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4541500" y="13109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864</xdr:rowOff>
    </xdr:from>
    <xdr:ext cx="534377"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4325111" y="13202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144724</xdr:rowOff>
    </xdr:from>
    <xdr:to>
      <xdr:col>71</xdr:col>
      <xdr:colOff>177800</xdr:colOff>
      <xdr:row>76</xdr:row>
      <xdr:rowOff>161367</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2814300" y="13174924"/>
          <a:ext cx="889000" cy="16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88506</xdr:rowOff>
    </xdr:from>
    <xdr:to>
      <xdr:col>72</xdr:col>
      <xdr:colOff>38100</xdr:colOff>
      <xdr:row>77</xdr:row>
      <xdr:rowOff>18656</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3652500" y="13118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35184</xdr:rowOff>
    </xdr:from>
    <xdr:ext cx="534377"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3436111" y="12893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116816</xdr:rowOff>
    </xdr:from>
    <xdr:to>
      <xdr:col>67</xdr:col>
      <xdr:colOff>101600</xdr:colOff>
      <xdr:row>77</xdr:row>
      <xdr:rowOff>46966</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2763500" y="13147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38093</xdr:rowOff>
    </xdr:from>
    <xdr:ext cx="534377"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2547111" y="13239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23603</xdr:rowOff>
    </xdr:from>
    <xdr:to>
      <xdr:col>85</xdr:col>
      <xdr:colOff>177800</xdr:colOff>
      <xdr:row>76</xdr:row>
      <xdr:rowOff>125203</xdr:rowOff>
    </xdr:to>
    <xdr:sp macro="" textlink="">
      <xdr:nvSpPr>
        <xdr:cNvPr id="637" name="楕円 636">
          <a:extLst>
            <a:ext uri="{FF2B5EF4-FFF2-40B4-BE49-F238E27FC236}">
              <a16:creationId xmlns:a16="http://schemas.microsoft.com/office/drawing/2014/main" id="{00000000-0008-0000-0600-00007D020000}"/>
            </a:ext>
          </a:extLst>
        </xdr:cNvPr>
        <xdr:cNvSpPr/>
      </xdr:nvSpPr>
      <xdr:spPr>
        <a:xfrm>
          <a:off x="16268700" y="13053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46479</xdr:rowOff>
    </xdr:from>
    <xdr:ext cx="534377" cy="259045"/>
    <xdr:sp macro="" textlink="">
      <xdr:nvSpPr>
        <xdr:cNvPr id="638" name="公債費該当値テキスト">
          <a:extLst>
            <a:ext uri="{FF2B5EF4-FFF2-40B4-BE49-F238E27FC236}">
              <a16:creationId xmlns:a16="http://schemas.microsoft.com/office/drawing/2014/main" id="{00000000-0008-0000-0600-00007E020000}"/>
            </a:ext>
          </a:extLst>
        </xdr:cNvPr>
        <xdr:cNvSpPr txBox="1"/>
      </xdr:nvSpPr>
      <xdr:spPr>
        <a:xfrm>
          <a:off x="16370300" y="12905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57545</xdr:rowOff>
    </xdr:from>
    <xdr:to>
      <xdr:col>81</xdr:col>
      <xdr:colOff>101600</xdr:colOff>
      <xdr:row>76</xdr:row>
      <xdr:rowOff>159145</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5430500" y="13087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4222</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214111" y="12862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59192</xdr:rowOff>
    </xdr:from>
    <xdr:to>
      <xdr:col>76</xdr:col>
      <xdr:colOff>165100</xdr:colOff>
      <xdr:row>76</xdr:row>
      <xdr:rowOff>160792</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4541500" y="13089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5868</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4325111" y="12864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93924</xdr:rowOff>
    </xdr:from>
    <xdr:to>
      <xdr:col>72</xdr:col>
      <xdr:colOff>38100</xdr:colOff>
      <xdr:row>77</xdr:row>
      <xdr:rowOff>24074</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3652500" y="13124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15201</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3436111" y="13216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110567</xdr:rowOff>
    </xdr:from>
    <xdr:to>
      <xdr:col>67</xdr:col>
      <xdr:colOff>101600</xdr:colOff>
      <xdr:row>77</xdr:row>
      <xdr:rowOff>40717</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2763500" y="13140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57244</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547111" y="12915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6" name="直線コネクタ 655">
          <a:extLst>
            <a:ext uri="{FF2B5EF4-FFF2-40B4-BE49-F238E27FC236}">
              <a16:creationId xmlns:a16="http://schemas.microsoft.com/office/drawing/2014/main" id="{00000000-0008-0000-0600-00009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38298</xdr:rowOff>
    </xdr:from>
    <xdr:ext cx="685572"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760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a:extLst>
            <a:ext uri="{FF2B5EF4-FFF2-40B4-BE49-F238E27FC236}">
              <a16:creationId xmlns:a16="http://schemas.microsoft.com/office/drawing/2014/main" id="{00000000-0008-0000-0600-00009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146862</xdr:rowOff>
    </xdr:from>
    <xdr:to>
      <xdr:col>85</xdr:col>
      <xdr:colOff>126364</xdr:colOff>
      <xdr:row>99</xdr:row>
      <xdr:rowOff>91388</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flipV="1">
          <a:off x="16317595" y="15577362"/>
          <a:ext cx="1269" cy="1487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95215</xdr:rowOff>
    </xdr:from>
    <xdr:ext cx="469744" cy="259045"/>
    <xdr:sp macro="" textlink="">
      <xdr:nvSpPr>
        <xdr:cNvPr id="673" name="積立金最小値テキスト">
          <a:extLst>
            <a:ext uri="{FF2B5EF4-FFF2-40B4-BE49-F238E27FC236}">
              <a16:creationId xmlns:a16="http://schemas.microsoft.com/office/drawing/2014/main" id="{00000000-0008-0000-0600-0000A1020000}"/>
            </a:ext>
          </a:extLst>
        </xdr:cNvPr>
        <xdr:cNvSpPr txBox="1"/>
      </xdr:nvSpPr>
      <xdr:spPr>
        <a:xfrm>
          <a:off x="16370300" y="17068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91388</xdr:rowOff>
    </xdr:from>
    <xdr:to>
      <xdr:col>86</xdr:col>
      <xdr:colOff>25400</xdr:colOff>
      <xdr:row>99</xdr:row>
      <xdr:rowOff>91388</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7064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93539</xdr:rowOff>
    </xdr:from>
    <xdr:ext cx="599010" cy="259045"/>
    <xdr:sp macro="" textlink="">
      <xdr:nvSpPr>
        <xdr:cNvPr id="675" name="積立金最大値テキスト">
          <a:extLst>
            <a:ext uri="{FF2B5EF4-FFF2-40B4-BE49-F238E27FC236}">
              <a16:creationId xmlns:a16="http://schemas.microsoft.com/office/drawing/2014/main" id="{00000000-0008-0000-0600-0000A3020000}"/>
            </a:ext>
          </a:extLst>
        </xdr:cNvPr>
        <xdr:cNvSpPr txBox="1"/>
      </xdr:nvSpPr>
      <xdr:spPr>
        <a:xfrm>
          <a:off x="16370300" y="15352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915,614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146862</xdr:rowOff>
    </xdr:from>
    <xdr:to>
      <xdr:col>86</xdr:col>
      <xdr:colOff>25400</xdr:colOff>
      <xdr:row>90</xdr:row>
      <xdr:rowOff>146862</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6230600" y="15577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5824</xdr:rowOff>
    </xdr:from>
    <xdr:to>
      <xdr:col>85</xdr:col>
      <xdr:colOff>127000</xdr:colOff>
      <xdr:row>99</xdr:row>
      <xdr:rowOff>54488</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5481300" y="16979374"/>
          <a:ext cx="838200" cy="48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141668</xdr:rowOff>
    </xdr:from>
    <xdr:ext cx="534377" cy="259045"/>
    <xdr:sp macro="" textlink="">
      <xdr:nvSpPr>
        <xdr:cNvPr id="678" name="積立金平均値テキスト">
          <a:extLst>
            <a:ext uri="{FF2B5EF4-FFF2-40B4-BE49-F238E27FC236}">
              <a16:creationId xmlns:a16="http://schemas.microsoft.com/office/drawing/2014/main" id="{00000000-0008-0000-0600-0000A6020000}"/>
            </a:ext>
          </a:extLst>
        </xdr:cNvPr>
        <xdr:cNvSpPr txBox="1"/>
      </xdr:nvSpPr>
      <xdr:spPr>
        <a:xfrm>
          <a:off x="16370300" y="167723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118791</xdr:rowOff>
    </xdr:from>
    <xdr:to>
      <xdr:col>85</xdr:col>
      <xdr:colOff>177800</xdr:colOff>
      <xdr:row>99</xdr:row>
      <xdr:rowOff>48941</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6268700" y="16920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5824</xdr:rowOff>
    </xdr:from>
    <xdr:to>
      <xdr:col>81</xdr:col>
      <xdr:colOff>50800</xdr:colOff>
      <xdr:row>99</xdr:row>
      <xdr:rowOff>26513</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4592300" y="16979374"/>
          <a:ext cx="889000" cy="20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98070</xdr:rowOff>
    </xdr:from>
    <xdr:to>
      <xdr:col>81</xdr:col>
      <xdr:colOff>101600</xdr:colOff>
      <xdr:row>99</xdr:row>
      <xdr:rowOff>28220</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5430500" y="1690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44747</xdr:rowOff>
    </xdr:from>
    <xdr:ext cx="534377"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5214111" y="16675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26513</xdr:rowOff>
    </xdr:from>
    <xdr:to>
      <xdr:col>76</xdr:col>
      <xdr:colOff>114300</xdr:colOff>
      <xdr:row>99</xdr:row>
      <xdr:rowOff>42639</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flipV="1">
          <a:off x="13703300" y="17000063"/>
          <a:ext cx="889000" cy="1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144523</xdr:rowOff>
    </xdr:from>
    <xdr:to>
      <xdr:col>76</xdr:col>
      <xdr:colOff>165100</xdr:colOff>
      <xdr:row>99</xdr:row>
      <xdr:rowOff>74673</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4541500" y="1694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91200</xdr:rowOff>
    </xdr:from>
    <xdr:ext cx="534377"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4325111" y="16721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42639</xdr:rowOff>
    </xdr:from>
    <xdr:to>
      <xdr:col>71</xdr:col>
      <xdr:colOff>177800</xdr:colOff>
      <xdr:row>99</xdr:row>
      <xdr:rowOff>69604</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flipV="1">
          <a:off x="12814300" y="17016189"/>
          <a:ext cx="889000" cy="26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169461</xdr:rowOff>
    </xdr:from>
    <xdr:to>
      <xdr:col>72</xdr:col>
      <xdr:colOff>38100</xdr:colOff>
      <xdr:row>99</xdr:row>
      <xdr:rowOff>99611</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3652500" y="16971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90738</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3436111" y="17064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167162</xdr:rowOff>
    </xdr:from>
    <xdr:to>
      <xdr:col>67</xdr:col>
      <xdr:colOff>101600</xdr:colOff>
      <xdr:row>99</xdr:row>
      <xdr:rowOff>97312</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2763500" y="16969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113839</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2547111" y="16744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99</xdr:row>
      <xdr:rowOff>3688</xdr:rowOff>
    </xdr:from>
    <xdr:to>
      <xdr:col>85</xdr:col>
      <xdr:colOff>177800</xdr:colOff>
      <xdr:row>99</xdr:row>
      <xdr:rowOff>105288</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6268700" y="16977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97218</xdr:rowOff>
    </xdr:from>
    <xdr:ext cx="534377" cy="259045"/>
    <xdr:sp macro="" textlink="">
      <xdr:nvSpPr>
        <xdr:cNvPr id="697" name="積立金該当値テキスト">
          <a:extLst>
            <a:ext uri="{FF2B5EF4-FFF2-40B4-BE49-F238E27FC236}">
              <a16:creationId xmlns:a16="http://schemas.microsoft.com/office/drawing/2014/main" id="{00000000-0008-0000-0600-0000B9020000}"/>
            </a:ext>
          </a:extLst>
        </xdr:cNvPr>
        <xdr:cNvSpPr txBox="1"/>
      </xdr:nvSpPr>
      <xdr:spPr>
        <a:xfrm>
          <a:off x="16370300" y="16899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126474</xdr:rowOff>
    </xdr:from>
    <xdr:to>
      <xdr:col>81</xdr:col>
      <xdr:colOff>101600</xdr:colOff>
      <xdr:row>99</xdr:row>
      <xdr:rowOff>56624</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5430500" y="16928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47751</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214111" y="17021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147163</xdr:rowOff>
    </xdr:from>
    <xdr:to>
      <xdr:col>76</xdr:col>
      <xdr:colOff>165100</xdr:colOff>
      <xdr:row>99</xdr:row>
      <xdr:rowOff>77313</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4541500" y="16949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68440</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4325111" y="17041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163289</xdr:rowOff>
    </xdr:from>
    <xdr:to>
      <xdr:col>72</xdr:col>
      <xdr:colOff>38100</xdr:colOff>
      <xdr:row>99</xdr:row>
      <xdr:rowOff>93439</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3652500" y="16965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109966</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3436111" y="16740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99</xdr:row>
      <xdr:rowOff>18804</xdr:rowOff>
    </xdr:from>
    <xdr:to>
      <xdr:col>67</xdr:col>
      <xdr:colOff>101600</xdr:colOff>
      <xdr:row>99</xdr:row>
      <xdr:rowOff>120404</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2763500" y="16992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111531</xdr:rowOff>
    </xdr:from>
    <xdr:ext cx="534377"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547111" y="17085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投資及び出資金グラフ枠">
          <a:extLst>
            <a:ext uri="{FF2B5EF4-FFF2-40B4-BE49-F238E27FC236}">
              <a16:creationId xmlns:a16="http://schemas.microsoft.com/office/drawing/2014/main" id="{00000000-0008-0000-0600-0000D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10574</xdr:rowOff>
    </xdr:from>
    <xdr:to>
      <xdr:col>116</xdr:col>
      <xdr:colOff>62864</xdr:colOff>
      <xdr:row>39</xdr:row>
      <xdr:rowOff>98878</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flipV="1">
          <a:off x="22159595" y="5154074"/>
          <a:ext cx="1269" cy="16313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2" name="投資及び出資金最小値テキスト">
          <a:extLst>
            <a:ext uri="{FF2B5EF4-FFF2-40B4-BE49-F238E27FC236}">
              <a16:creationId xmlns:a16="http://schemas.microsoft.com/office/drawing/2014/main" id="{00000000-0008-0000-0600-0000DC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128701</xdr:rowOff>
    </xdr:from>
    <xdr:ext cx="534377" cy="259045"/>
    <xdr:sp macro="" textlink="">
      <xdr:nvSpPr>
        <xdr:cNvPr id="734" name="投資及び出資金最大値テキスト">
          <a:extLst>
            <a:ext uri="{FF2B5EF4-FFF2-40B4-BE49-F238E27FC236}">
              <a16:creationId xmlns:a16="http://schemas.microsoft.com/office/drawing/2014/main" id="{00000000-0008-0000-0600-0000DE020000}"/>
            </a:ext>
          </a:extLst>
        </xdr:cNvPr>
        <xdr:cNvSpPr txBox="1"/>
      </xdr:nvSpPr>
      <xdr:spPr>
        <a:xfrm>
          <a:off x="22212300" y="4929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10574</xdr:rowOff>
    </xdr:from>
    <xdr:to>
      <xdr:col>116</xdr:col>
      <xdr:colOff>152400</xdr:colOff>
      <xdr:row>30</xdr:row>
      <xdr:rowOff>10574</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2072600" y="5154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110960</xdr:rowOff>
    </xdr:from>
    <xdr:ext cx="469744" cy="259045"/>
    <xdr:sp macro="" textlink="">
      <xdr:nvSpPr>
        <xdr:cNvPr id="737" name="投資及び出資金平均値テキスト">
          <a:extLst>
            <a:ext uri="{FF2B5EF4-FFF2-40B4-BE49-F238E27FC236}">
              <a16:creationId xmlns:a16="http://schemas.microsoft.com/office/drawing/2014/main" id="{00000000-0008-0000-0600-0000E1020000}"/>
            </a:ext>
          </a:extLst>
        </xdr:cNvPr>
        <xdr:cNvSpPr txBox="1"/>
      </xdr:nvSpPr>
      <xdr:spPr>
        <a:xfrm>
          <a:off x="22212300" y="64546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88084</xdr:rowOff>
    </xdr:from>
    <xdr:to>
      <xdr:col>116</xdr:col>
      <xdr:colOff>114300</xdr:colOff>
      <xdr:row>39</xdr:row>
      <xdr:rowOff>18234</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22110700" y="6603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92263</xdr:rowOff>
    </xdr:from>
    <xdr:to>
      <xdr:col>112</xdr:col>
      <xdr:colOff>38100</xdr:colOff>
      <xdr:row>39</xdr:row>
      <xdr:rowOff>22413</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1272500" y="6607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38941</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1088428" y="6382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96593</xdr:rowOff>
    </xdr:from>
    <xdr:to>
      <xdr:col>107</xdr:col>
      <xdr:colOff>50800</xdr:colOff>
      <xdr:row>39</xdr:row>
      <xdr:rowOff>98878</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19545300" y="6783143"/>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127827</xdr:rowOff>
    </xdr:from>
    <xdr:to>
      <xdr:col>107</xdr:col>
      <xdr:colOff>101600</xdr:colOff>
      <xdr:row>39</xdr:row>
      <xdr:rowOff>57977</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0383500" y="6642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74504</xdr:rowOff>
    </xdr:from>
    <xdr:ext cx="469744"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0199428" y="6418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96593</xdr:rowOff>
    </xdr:from>
    <xdr:to>
      <xdr:col>102</xdr:col>
      <xdr:colOff>114300</xdr:colOff>
      <xdr:row>39</xdr:row>
      <xdr:rowOff>98878</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flipV="1">
          <a:off x="18656300" y="6783143"/>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145038</xdr:rowOff>
    </xdr:from>
    <xdr:to>
      <xdr:col>102</xdr:col>
      <xdr:colOff>165100</xdr:colOff>
      <xdr:row>39</xdr:row>
      <xdr:rowOff>75188</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19494500" y="6660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91715</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310428" y="6435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147095</xdr:rowOff>
    </xdr:from>
    <xdr:to>
      <xdr:col>98</xdr:col>
      <xdr:colOff>38100</xdr:colOff>
      <xdr:row>39</xdr:row>
      <xdr:rowOff>77245</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18605500" y="6662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93772</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8421428" y="6437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56" name="投資及び出資金該当値テキスト">
          <a:extLst>
            <a:ext uri="{FF2B5EF4-FFF2-40B4-BE49-F238E27FC236}">
              <a16:creationId xmlns:a16="http://schemas.microsoft.com/office/drawing/2014/main" id="{00000000-0008-0000-0600-0000F4020000}"/>
            </a:ext>
          </a:extLst>
        </xdr:cNvPr>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45793</xdr:rowOff>
    </xdr:from>
    <xdr:to>
      <xdr:col>102</xdr:col>
      <xdr:colOff>165100</xdr:colOff>
      <xdr:row>39</xdr:row>
      <xdr:rowOff>147393</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19494500" y="6732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138520</xdr:rowOff>
    </xdr:from>
    <xdr:ext cx="313932"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9388333" y="68250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a:extLst>
            <a:ext uri="{FF2B5EF4-FFF2-40B4-BE49-F238E27FC236}">
              <a16:creationId xmlns:a16="http://schemas.microsoft.com/office/drawing/2014/main" id="{00000000-0008-0000-06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35622</xdr:rowOff>
    </xdr:from>
    <xdr:to>
      <xdr:col>116</xdr:col>
      <xdr:colOff>62864</xdr:colOff>
      <xdr:row>59</xdr:row>
      <xdr:rowOff>98878</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flipV="1">
          <a:off x="22159595" y="8779572"/>
          <a:ext cx="1269" cy="1434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1" name="貸付金最小値テキスト">
          <a:extLst>
            <a:ext uri="{FF2B5EF4-FFF2-40B4-BE49-F238E27FC236}">
              <a16:creationId xmlns:a16="http://schemas.microsoft.com/office/drawing/2014/main" id="{00000000-0008-0000-0600-000017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153749</xdr:rowOff>
    </xdr:from>
    <xdr:ext cx="534377" cy="259045"/>
    <xdr:sp macro="" textlink="">
      <xdr:nvSpPr>
        <xdr:cNvPr id="793" name="貸付金最大値テキスト">
          <a:extLst>
            <a:ext uri="{FF2B5EF4-FFF2-40B4-BE49-F238E27FC236}">
              <a16:creationId xmlns:a16="http://schemas.microsoft.com/office/drawing/2014/main" id="{00000000-0008-0000-0600-000019030000}"/>
            </a:ext>
          </a:extLst>
        </xdr:cNvPr>
        <xdr:cNvSpPr txBox="1"/>
      </xdr:nvSpPr>
      <xdr:spPr>
        <a:xfrm>
          <a:off x="22212300" y="8554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43,937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35622</xdr:rowOff>
    </xdr:from>
    <xdr:to>
      <xdr:col>116</xdr:col>
      <xdr:colOff>152400</xdr:colOff>
      <xdr:row>51</xdr:row>
      <xdr:rowOff>35622</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2072600" y="8779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152828</xdr:rowOff>
    </xdr:from>
    <xdr:to>
      <xdr:col>116</xdr:col>
      <xdr:colOff>63500</xdr:colOff>
      <xdr:row>59</xdr:row>
      <xdr:rowOff>98878</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1323300" y="10096928"/>
          <a:ext cx="838200" cy="117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148908</xdr:rowOff>
    </xdr:from>
    <xdr:ext cx="469744" cy="259045"/>
    <xdr:sp macro="" textlink="">
      <xdr:nvSpPr>
        <xdr:cNvPr id="796" name="貸付金平均値テキスト">
          <a:extLst>
            <a:ext uri="{FF2B5EF4-FFF2-40B4-BE49-F238E27FC236}">
              <a16:creationId xmlns:a16="http://schemas.microsoft.com/office/drawing/2014/main" id="{00000000-0008-0000-0600-00001C030000}"/>
            </a:ext>
          </a:extLst>
        </xdr:cNvPr>
        <xdr:cNvSpPr txBox="1"/>
      </xdr:nvSpPr>
      <xdr:spPr>
        <a:xfrm>
          <a:off x="22212300" y="99215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126031</xdr:rowOff>
    </xdr:from>
    <xdr:to>
      <xdr:col>116</xdr:col>
      <xdr:colOff>114300</xdr:colOff>
      <xdr:row>59</xdr:row>
      <xdr:rowOff>56181</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2110700" y="10070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152828</xdr:rowOff>
    </xdr:from>
    <xdr:to>
      <xdr:col>111</xdr:col>
      <xdr:colOff>177800</xdr:colOff>
      <xdr:row>59</xdr:row>
      <xdr:rowOff>98878</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20434300" y="10096928"/>
          <a:ext cx="889000" cy="117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122929</xdr:rowOff>
    </xdr:from>
    <xdr:to>
      <xdr:col>112</xdr:col>
      <xdr:colOff>38100</xdr:colOff>
      <xdr:row>59</xdr:row>
      <xdr:rowOff>53079</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1272500" y="10067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44206</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088428" y="10159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92445</xdr:rowOff>
    </xdr:from>
    <xdr:to>
      <xdr:col>107</xdr:col>
      <xdr:colOff>50800</xdr:colOff>
      <xdr:row>59</xdr:row>
      <xdr:rowOff>98878</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19545300" y="10207995"/>
          <a:ext cx="889000" cy="6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114471</xdr:rowOff>
    </xdr:from>
    <xdr:to>
      <xdr:col>107</xdr:col>
      <xdr:colOff>101600</xdr:colOff>
      <xdr:row>59</xdr:row>
      <xdr:rowOff>44621</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0383500" y="10058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61148</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0199428" y="9833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92445</xdr:rowOff>
    </xdr:from>
    <xdr:to>
      <xdr:col>102</xdr:col>
      <xdr:colOff>114300</xdr:colOff>
      <xdr:row>59</xdr:row>
      <xdr:rowOff>98878</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flipV="1">
          <a:off x="18656300" y="10207995"/>
          <a:ext cx="889000" cy="6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131256</xdr:rowOff>
    </xdr:from>
    <xdr:to>
      <xdr:col>102</xdr:col>
      <xdr:colOff>165100</xdr:colOff>
      <xdr:row>59</xdr:row>
      <xdr:rowOff>61406</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19494500" y="10075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77933</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10428" y="9850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130799</xdr:rowOff>
    </xdr:from>
    <xdr:to>
      <xdr:col>98</xdr:col>
      <xdr:colOff>38100</xdr:colOff>
      <xdr:row>59</xdr:row>
      <xdr:rowOff>60949</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18605500" y="10074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77476</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421428" y="9850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48078</xdr:rowOff>
    </xdr:from>
    <xdr:to>
      <xdr:col>116</xdr:col>
      <xdr:colOff>114300</xdr:colOff>
      <xdr:row>59</xdr:row>
      <xdr:rowOff>149678</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134455</xdr:rowOff>
    </xdr:from>
    <xdr:ext cx="249299" cy="259045"/>
    <xdr:sp macro="" textlink="">
      <xdr:nvSpPr>
        <xdr:cNvPr id="815" name="貸付金該当値テキスト">
          <a:extLst>
            <a:ext uri="{FF2B5EF4-FFF2-40B4-BE49-F238E27FC236}">
              <a16:creationId xmlns:a16="http://schemas.microsoft.com/office/drawing/2014/main" id="{00000000-0008-0000-0600-00002F030000}"/>
            </a:ext>
          </a:extLst>
        </xdr:cNvPr>
        <xdr:cNvSpPr txBox="1"/>
      </xdr:nvSpPr>
      <xdr:spPr>
        <a:xfrm>
          <a:off x="22212300" y="10078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102028</xdr:rowOff>
    </xdr:from>
    <xdr:to>
      <xdr:col>112</xdr:col>
      <xdr:colOff>38100</xdr:colOff>
      <xdr:row>59</xdr:row>
      <xdr:rowOff>32178</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1272500" y="1004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48705</xdr:rowOff>
    </xdr:from>
    <xdr:ext cx="469744"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088428" y="9821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48078</xdr:rowOff>
    </xdr:from>
    <xdr:to>
      <xdr:col>107</xdr:col>
      <xdr:colOff>101600</xdr:colOff>
      <xdr:row>59</xdr:row>
      <xdr:rowOff>149678</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140805</xdr:rowOff>
    </xdr:from>
    <xdr:ext cx="249299"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30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41645</xdr:rowOff>
    </xdr:from>
    <xdr:to>
      <xdr:col>102</xdr:col>
      <xdr:colOff>165100</xdr:colOff>
      <xdr:row>59</xdr:row>
      <xdr:rowOff>143245</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19494500" y="10157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134372</xdr:rowOff>
    </xdr:from>
    <xdr:ext cx="378565"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9356017" y="102499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48078</xdr:rowOff>
    </xdr:from>
    <xdr:to>
      <xdr:col>98</xdr:col>
      <xdr:colOff>38100</xdr:colOff>
      <xdr:row>59</xdr:row>
      <xdr:rowOff>149678</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140805</xdr:rowOff>
    </xdr:from>
    <xdr:ext cx="249299"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531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a:extLst>
            <a:ext uri="{FF2B5EF4-FFF2-40B4-BE49-F238E27FC236}">
              <a16:creationId xmlns:a16="http://schemas.microsoft.com/office/drawing/2014/main" id="{00000000-0008-0000-0600-00004E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112146</xdr:rowOff>
    </xdr:from>
    <xdr:to>
      <xdr:col>116</xdr:col>
      <xdr:colOff>62864</xdr:colOff>
      <xdr:row>78</xdr:row>
      <xdr:rowOff>11157</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22159595" y="12113646"/>
          <a:ext cx="1269" cy="12706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14984</xdr:rowOff>
    </xdr:from>
    <xdr:ext cx="534377" cy="259045"/>
    <xdr:sp macro="" textlink="">
      <xdr:nvSpPr>
        <xdr:cNvPr id="848" name="繰出金最小値テキスト">
          <a:extLst>
            <a:ext uri="{FF2B5EF4-FFF2-40B4-BE49-F238E27FC236}">
              <a16:creationId xmlns:a16="http://schemas.microsoft.com/office/drawing/2014/main" id="{00000000-0008-0000-0600-000050030000}"/>
            </a:ext>
          </a:extLst>
        </xdr:cNvPr>
        <xdr:cNvSpPr txBox="1"/>
      </xdr:nvSpPr>
      <xdr:spPr>
        <a:xfrm>
          <a:off x="22212300" y="13388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11157</xdr:rowOff>
    </xdr:from>
    <xdr:to>
      <xdr:col>116</xdr:col>
      <xdr:colOff>152400</xdr:colOff>
      <xdr:row>78</xdr:row>
      <xdr:rowOff>11157</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3384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58823</xdr:rowOff>
    </xdr:from>
    <xdr:ext cx="599010" cy="259045"/>
    <xdr:sp macro="" textlink="">
      <xdr:nvSpPr>
        <xdr:cNvPr id="850" name="繰出金最大値テキスト">
          <a:extLst>
            <a:ext uri="{FF2B5EF4-FFF2-40B4-BE49-F238E27FC236}">
              <a16:creationId xmlns:a16="http://schemas.microsoft.com/office/drawing/2014/main" id="{00000000-0008-0000-0600-000052030000}"/>
            </a:ext>
          </a:extLst>
        </xdr:cNvPr>
        <xdr:cNvSpPr txBox="1"/>
      </xdr:nvSpPr>
      <xdr:spPr>
        <a:xfrm>
          <a:off x="22212300" y="11888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193,616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112146</xdr:rowOff>
    </xdr:from>
    <xdr:to>
      <xdr:col>116</xdr:col>
      <xdr:colOff>152400</xdr:colOff>
      <xdr:row>70</xdr:row>
      <xdr:rowOff>112146</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2072600" y="12113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71882</xdr:rowOff>
    </xdr:from>
    <xdr:to>
      <xdr:col>116</xdr:col>
      <xdr:colOff>63500</xdr:colOff>
      <xdr:row>75</xdr:row>
      <xdr:rowOff>127569</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21323300" y="12930632"/>
          <a:ext cx="838200" cy="55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101586</xdr:rowOff>
    </xdr:from>
    <xdr:ext cx="534377" cy="259045"/>
    <xdr:sp macro="" textlink="">
      <xdr:nvSpPr>
        <xdr:cNvPr id="853" name="繰出金平均値テキスト">
          <a:extLst>
            <a:ext uri="{FF2B5EF4-FFF2-40B4-BE49-F238E27FC236}">
              <a16:creationId xmlns:a16="http://schemas.microsoft.com/office/drawing/2014/main" id="{00000000-0008-0000-0600-000055030000}"/>
            </a:ext>
          </a:extLst>
        </xdr:cNvPr>
        <xdr:cNvSpPr txBox="1"/>
      </xdr:nvSpPr>
      <xdr:spPr>
        <a:xfrm>
          <a:off x="22212300" y="129603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123159</xdr:rowOff>
    </xdr:from>
    <xdr:to>
      <xdr:col>116</xdr:col>
      <xdr:colOff>114300</xdr:colOff>
      <xdr:row>76</xdr:row>
      <xdr:rowOff>53308</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2110700" y="1298190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122852</xdr:rowOff>
    </xdr:from>
    <xdr:to>
      <xdr:col>111</xdr:col>
      <xdr:colOff>177800</xdr:colOff>
      <xdr:row>75</xdr:row>
      <xdr:rowOff>127569</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0434300" y="12981602"/>
          <a:ext cx="889000" cy="4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146652</xdr:rowOff>
    </xdr:from>
    <xdr:to>
      <xdr:col>112</xdr:col>
      <xdr:colOff>38100</xdr:colOff>
      <xdr:row>76</xdr:row>
      <xdr:rowOff>76802</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1272500" y="13005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67929</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1056111" y="13098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122852</xdr:rowOff>
    </xdr:from>
    <xdr:to>
      <xdr:col>107</xdr:col>
      <xdr:colOff>50800</xdr:colOff>
      <xdr:row>75</xdr:row>
      <xdr:rowOff>149065</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19545300" y="12981602"/>
          <a:ext cx="889000" cy="26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142400</xdr:rowOff>
    </xdr:from>
    <xdr:to>
      <xdr:col>107</xdr:col>
      <xdr:colOff>101600</xdr:colOff>
      <xdr:row>76</xdr:row>
      <xdr:rowOff>72551</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0383500" y="130011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63678</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0167111" y="13093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149065</xdr:rowOff>
    </xdr:from>
    <xdr:to>
      <xdr:col>102</xdr:col>
      <xdr:colOff>114300</xdr:colOff>
      <xdr:row>75</xdr:row>
      <xdr:rowOff>167261</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18656300" y="13007815"/>
          <a:ext cx="889000" cy="18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120043</xdr:rowOff>
    </xdr:from>
    <xdr:to>
      <xdr:col>102</xdr:col>
      <xdr:colOff>165100</xdr:colOff>
      <xdr:row>76</xdr:row>
      <xdr:rowOff>50192</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9494500" y="1297879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41319</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278111" y="13071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127991</xdr:rowOff>
    </xdr:from>
    <xdr:to>
      <xdr:col>98</xdr:col>
      <xdr:colOff>38100</xdr:colOff>
      <xdr:row>76</xdr:row>
      <xdr:rowOff>58141</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18605500" y="12986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49268</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8389111" y="13079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21082</xdr:rowOff>
    </xdr:from>
    <xdr:to>
      <xdr:col>116</xdr:col>
      <xdr:colOff>114300</xdr:colOff>
      <xdr:row>75</xdr:row>
      <xdr:rowOff>122682</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2110700" y="12879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43959</xdr:rowOff>
    </xdr:from>
    <xdr:ext cx="534377" cy="259045"/>
    <xdr:sp macro="" textlink="">
      <xdr:nvSpPr>
        <xdr:cNvPr id="872" name="繰出金該当値テキスト">
          <a:extLst>
            <a:ext uri="{FF2B5EF4-FFF2-40B4-BE49-F238E27FC236}">
              <a16:creationId xmlns:a16="http://schemas.microsoft.com/office/drawing/2014/main" id="{00000000-0008-0000-0600-000068030000}"/>
            </a:ext>
          </a:extLst>
        </xdr:cNvPr>
        <xdr:cNvSpPr txBox="1"/>
      </xdr:nvSpPr>
      <xdr:spPr>
        <a:xfrm>
          <a:off x="22212300" y="12731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76769</xdr:rowOff>
    </xdr:from>
    <xdr:to>
      <xdr:col>112</xdr:col>
      <xdr:colOff>38100</xdr:colOff>
      <xdr:row>76</xdr:row>
      <xdr:rowOff>6919</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1272500" y="12935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23446</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056111" y="12710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72052</xdr:rowOff>
    </xdr:from>
    <xdr:to>
      <xdr:col>107</xdr:col>
      <xdr:colOff>101600</xdr:colOff>
      <xdr:row>76</xdr:row>
      <xdr:rowOff>2201</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0383500" y="1293080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18729</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167111" y="12706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98265</xdr:rowOff>
    </xdr:from>
    <xdr:to>
      <xdr:col>102</xdr:col>
      <xdr:colOff>165100</xdr:colOff>
      <xdr:row>76</xdr:row>
      <xdr:rowOff>28415</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9494500" y="1295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44942</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278111" y="12732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116462</xdr:rowOff>
    </xdr:from>
    <xdr:to>
      <xdr:col>98</xdr:col>
      <xdr:colOff>38100</xdr:colOff>
      <xdr:row>76</xdr:row>
      <xdr:rowOff>46611</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18605500" y="1297521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63139</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389111" y="12750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a:extLst>
            <a:ext uri="{FF2B5EF4-FFF2-40B4-BE49-F238E27FC236}">
              <a16:creationId xmlns:a16="http://schemas.microsoft.com/office/drawing/2014/main" id="{00000000-0008-0000-0600-000081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a:extLst>
            <a:ext uri="{FF2B5EF4-FFF2-40B4-BE49-F238E27FC236}">
              <a16:creationId xmlns:a16="http://schemas.microsoft.com/office/drawing/2014/main" id="{00000000-0008-0000-0600-000083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a:extLst>
            <a:ext uri="{FF2B5EF4-FFF2-40B4-BE49-F238E27FC236}">
              <a16:creationId xmlns:a16="http://schemas.microsoft.com/office/drawing/2014/main" id="{00000000-0008-0000-0600-000086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a:extLst>
            <a:ext uri="{FF2B5EF4-FFF2-40B4-BE49-F238E27FC236}">
              <a16:creationId xmlns:a16="http://schemas.microsoft.com/office/drawing/2014/main" id="{00000000-0008-0000-0600-000099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a:extLst>
            <a:ext uri="{FF2B5EF4-FFF2-40B4-BE49-F238E27FC236}">
              <a16:creationId xmlns:a16="http://schemas.microsoft.com/office/drawing/2014/main" id="{00000000-0008-0000-0600-0000A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令和４年度の人件費は全国平均、県平均を上回っているが、類似団体平均よりは下回っている。原因としては人口減少の加速化が要因である。職員も定員割れしている状況なので、類似団体においては同じような状況であることが理解できる。物件費においては全国平均、県平均、類似団体平均ともに上回っている。新型コロナウイルス関連の委託等など増加しているが、その他国のデジタル化の推進により、電算業務委託などの経費も増加している。備品購入や委託、その他の経費については真に必要かを精査して縮減に努める必要がある。維持補修費は全国平均を上回っているものの県平均、類似団体平均を下回っている。過去に建築した公共施設の老朽化が全国的に問題となっており当町においても例外ではないが、計画的に行っているため結果として県平均、類似団体平均より低くなった。扶助費については全国平均、県平均、類似団体平均ともに下回ったが、増加傾向にある。急激な高齢者人口の増加、多様な社会での変化により今後はさらに社会保障に係る経費が増加することが見込まれる。補助費等は前年に比べ</a:t>
          </a:r>
          <a:r>
            <a:rPr kumimoji="1" lang="en-US" altLang="ja-JP" sz="1200">
              <a:latin typeface="ＭＳ Ｐゴシック" panose="020B0600070205080204" pitchFamily="50" charset="-128"/>
              <a:ea typeface="ＭＳ Ｐゴシック" panose="020B0600070205080204" pitchFamily="50" charset="-128"/>
            </a:rPr>
            <a:t>19,039</a:t>
          </a:r>
          <a:r>
            <a:rPr kumimoji="1" lang="ja-JP" altLang="en-US" sz="1200">
              <a:latin typeface="ＭＳ Ｐゴシック" panose="020B0600070205080204" pitchFamily="50" charset="-128"/>
              <a:ea typeface="ＭＳ Ｐゴシック" panose="020B0600070205080204" pitchFamily="50" charset="-128"/>
            </a:rPr>
            <a:t>円増加しており、各種補助金の見直しを行わず、経常的に支出していることが一因となっている。今後は補助金が真に必要かを判断し取捨選択する必要がある。普通建設事業費は県平均、類似団体平均ともに下回っているものの、全国平均は上回っており、特に更新整備分が高い水準にある。今後も役場庁舎改築事業の工事が控えているため、事業費が増加する見込みである。災害復旧事業費は前々年度に比べ大幅に減少している。令和元年台風</a:t>
          </a:r>
          <a:r>
            <a:rPr kumimoji="1" lang="en-US" altLang="ja-JP" sz="1200">
              <a:latin typeface="ＭＳ Ｐゴシック" panose="020B0600070205080204" pitchFamily="50" charset="-128"/>
              <a:ea typeface="ＭＳ Ｐゴシック" panose="020B0600070205080204" pitchFamily="50" charset="-128"/>
            </a:rPr>
            <a:t>19</a:t>
          </a:r>
          <a:r>
            <a:rPr kumimoji="1" lang="ja-JP" altLang="en-US" sz="1200">
              <a:latin typeface="ＭＳ Ｐゴシック" panose="020B0600070205080204" pitchFamily="50" charset="-128"/>
              <a:ea typeface="ＭＳ Ｐゴシック" panose="020B0600070205080204" pitchFamily="50" charset="-128"/>
            </a:rPr>
            <a:t>号災の災害復旧が完了したことによる。公債費は全国平均、県平均、類似団体平均ともに上回っている。給食センター新築などの償還が始まっており、今後は庁舎改築事業分の償還もあるため、増加する見込みだが、可能な限り平準化を行えるようにする。繰出金は全国平均、県平均、類似団体平均ともに上回っている。公営企業会計での料金収入などを見直し、縮減するよう努める必要がある。今後は行革、効率化を図り経費の縮減を課題として取り組む必要が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福島県塙町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8,195
8,080
211.41
7,546,861
7,317,562
198,028
3,918,497
7,347,656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10.2
12.3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164084</xdr:rowOff>
    </xdr:from>
    <xdr:to>
      <xdr:col>24</xdr:col>
      <xdr:colOff>62865</xdr:colOff>
      <xdr:row>38</xdr:row>
      <xdr:rowOff>62847</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307584"/>
          <a:ext cx="1270" cy="12703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66674</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581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62847</xdr:rowOff>
    </xdr:from>
    <xdr:to>
      <xdr:col>24</xdr:col>
      <xdr:colOff>152400</xdr:colOff>
      <xdr:row>38</xdr:row>
      <xdr:rowOff>62847</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577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110761</xdr:rowOff>
    </xdr:from>
    <xdr:ext cx="534377"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5082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16,576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164084</xdr:rowOff>
    </xdr:from>
    <xdr:to>
      <xdr:col>24</xdr:col>
      <xdr:colOff>152400</xdr:colOff>
      <xdr:row>30</xdr:row>
      <xdr:rowOff>164084</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307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18433</xdr:rowOff>
    </xdr:from>
    <xdr:to>
      <xdr:col>24</xdr:col>
      <xdr:colOff>63500</xdr:colOff>
      <xdr:row>36</xdr:row>
      <xdr:rowOff>47607</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3797300" y="6190633"/>
          <a:ext cx="838200" cy="29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14894</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58441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163467</xdr:rowOff>
    </xdr:from>
    <xdr:to>
      <xdr:col>24</xdr:col>
      <xdr:colOff>114300</xdr:colOff>
      <xdr:row>35</xdr:row>
      <xdr:rowOff>93617</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599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47607</xdr:rowOff>
    </xdr:from>
    <xdr:to>
      <xdr:col>19</xdr:col>
      <xdr:colOff>177800</xdr:colOff>
      <xdr:row>36</xdr:row>
      <xdr:rowOff>63827</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908300" y="6219807"/>
          <a:ext cx="889000" cy="16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29028</xdr:rowOff>
    </xdr:from>
    <xdr:to>
      <xdr:col>20</xdr:col>
      <xdr:colOff>38100</xdr:colOff>
      <xdr:row>35</xdr:row>
      <xdr:rowOff>130628</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6029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147155</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5805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18107</xdr:rowOff>
    </xdr:from>
    <xdr:to>
      <xdr:col>15</xdr:col>
      <xdr:colOff>50800</xdr:colOff>
      <xdr:row>36</xdr:row>
      <xdr:rowOff>63827</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2019300" y="6190307"/>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47861</xdr:rowOff>
    </xdr:from>
    <xdr:to>
      <xdr:col>15</xdr:col>
      <xdr:colOff>101600</xdr:colOff>
      <xdr:row>35</xdr:row>
      <xdr:rowOff>149461</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604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165988</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5823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18107</xdr:rowOff>
    </xdr:from>
    <xdr:to>
      <xdr:col>10</xdr:col>
      <xdr:colOff>114300</xdr:colOff>
      <xdr:row>36</xdr:row>
      <xdr:rowOff>44559</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flipV="1">
          <a:off x="1130300" y="6190307"/>
          <a:ext cx="889000" cy="26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16184</xdr:rowOff>
    </xdr:from>
    <xdr:to>
      <xdr:col>10</xdr:col>
      <xdr:colOff>165100</xdr:colOff>
      <xdr:row>35</xdr:row>
      <xdr:rowOff>117784</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6016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134311</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5792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49385</xdr:rowOff>
    </xdr:from>
    <xdr:to>
      <xdr:col>6</xdr:col>
      <xdr:colOff>38100</xdr:colOff>
      <xdr:row>35</xdr:row>
      <xdr:rowOff>150985</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605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167512</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5825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139083</xdr:rowOff>
    </xdr:from>
    <xdr:to>
      <xdr:col>24</xdr:col>
      <xdr:colOff>114300</xdr:colOff>
      <xdr:row>36</xdr:row>
      <xdr:rowOff>69233</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6139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117510</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6118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168257</xdr:rowOff>
    </xdr:from>
    <xdr:to>
      <xdr:col>20</xdr:col>
      <xdr:colOff>38100</xdr:colOff>
      <xdr:row>36</xdr:row>
      <xdr:rowOff>98407</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6169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89534</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6261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13027</xdr:rowOff>
    </xdr:from>
    <xdr:to>
      <xdr:col>15</xdr:col>
      <xdr:colOff>101600</xdr:colOff>
      <xdr:row>36</xdr:row>
      <xdr:rowOff>114627</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6185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105754</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6277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138757</xdr:rowOff>
    </xdr:from>
    <xdr:to>
      <xdr:col>10</xdr:col>
      <xdr:colOff>165100</xdr:colOff>
      <xdr:row>36</xdr:row>
      <xdr:rowOff>68907</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6139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60034</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6232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165209</xdr:rowOff>
    </xdr:from>
    <xdr:to>
      <xdr:col>6</xdr:col>
      <xdr:colOff>38100</xdr:colOff>
      <xdr:row>36</xdr:row>
      <xdr:rowOff>95359</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6165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86486</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6258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72365</xdr:rowOff>
    </xdr:from>
    <xdr:to>
      <xdr:col>24</xdr:col>
      <xdr:colOff>62865</xdr:colOff>
      <xdr:row>58</xdr:row>
      <xdr:rowOff>155503</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644865"/>
          <a:ext cx="1270" cy="14547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159330</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103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155503</xdr:rowOff>
    </xdr:from>
    <xdr:to>
      <xdr:col>24</xdr:col>
      <xdr:colOff>152400</xdr:colOff>
      <xdr:row>58</xdr:row>
      <xdr:rowOff>155503</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099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19042</xdr:rowOff>
    </xdr:from>
    <xdr:ext cx="690189"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42009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1,988,366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72365</xdr:rowOff>
    </xdr:from>
    <xdr:to>
      <xdr:col>24</xdr:col>
      <xdr:colOff>152400</xdr:colOff>
      <xdr:row>50</xdr:row>
      <xdr:rowOff>72365</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644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36860</xdr:rowOff>
    </xdr:from>
    <xdr:to>
      <xdr:col>24</xdr:col>
      <xdr:colOff>63500</xdr:colOff>
      <xdr:row>58</xdr:row>
      <xdr:rowOff>61930</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3797300" y="9980960"/>
          <a:ext cx="838200" cy="25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170794</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9434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20917</xdr:rowOff>
    </xdr:from>
    <xdr:to>
      <xdr:col>24</xdr:col>
      <xdr:colOff>114300</xdr:colOff>
      <xdr:row>58</xdr:row>
      <xdr:rowOff>122517</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965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24285</xdr:rowOff>
    </xdr:from>
    <xdr:to>
      <xdr:col>19</xdr:col>
      <xdr:colOff>177800</xdr:colOff>
      <xdr:row>58</xdr:row>
      <xdr:rowOff>36860</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908300" y="9968385"/>
          <a:ext cx="889000" cy="12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13622</xdr:rowOff>
    </xdr:from>
    <xdr:to>
      <xdr:col>20</xdr:col>
      <xdr:colOff>38100</xdr:colOff>
      <xdr:row>58</xdr:row>
      <xdr:rowOff>115222</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957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106349</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10050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24285</xdr:rowOff>
    </xdr:from>
    <xdr:to>
      <xdr:col>15</xdr:col>
      <xdr:colOff>50800</xdr:colOff>
      <xdr:row>58</xdr:row>
      <xdr:rowOff>123038</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9968385"/>
          <a:ext cx="889000" cy="98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136568</xdr:rowOff>
    </xdr:from>
    <xdr:to>
      <xdr:col>15</xdr:col>
      <xdr:colOff>101600</xdr:colOff>
      <xdr:row>58</xdr:row>
      <xdr:rowOff>66718</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909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83245</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9684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123038</xdr:rowOff>
    </xdr:from>
    <xdr:to>
      <xdr:col>10</xdr:col>
      <xdr:colOff>114300</xdr:colOff>
      <xdr:row>58</xdr:row>
      <xdr:rowOff>134889</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1130300" y="10067138"/>
          <a:ext cx="889000" cy="11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67227</xdr:rowOff>
    </xdr:from>
    <xdr:to>
      <xdr:col>10</xdr:col>
      <xdr:colOff>165100</xdr:colOff>
      <xdr:row>58</xdr:row>
      <xdr:rowOff>168827</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10011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13904</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19795" y="9786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67227</xdr:rowOff>
    </xdr:from>
    <xdr:to>
      <xdr:col>6</xdr:col>
      <xdr:colOff>38100</xdr:colOff>
      <xdr:row>58</xdr:row>
      <xdr:rowOff>168827</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10011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13904</xdr:rowOff>
    </xdr:from>
    <xdr:ext cx="59901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30795" y="9786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11130</xdr:rowOff>
    </xdr:from>
    <xdr:to>
      <xdr:col>24</xdr:col>
      <xdr:colOff>114300</xdr:colOff>
      <xdr:row>58</xdr:row>
      <xdr:rowOff>112730</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95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141957</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743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157510</xdr:rowOff>
    </xdr:from>
    <xdr:to>
      <xdr:col>20</xdr:col>
      <xdr:colOff>38100</xdr:colOff>
      <xdr:row>58</xdr:row>
      <xdr:rowOff>87660</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930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104187</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497795" y="97053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144935</xdr:rowOff>
    </xdr:from>
    <xdr:to>
      <xdr:col>15</xdr:col>
      <xdr:colOff>101600</xdr:colOff>
      <xdr:row>58</xdr:row>
      <xdr:rowOff>75085</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91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66212</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08795" y="100103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72238</xdr:rowOff>
    </xdr:from>
    <xdr:to>
      <xdr:col>10</xdr:col>
      <xdr:colOff>165100</xdr:colOff>
      <xdr:row>59</xdr:row>
      <xdr:rowOff>2388</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10016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164965</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19795" y="10109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84089</xdr:rowOff>
    </xdr:from>
    <xdr:to>
      <xdr:col>6</xdr:col>
      <xdr:colOff>38100</xdr:colOff>
      <xdr:row>59</xdr:row>
      <xdr:rowOff>14239</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10028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59</xdr:row>
      <xdr:rowOff>5366</xdr:rowOff>
    </xdr:from>
    <xdr:ext cx="599010"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30795" y="10120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175,204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57701</xdr:rowOff>
    </xdr:from>
    <xdr:to>
      <xdr:col>24</xdr:col>
      <xdr:colOff>62865</xdr:colOff>
      <xdr:row>78</xdr:row>
      <xdr:rowOff>132468</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2059201"/>
          <a:ext cx="1270" cy="14463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136295</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509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132468</xdr:rowOff>
    </xdr:from>
    <xdr:to>
      <xdr:col>24</xdr:col>
      <xdr:colOff>152400</xdr:colOff>
      <xdr:row>78</xdr:row>
      <xdr:rowOff>132468</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505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4378</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1834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300,761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57701</xdr:rowOff>
    </xdr:from>
    <xdr:to>
      <xdr:col>24</xdr:col>
      <xdr:colOff>152400</xdr:colOff>
      <xdr:row>70</xdr:row>
      <xdr:rowOff>57701</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2059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116870</xdr:rowOff>
    </xdr:from>
    <xdr:to>
      <xdr:col>24</xdr:col>
      <xdr:colOff>63500</xdr:colOff>
      <xdr:row>76</xdr:row>
      <xdr:rowOff>143427</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3797300" y="13147070"/>
          <a:ext cx="838200" cy="26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71300</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275860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48423</xdr:rowOff>
    </xdr:from>
    <xdr:to>
      <xdr:col>24</xdr:col>
      <xdr:colOff>114300</xdr:colOff>
      <xdr:row>75</xdr:row>
      <xdr:rowOff>150022</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290717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116870</xdr:rowOff>
    </xdr:from>
    <xdr:to>
      <xdr:col>19</xdr:col>
      <xdr:colOff>177800</xdr:colOff>
      <xdr:row>77</xdr:row>
      <xdr:rowOff>142794</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3147070"/>
          <a:ext cx="889000" cy="197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9804</xdr:rowOff>
    </xdr:from>
    <xdr:to>
      <xdr:col>20</xdr:col>
      <xdr:colOff>38100</xdr:colOff>
      <xdr:row>75</xdr:row>
      <xdr:rowOff>111404</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286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127931</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2643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135661</xdr:rowOff>
    </xdr:from>
    <xdr:to>
      <xdr:col>15</xdr:col>
      <xdr:colOff>50800</xdr:colOff>
      <xdr:row>77</xdr:row>
      <xdr:rowOff>142794</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a:off x="2019300" y="12822961"/>
          <a:ext cx="889000" cy="521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163850</xdr:rowOff>
    </xdr:from>
    <xdr:to>
      <xdr:col>15</xdr:col>
      <xdr:colOff>101600</xdr:colOff>
      <xdr:row>76</xdr:row>
      <xdr:rowOff>94000</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302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110527</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2797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135661</xdr:rowOff>
    </xdr:from>
    <xdr:to>
      <xdr:col>10</xdr:col>
      <xdr:colOff>114300</xdr:colOff>
      <xdr:row>76</xdr:row>
      <xdr:rowOff>14633</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1130300" y="12822961"/>
          <a:ext cx="889000" cy="221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26020</xdr:rowOff>
    </xdr:from>
    <xdr:to>
      <xdr:col>10</xdr:col>
      <xdr:colOff>165100</xdr:colOff>
      <xdr:row>76</xdr:row>
      <xdr:rowOff>127620</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05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118747</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3148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88351</xdr:rowOff>
    </xdr:from>
    <xdr:to>
      <xdr:col>6</xdr:col>
      <xdr:colOff>38100</xdr:colOff>
      <xdr:row>77</xdr:row>
      <xdr:rowOff>18501</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118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9628</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3211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92627</xdr:rowOff>
    </xdr:from>
    <xdr:to>
      <xdr:col>24</xdr:col>
      <xdr:colOff>114300</xdr:colOff>
      <xdr:row>77</xdr:row>
      <xdr:rowOff>22777</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3122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71054</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31012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66070</xdr:rowOff>
    </xdr:from>
    <xdr:to>
      <xdr:col>20</xdr:col>
      <xdr:colOff>38100</xdr:colOff>
      <xdr:row>76</xdr:row>
      <xdr:rowOff>167670</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309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158797</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3188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91994</xdr:rowOff>
    </xdr:from>
    <xdr:to>
      <xdr:col>15</xdr:col>
      <xdr:colOff>101600</xdr:colOff>
      <xdr:row>78</xdr:row>
      <xdr:rowOff>22144</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3293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13271</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3386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84861</xdr:rowOff>
    </xdr:from>
    <xdr:to>
      <xdr:col>10</xdr:col>
      <xdr:colOff>165100</xdr:colOff>
      <xdr:row>75</xdr:row>
      <xdr:rowOff>15011</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277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31538</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2547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135283</xdr:rowOff>
    </xdr:from>
    <xdr:to>
      <xdr:col>6</xdr:col>
      <xdr:colOff>38100</xdr:colOff>
      <xdr:row>76</xdr:row>
      <xdr:rowOff>65433</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2994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81960</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2769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73253</xdr:rowOff>
    </xdr:from>
    <xdr:to>
      <xdr:col>24</xdr:col>
      <xdr:colOff>62865</xdr:colOff>
      <xdr:row>98</xdr:row>
      <xdr:rowOff>11486</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503753"/>
          <a:ext cx="1270" cy="13098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15313</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817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11486</xdr:rowOff>
    </xdr:from>
    <xdr:to>
      <xdr:col>24</xdr:col>
      <xdr:colOff>152400</xdr:colOff>
      <xdr:row>98</xdr:row>
      <xdr:rowOff>11486</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813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19930</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2789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198,720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73253</xdr:rowOff>
    </xdr:from>
    <xdr:to>
      <xdr:col>24</xdr:col>
      <xdr:colOff>152400</xdr:colOff>
      <xdr:row>90</xdr:row>
      <xdr:rowOff>73253</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503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93622</xdr:rowOff>
    </xdr:from>
    <xdr:to>
      <xdr:col>24</xdr:col>
      <xdr:colOff>63500</xdr:colOff>
      <xdr:row>96</xdr:row>
      <xdr:rowOff>95345</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3797300" y="16552822"/>
          <a:ext cx="838200" cy="1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112203</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2285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89326</xdr:rowOff>
    </xdr:from>
    <xdr:to>
      <xdr:col>24</xdr:col>
      <xdr:colOff>114300</xdr:colOff>
      <xdr:row>96</xdr:row>
      <xdr:rowOff>19476</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37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66686</xdr:rowOff>
    </xdr:from>
    <xdr:to>
      <xdr:col>19</xdr:col>
      <xdr:colOff>177800</xdr:colOff>
      <xdr:row>96</xdr:row>
      <xdr:rowOff>93622</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2908300" y="16525886"/>
          <a:ext cx="889000" cy="26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109984</xdr:rowOff>
    </xdr:from>
    <xdr:to>
      <xdr:col>20</xdr:col>
      <xdr:colOff>38100</xdr:colOff>
      <xdr:row>96</xdr:row>
      <xdr:rowOff>40134</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397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56661</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172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28242</xdr:rowOff>
    </xdr:from>
    <xdr:to>
      <xdr:col>15</xdr:col>
      <xdr:colOff>50800</xdr:colOff>
      <xdr:row>96</xdr:row>
      <xdr:rowOff>66686</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a:off x="2019300" y="16487442"/>
          <a:ext cx="889000" cy="38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154752</xdr:rowOff>
    </xdr:from>
    <xdr:to>
      <xdr:col>15</xdr:col>
      <xdr:colOff>101600</xdr:colOff>
      <xdr:row>96</xdr:row>
      <xdr:rowOff>84902</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442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101429</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217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28242</xdr:rowOff>
    </xdr:from>
    <xdr:to>
      <xdr:col>10</xdr:col>
      <xdr:colOff>114300</xdr:colOff>
      <xdr:row>96</xdr:row>
      <xdr:rowOff>105487</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1130300" y="16487442"/>
          <a:ext cx="889000" cy="77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16464</xdr:rowOff>
    </xdr:from>
    <xdr:to>
      <xdr:col>10</xdr:col>
      <xdr:colOff>165100</xdr:colOff>
      <xdr:row>96</xdr:row>
      <xdr:rowOff>118064</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47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109191</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568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57345</xdr:rowOff>
    </xdr:from>
    <xdr:to>
      <xdr:col>6</xdr:col>
      <xdr:colOff>38100</xdr:colOff>
      <xdr:row>96</xdr:row>
      <xdr:rowOff>158945</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516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150072</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609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44545</xdr:rowOff>
    </xdr:from>
    <xdr:to>
      <xdr:col>24</xdr:col>
      <xdr:colOff>114300</xdr:colOff>
      <xdr:row>96</xdr:row>
      <xdr:rowOff>146145</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503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22972</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482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42822</xdr:rowOff>
    </xdr:from>
    <xdr:to>
      <xdr:col>20</xdr:col>
      <xdr:colOff>38100</xdr:colOff>
      <xdr:row>96</xdr:row>
      <xdr:rowOff>144422</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502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135549</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6594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15886</xdr:rowOff>
    </xdr:from>
    <xdr:to>
      <xdr:col>15</xdr:col>
      <xdr:colOff>101600</xdr:colOff>
      <xdr:row>96</xdr:row>
      <xdr:rowOff>117486</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475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108613</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6567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148892</xdr:rowOff>
    </xdr:from>
    <xdr:to>
      <xdr:col>10</xdr:col>
      <xdr:colOff>165100</xdr:colOff>
      <xdr:row>96</xdr:row>
      <xdr:rowOff>79042</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436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95569</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6211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54687</xdr:rowOff>
    </xdr:from>
    <xdr:to>
      <xdr:col>6</xdr:col>
      <xdr:colOff>38100</xdr:colOff>
      <xdr:row>96</xdr:row>
      <xdr:rowOff>156287</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513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1364</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289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a:extLst>
            <a:ext uri="{FF2B5EF4-FFF2-40B4-BE49-F238E27FC236}">
              <a16:creationId xmlns:a16="http://schemas.microsoft.com/office/drawing/2014/main" id="{00000000-0008-0000-07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108610</xdr:rowOff>
    </xdr:from>
    <xdr:to>
      <xdr:col>54</xdr:col>
      <xdr:colOff>189865</xdr:colOff>
      <xdr:row>38</xdr:row>
      <xdr:rowOff>139700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flipV="1">
          <a:off x="10475595" y="5252110"/>
          <a:ext cx="1270" cy="1402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6" name="労働費最小値テキスト">
          <a:extLst>
            <a:ext uri="{FF2B5EF4-FFF2-40B4-BE49-F238E27FC236}">
              <a16:creationId xmlns:a16="http://schemas.microsoft.com/office/drawing/2014/main" id="{00000000-0008-0000-0700-00001E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55287</xdr:rowOff>
    </xdr:from>
    <xdr:ext cx="469744" cy="259045"/>
    <xdr:sp macro="" textlink="">
      <xdr:nvSpPr>
        <xdr:cNvPr id="288" name="労働費最大値テキスト">
          <a:extLst>
            <a:ext uri="{FF2B5EF4-FFF2-40B4-BE49-F238E27FC236}">
              <a16:creationId xmlns:a16="http://schemas.microsoft.com/office/drawing/2014/main" id="{00000000-0008-0000-0700-000020010000}"/>
            </a:ext>
          </a:extLst>
        </xdr:cNvPr>
        <xdr:cNvSpPr txBox="1"/>
      </xdr:nvSpPr>
      <xdr:spPr>
        <a:xfrm>
          <a:off x="10528300" y="5027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3,068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108610</xdr:rowOff>
    </xdr:from>
    <xdr:to>
      <xdr:col>55</xdr:col>
      <xdr:colOff>88900</xdr:colOff>
      <xdr:row>30</xdr:row>
      <xdr:rowOff>108610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5252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65176</xdr:rowOff>
    </xdr:from>
    <xdr:to>
      <xdr:col>55</xdr:col>
      <xdr:colOff>0</xdr:colOff>
      <xdr:row>37</xdr:row>
      <xdr:rowOff>96723</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9639300" y="6408826"/>
          <a:ext cx="838200" cy="31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69613</xdr:rowOff>
    </xdr:from>
    <xdr:ext cx="378565" cy="259045"/>
    <xdr:sp macro="" textlink="">
      <xdr:nvSpPr>
        <xdr:cNvPr id="291" name="労働費平均値テキスト">
          <a:extLst>
            <a:ext uri="{FF2B5EF4-FFF2-40B4-BE49-F238E27FC236}">
              <a16:creationId xmlns:a16="http://schemas.microsoft.com/office/drawing/2014/main" id="{00000000-0008-0000-0700-000023010000}"/>
            </a:ext>
          </a:extLst>
        </xdr:cNvPr>
        <xdr:cNvSpPr txBox="1"/>
      </xdr:nvSpPr>
      <xdr:spPr>
        <a:xfrm>
          <a:off x="10528300" y="641326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91186</xdr:rowOff>
    </xdr:from>
    <xdr:to>
      <xdr:col>55</xdr:col>
      <xdr:colOff>50800</xdr:colOff>
      <xdr:row>38</xdr:row>
      <xdr:rowOff>21336</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10426700" y="6434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65176</xdr:rowOff>
    </xdr:from>
    <xdr:to>
      <xdr:col>50</xdr:col>
      <xdr:colOff>114300</xdr:colOff>
      <xdr:row>37</xdr:row>
      <xdr:rowOff>145186</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flipV="1">
          <a:off x="8750300" y="6408826"/>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70612</xdr:rowOff>
    </xdr:from>
    <xdr:to>
      <xdr:col>50</xdr:col>
      <xdr:colOff>165100</xdr:colOff>
      <xdr:row>38</xdr:row>
      <xdr:rowOff>762</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9588500" y="6414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163339</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9450017" y="65069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68377</xdr:rowOff>
    </xdr:from>
    <xdr:to>
      <xdr:col>45</xdr:col>
      <xdr:colOff>177800</xdr:colOff>
      <xdr:row>37</xdr:row>
      <xdr:rowOff>145186</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7861300" y="6412027"/>
          <a:ext cx="889000" cy="76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68326</xdr:rowOff>
    </xdr:from>
    <xdr:to>
      <xdr:col>46</xdr:col>
      <xdr:colOff>38100</xdr:colOff>
      <xdr:row>37</xdr:row>
      <xdr:rowOff>169926</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8699500" y="6411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15003</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8561017" y="61872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68377</xdr:rowOff>
    </xdr:from>
    <xdr:to>
      <xdr:col>41</xdr:col>
      <xdr:colOff>50800</xdr:colOff>
      <xdr:row>37</xdr:row>
      <xdr:rowOff>99009</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flipV="1">
          <a:off x="6972300" y="6412027"/>
          <a:ext cx="889000" cy="30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84328</xdr:rowOff>
    </xdr:from>
    <xdr:to>
      <xdr:col>41</xdr:col>
      <xdr:colOff>101600</xdr:colOff>
      <xdr:row>38</xdr:row>
      <xdr:rowOff>14478</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7810500" y="6427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5605</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72017" y="65207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78384</xdr:rowOff>
    </xdr:from>
    <xdr:to>
      <xdr:col>36</xdr:col>
      <xdr:colOff>165100</xdr:colOff>
      <xdr:row>38</xdr:row>
      <xdr:rowOff>8534</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6921500" y="6422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171111</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6783017" y="65147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45923</xdr:rowOff>
    </xdr:from>
    <xdr:to>
      <xdr:col>55</xdr:col>
      <xdr:colOff>50800</xdr:colOff>
      <xdr:row>37</xdr:row>
      <xdr:rowOff>147523</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10426700" y="6389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68800</xdr:rowOff>
    </xdr:from>
    <xdr:ext cx="378565" cy="259045"/>
    <xdr:sp macro="" textlink="">
      <xdr:nvSpPr>
        <xdr:cNvPr id="310" name="労働費該当値テキスト">
          <a:extLst>
            <a:ext uri="{FF2B5EF4-FFF2-40B4-BE49-F238E27FC236}">
              <a16:creationId xmlns:a16="http://schemas.microsoft.com/office/drawing/2014/main" id="{00000000-0008-0000-0700-000036010000}"/>
            </a:ext>
          </a:extLst>
        </xdr:cNvPr>
        <xdr:cNvSpPr txBox="1"/>
      </xdr:nvSpPr>
      <xdr:spPr>
        <a:xfrm>
          <a:off x="10528300" y="62410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14376</xdr:rowOff>
    </xdr:from>
    <xdr:to>
      <xdr:col>50</xdr:col>
      <xdr:colOff>165100</xdr:colOff>
      <xdr:row>37</xdr:row>
      <xdr:rowOff>115976</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9588500" y="6358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132503</xdr:rowOff>
    </xdr:from>
    <xdr:ext cx="378565"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9450017" y="61332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94386</xdr:rowOff>
    </xdr:from>
    <xdr:to>
      <xdr:col>46</xdr:col>
      <xdr:colOff>38100</xdr:colOff>
      <xdr:row>38</xdr:row>
      <xdr:rowOff>24536</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8699500" y="6438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15663</xdr:rowOff>
    </xdr:from>
    <xdr:ext cx="378565"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8561017" y="65307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17577</xdr:rowOff>
    </xdr:from>
    <xdr:to>
      <xdr:col>41</xdr:col>
      <xdr:colOff>101600</xdr:colOff>
      <xdr:row>37</xdr:row>
      <xdr:rowOff>119177</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7810500" y="6361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135704</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7672017" y="61364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48209</xdr:rowOff>
    </xdr:from>
    <xdr:to>
      <xdr:col>36</xdr:col>
      <xdr:colOff>165100</xdr:colOff>
      <xdr:row>37</xdr:row>
      <xdr:rowOff>149809</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6921500" y="6391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166336</xdr:rowOff>
    </xdr:from>
    <xdr:ext cx="378565"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6783017" y="61670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a:extLst>
            <a:ext uri="{FF2B5EF4-FFF2-40B4-BE49-F238E27FC236}">
              <a16:creationId xmlns:a16="http://schemas.microsoft.com/office/drawing/2014/main" id="{00000000-0008-0000-07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87004</xdr:rowOff>
    </xdr:from>
    <xdr:to>
      <xdr:col>54</xdr:col>
      <xdr:colOff>189865</xdr:colOff>
      <xdr:row>59</xdr:row>
      <xdr:rowOff>20546</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10475595" y="8659504"/>
          <a:ext cx="1270" cy="1476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24373</xdr:rowOff>
    </xdr:from>
    <xdr:ext cx="469744" cy="259045"/>
    <xdr:sp macro="" textlink="">
      <xdr:nvSpPr>
        <xdr:cNvPr id="343" name="農林水産業費最小値テキスト">
          <a:extLst>
            <a:ext uri="{FF2B5EF4-FFF2-40B4-BE49-F238E27FC236}">
              <a16:creationId xmlns:a16="http://schemas.microsoft.com/office/drawing/2014/main" id="{00000000-0008-0000-0700-000057010000}"/>
            </a:ext>
          </a:extLst>
        </xdr:cNvPr>
        <xdr:cNvSpPr txBox="1"/>
      </xdr:nvSpPr>
      <xdr:spPr>
        <a:xfrm>
          <a:off x="10528300" y="10139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20546</xdr:rowOff>
    </xdr:from>
    <xdr:to>
      <xdr:col>55</xdr:col>
      <xdr:colOff>88900</xdr:colOff>
      <xdr:row>59</xdr:row>
      <xdr:rowOff>20546</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10136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33681</xdr:rowOff>
    </xdr:from>
    <xdr:ext cx="599010" cy="259045"/>
    <xdr:sp macro="" textlink="">
      <xdr:nvSpPr>
        <xdr:cNvPr id="345" name="農林水産業費最大値テキスト">
          <a:extLst>
            <a:ext uri="{FF2B5EF4-FFF2-40B4-BE49-F238E27FC236}">
              <a16:creationId xmlns:a16="http://schemas.microsoft.com/office/drawing/2014/main" id="{00000000-0008-0000-0700-000059010000}"/>
            </a:ext>
          </a:extLst>
        </xdr:cNvPr>
        <xdr:cNvSpPr txBox="1"/>
      </xdr:nvSpPr>
      <xdr:spPr>
        <a:xfrm>
          <a:off x="10528300" y="8434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393,831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87004</xdr:rowOff>
    </xdr:from>
    <xdr:to>
      <xdr:col>55</xdr:col>
      <xdr:colOff>88900</xdr:colOff>
      <xdr:row>50</xdr:row>
      <xdr:rowOff>87004</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8659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144359</xdr:rowOff>
    </xdr:from>
    <xdr:to>
      <xdr:col>55</xdr:col>
      <xdr:colOff>0</xdr:colOff>
      <xdr:row>56</xdr:row>
      <xdr:rowOff>159851</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9639300" y="9745559"/>
          <a:ext cx="838200" cy="15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93174</xdr:rowOff>
    </xdr:from>
    <xdr:ext cx="534377" cy="259045"/>
    <xdr:sp macro="" textlink="">
      <xdr:nvSpPr>
        <xdr:cNvPr id="348" name="農林水産業費平均値テキスト">
          <a:extLst>
            <a:ext uri="{FF2B5EF4-FFF2-40B4-BE49-F238E27FC236}">
              <a16:creationId xmlns:a16="http://schemas.microsoft.com/office/drawing/2014/main" id="{00000000-0008-0000-0700-00005C010000}"/>
            </a:ext>
          </a:extLst>
        </xdr:cNvPr>
        <xdr:cNvSpPr txBox="1"/>
      </xdr:nvSpPr>
      <xdr:spPr>
        <a:xfrm>
          <a:off x="10528300" y="98658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114747</xdr:rowOff>
    </xdr:from>
    <xdr:to>
      <xdr:col>55</xdr:col>
      <xdr:colOff>50800</xdr:colOff>
      <xdr:row>58</xdr:row>
      <xdr:rowOff>44897</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10426700" y="9887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152959</xdr:rowOff>
    </xdr:from>
    <xdr:to>
      <xdr:col>50</xdr:col>
      <xdr:colOff>114300</xdr:colOff>
      <xdr:row>56</xdr:row>
      <xdr:rowOff>159851</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8750300" y="9754159"/>
          <a:ext cx="889000" cy="6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116008</xdr:rowOff>
    </xdr:from>
    <xdr:to>
      <xdr:col>50</xdr:col>
      <xdr:colOff>165100</xdr:colOff>
      <xdr:row>58</xdr:row>
      <xdr:rowOff>46158</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9588500" y="9888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37285</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9372111" y="9981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152959</xdr:rowOff>
    </xdr:from>
    <xdr:to>
      <xdr:col>45</xdr:col>
      <xdr:colOff>177800</xdr:colOff>
      <xdr:row>57</xdr:row>
      <xdr:rowOff>126209</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flipV="1">
          <a:off x="7861300" y="9754159"/>
          <a:ext cx="889000" cy="144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130433</xdr:rowOff>
    </xdr:from>
    <xdr:to>
      <xdr:col>46</xdr:col>
      <xdr:colOff>38100</xdr:colOff>
      <xdr:row>58</xdr:row>
      <xdr:rowOff>60583</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8699500" y="9903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51710</xdr:rowOff>
    </xdr:from>
    <xdr:ext cx="534377"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483111" y="9995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154521</xdr:rowOff>
    </xdr:from>
    <xdr:to>
      <xdr:col>41</xdr:col>
      <xdr:colOff>50800</xdr:colOff>
      <xdr:row>57</xdr:row>
      <xdr:rowOff>126209</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a:off x="6972300" y="9755721"/>
          <a:ext cx="889000" cy="143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139428</xdr:rowOff>
    </xdr:from>
    <xdr:to>
      <xdr:col>41</xdr:col>
      <xdr:colOff>101600</xdr:colOff>
      <xdr:row>58</xdr:row>
      <xdr:rowOff>69578</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7810500" y="9912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60705</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594111" y="10004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158417</xdr:rowOff>
    </xdr:from>
    <xdr:to>
      <xdr:col>36</xdr:col>
      <xdr:colOff>165100</xdr:colOff>
      <xdr:row>58</xdr:row>
      <xdr:rowOff>88567</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6921500" y="9931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79694</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705111" y="10023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93559</xdr:rowOff>
    </xdr:from>
    <xdr:to>
      <xdr:col>55</xdr:col>
      <xdr:colOff>50800</xdr:colOff>
      <xdr:row>57</xdr:row>
      <xdr:rowOff>23709</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10426700" y="9694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116436</xdr:rowOff>
    </xdr:from>
    <xdr:ext cx="599010" cy="259045"/>
    <xdr:sp macro="" textlink="">
      <xdr:nvSpPr>
        <xdr:cNvPr id="367" name="農林水産業費該当値テキスト">
          <a:extLst>
            <a:ext uri="{FF2B5EF4-FFF2-40B4-BE49-F238E27FC236}">
              <a16:creationId xmlns:a16="http://schemas.microsoft.com/office/drawing/2014/main" id="{00000000-0008-0000-0700-00006F010000}"/>
            </a:ext>
          </a:extLst>
        </xdr:cNvPr>
        <xdr:cNvSpPr txBox="1"/>
      </xdr:nvSpPr>
      <xdr:spPr>
        <a:xfrm>
          <a:off x="10528300" y="9546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109051</xdr:rowOff>
    </xdr:from>
    <xdr:to>
      <xdr:col>50</xdr:col>
      <xdr:colOff>165100</xdr:colOff>
      <xdr:row>57</xdr:row>
      <xdr:rowOff>39201</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9588500" y="9710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55728</xdr:rowOff>
    </xdr:from>
    <xdr:ext cx="59901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339795" y="9485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102159</xdr:rowOff>
    </xdr:from>
    <xdr:to>
      <xdr:col>46</xdr:col>
      <xdr:colOff>38100</xdr:colOff>
      <xdr:row>57</xdr:row>
      <xdr:rowOff>32309</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8699500" y="9703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48836</xdr:rowOff>
    </xdr:from>
    <xdr:ext cx="59901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8450795" y="94785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75409</xdr:rowOff>
    </xdr:from>
    <xdr:to>
      <xdr:col>41</xdr:col>
      <xdr:colOff>101600</xdr:colOff>
      <xdr:row>58</xdr:row>
      <xdr:rowOff>5559</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7810500" y="9848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22086</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7594111" y="9623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103721</xdr:rowOff>
    </xdr:from>
    <xdr:to>
      <xdr:col>36</xdr:col>
      <xdr:colOff>165100</xdr:colOff>
      <xdr:row>57</xdr:row>
      <xdr:rowOff>33871</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6921500" y="9704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50398</xdr:rowOff>
    </xdr:from>
    <xdr:ext cx="599010"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672795" y="94801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a:extLst>
            <a:ext uri="{FF2B5EF4-FFF2-40B4-BE49-F238E27FC236}">
              <a16:creationId xmlns:a16="http://schemas.microsoft.com/office/drawing/2014/main" id="{00000000-0008-0000-07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51264</xdr:rowOff>
    </xdr:from>
    <xdr:to>
      <xdr:col>54</xdr:col>
      <xdr:colOff>189865</xdr:colOff>
      <xdr:row>79</xdr:row>
      <xdr:rowOff>83246</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10475595" y="12052764"/>
          <a:ext cx="1270" cy="1575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87073</xdr:rowOff>
    </xdr:from>
    <xdr:ext cx="469744" cy="259045"/>
    <xdr:sp macro="" textlink="">
      <xdr:nvSpPr>
        <xdr:cNvPr id="402" name="商工費最小値テキスト">
          <a:extLst>
            <a:ext uri="{FF2B5EF4-FFF2-40B4-BE49-F238E27FC236}">
              <a16:creationId xmlns:a16="http://schemas.microsoft.com/office/drawing/2014/main" id="{00000000-0008-0000-0700-000092010000}"/>
            </a:ext>
          </a:extLst>
        </xdr:cNvPr>
        <xdr:cNvSpPr txBox="1"/>
      </xdr:nvSpPr>
      <xdr:spPr>
        <a:xfrm>
          <a:off x="10528300" y="13631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83246</xdr:rowOff>
    </xdr:from>
    <xdr:to>
      <xdr:col>55</xdr:col>
      <xdr:colOff>88900</xdr:colOff>
      <xdr:row>79</xdr:row>
      <xdr:rowOff>83246</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3627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169391</xdr:rowOff>
    </xdr:from>
    <xdr:ext cx="599010" cy="259045"/>
    <xdr:sp macro="" textlink="">
      <xdr:nvSpPr>
        <xdr:cNvPr id="404" name="商工費最大値テキスト">
          <a:extLst>
            <a:ext uri="{FF2B5EF4-FFF2-40B4-BE49-F238E27FC236}">
              <a16:creationId xmlns:a16="http://schemas.microsoft.com/office/drawing/2014/main" id="{00000000-0008-0000-0700-000094010000}"/>
            </a:ext>
          </a:extLst>
        </xdr:cNvPr>
        <xdr:cNvSpPr txBox="1"/>
      </xdr:nvSpPr>
      <xdr:spPr>
        <a:xfrm>
          <a:off x="10528300" y="11827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146,124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51264</xdr:rowOff>
    </xdr:from>
    <xdr:to>
      <xdr:col>55</xdr:col>
      <xdr:colOff>88900</xdr:colOff>
      <xdr:row>70</xdr:row>
      <xdr:rowOff>51264</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2052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56533</xdr:rowOff>
    </xdr:from>
    <xdr:to>
      <xdr:col>55</xdr:col>
      <xdr:colOff>0</xdr:colOff>
      <xdr:row>77</xdr:row>
      <xdr:rowOff>50622</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9639300" y="13086733"/>
          <a:ext cx="838200" cy="165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166943</xdr:rowOff>
    </xdr:from>
    <xdr:ext cx="534377" cy="259045"/>
    <xdr:sp macro="" textlink="">
      <xdr:nvSpPr>
        <xdr:cNvPr id="407" name="商工費平均値テキスト">
          <a:extLst>
            <a:ext uri="{FF2B5EF4-FFF2-40B4-BE49-F238E27FC236}">
              <a16:creationId xmlns:a16="http://schemas.microsoft.com/office/drawing/2014/main" id="{00000000-0008-0000-0700-000097010000}"/>
            </a:ext>
          </a:extLst>
        </xdr:cNvPr>
        <xdr:cNvSpPr txBox="1"/>
      </xdr:nvSpPr>
      <xdr:spPr>
        <a:xfrm>
          <a:off x="10528300" y="131971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17066</xdr:rowOff>
    </xdr:from>
    <xdr:to>
      <xdr:col>55</xdr:col>
      <xdr:colOff>50800</xdr:colOff>
      <xdr:row>77</xdr:row>
      <xdr:rowOff>118666</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10426700" y="13218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67375</xdr:rowOff>
    </xdr:from>
    <xdr:to>
      <xdr:col>50</xdr:col>
      <xdr:colOff>114300</xdr:colOff>
      <xdr:row>77</xdr:row>
      <xdr:rowOff>50622</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8750300" y="12926125"/>
          <a:ext cx="889000" cy="326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36953</xdr:rowOff>
    </xdr:from>
    <xdr:to>
      <xdr:col>50</xdr:col>
      <xdr:colOff>165100</xdr:colOff>
      <xdr:row>77</xdr:row>
      <xdr:rowOff>138553</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9588500" y="13238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129680</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372111" y="13331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67375</xdr:rowOff>
    </xdr:from>
    <xdr:to>
      <xdr:col>45</xdr:col>
      <xdr:colOff>177800</xdr:colOff>
      <xdr:row>78</xdr:row>
      <xdr:rowOff>41424</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7861300" y="12926125"/>
          <a:ext cx="889000" cy="488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47382</xdr:rowOff>
    </xdr:from>
    <xdr:to>
      <xdr:col>46</xdr:col>
      <xdr:colOff>38100</xdr:colOff>
      <xdr:row>77</xdr:row>
      <xdr:rowOff>148982</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8699500" y="13249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140109</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483111" y="13341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41424</xdr:rowOff>
    </xdr:from>
    <xdr:to>
      <xdr:col>41</xdr:col>
      <xdr:colOff>50800</xdr:colOff>
      <xdr:row>78</xdr:row>
      <xdr:rowOff>72121</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flipV="1">
          <a:off x="6972300" y="13414524"/>
          <a:ext cx="889000" cy="30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21321</xdr:rowOff>
    </xdr:from>
    <xdr:to>
      <xdr:col>41</xdr:col>
      <xdr:colOff>101600</xdr:colOff>
      <xdr:row>78</xdr:row>
      <xdr:rowOff>122921</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7810500" y="13394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114048</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594111" y="13487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18306</xdr:rowOff>
    </xdr:from>
    <xdr:to>
      <xdr:col>36</xdr:col>
      <xdr:colOff>165100</xdr:colOff>
      <xdr:row>78</xdr:row>
      <xdr:rowOff>119906</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6921500" y="13391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136433</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05111" y="13166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5733</xdr:rowOff>
    </xdr:from>
    <xdr:to>
      <xdr:col>55</xdr:col>
      <xdr:colOff>50800</xdr:colOff>
      <xdr:row>76</xdr:row>
      <xdr:rowOff>107333</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10426700" y="1303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28610</xdr:rowOff>
    </xdr:from>
    <xdr:ext cx="534377" cy="259045"/>
    <xdr:sp macro="" textlink="">
      <xdr:nvSpPr>
        <xdr:cNvPr id="426" name="商工費該当値テキスト">
          <a:extLst>
            <a:ext uri="{FF2B5EF4-FFF2-40B4-BE49-F238E27FC236}">
              <a16:creationId xmlns:a16="http://schemas.microsoft.com/office/drawing/2014/main" id="{00000000-0008-0000-0700-0000AA010000}"/>
            </a:ext>
          </a:extLst>
        </xdr:cNvPr>
        <xdr:cNvSpPr txBox="1"/>
      </xdr:nvSpPr>
      <xdr:spPr>
        <a:xfrm>
          <a:off x="10528300" y="12887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171272</xdr:rowOff>
    </xdr:from>
    <xdr:to>
      <xdr:col>50</xdr:col>
      <xdr:colOff>165100</xdr:colOff>
      <xdr:row>77</xdr:row>
      <xdr:rowOff>101422</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9588500" y="13201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117949</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9372111" y="12976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16575</xdr:rowOff>
    </xdr:from>
    <xdr:to>
      <xdr:col>46</xdr:col>
      <xdr:colOff>38100</xdr:colOff>
      <xdr:row>75</xdr:row>
      <xdr:rowOff>118175</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8699500" y="12875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134702</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8483111" y="12650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162074</xdr:rowOff>
    </xdr:from>
    <xdr:to>
      <xdr:col>41</xdr:col>
      <xdr:colOff>101600</xdr:colOff>
      <xdr:row>78</xdr:row>
      <xdr:rowOff>92224</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7810500" y="13363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108751</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7594111" y="13138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21321</xdr:rowOff>
    </xdr:from>
    <xdr:to>
      <xdr:col>36</xdr:col>
      <xdr:colOff>165100</xdr:colOff>
      <xdr:row>78</xdr:row>
      <xdr:rowOff>122921</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6921500" y="13394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114048</xdr:rowOff>
    </xdr:from>
    <xdr:ext cx="534377"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705111" y="13487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a:extLst>
            <a:ext uri="{FF2B5EF4-FFF2-40B4-BE49-F238E27FC236}">
              <a16:creationId xmlns:a16="http://schemas.microsoft.com/office/drawing/2014/main" id="{00000000-0008-0000-0700-0000C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12412</xdr:rowOff>
    </xdr:from>
    <xdr:to>
      <xdr:col>54</xdr:col>
      <xdr:colOff>189865</xdr:colOff>
      <xdr:row>98</xdr:row>
      <xdr:rowOff>109990</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10475595" y="15614362"/>
          <a:ext cx="1270" cy="12977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113817</xdr:rowOff>
    </xdr:from>
    <xdr:ext cx="534377" cy="259045"/>
    <xdr:sp macro="" textlink="">
      <xdr:nvSpPr>
        <xdr:cNvPr id="459" name="土木費最小値テキスト">
          <a:extLst>
            <a:ext uri="{FF2B5EF4-FFF2-40B4-BE49-F238E27FC236}">
              <a16:creationId xmlns:a16="http://schemas.microsoft.com/office/drawing/2014/main" id="{00000000-0008-0000-0700-0000CB010000}"/>
            </a:ext>
          </a:extLst>
        </xdr:cNvPr>
        <xdr:cNvSpPr txBox="1"/>
      </xdr:nvSpPr>
      <xdr:spPr>
        <a:xfrm>
          <a:off x="10528300" y="16915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109990</xdr:rowOff>
    </xdr:from>
    <xdr:to>
      <xdr:col>55</xdr:col>
      <xdr:colOff>88900</xdr:colOff>
      <xdr:row>98</xdr:row>
      <xdr:rowOff>109990</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6912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130539</xdr:rowOff>
    </xdr:from>
    <xdr:ext cx="599010" cy="259045"/>
    <xdr:sp macro="" textlink="">
      <xdr:nvSpPr>
        <xdr:cNvPr id="461" name="土木費最大値テキスト">
          <a:extLst>
            <a:ext uri="{FF2B5EF4-FFF2-40B4-BE49-F238E27FC236}">
              <a16:creationId xmlns:a16="http://schemas.microsoft.com/office/drawing/2014/main" id="{00000000-0008-0000-0700-0000CD010000}"/>
            </a:ext>
          </a:extLst>
        </xdr:cNvPr>
        <xdr:cNvSpPr txBox="1"/>
      </xdr:nvSpPr>
      <xdr:spPr>
        <a:xfrm>
          <a:off x="10528300" y="15389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368,409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12412</xdr:rowOff>
    </xdr:from>
    <xdr:to>
      <xdr:col>55</xdr:col>
      <xdr:colOff>88900</xdr:colOff>
      <xdr:row>91</xdr:row>
      <xdr:rowOff>12412</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5614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158232</xdr:rowOff>
    </xdr:from>
    <xdr:to>
      <xdr:col>55</xdr:col>
      <xdr:colOff>0</xdr:colOff>
      <xdr:row>96</xdr:row>
      <xdr:rowOff>167036</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flipV="1">
          <a:off x="9639300" y="16617432"/>
          <a:ext cx="838200" cy="8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141234</xdr:rowOff>
    </xdr:from>
    <xdr:ext cx="534377" cy="259045"/>
    <xdr:sp macro="" textlink="">
      <xdr:nvSpPr>
        <xdr:cNvPr id="464" name="土木費平均値テキスト">
          <a:extLst>
            <a:ext uri="{FF2B5EF4-FFF2-40B4-BE49-F238E27FC236}">
              <a16:creationId xmlns:a16="http://schemas.microsoft.com/office/drawing/2014/main" id="{00000000-0008-0000-0700-0000D0010000}"/>
            </a:ext>
          </a:extLst>
        </xdr:cNvPr>
        <xdr:cNvSpPr txBox="1"/>
      </xdr:nvSpPr>
      <xdr:spPr>
        <a:xfrm>
          <a:off x="10528300" y="166004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162807</xdr:rowOff>
    </xdr:from>
    <xdr:to>
      <xdr:col>55</xdr:col>
      <xdr:colOff>50800</xdr:colOff>
      <xdr:row>97</xdr:row>
      <xdr:rowOff>92957</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10426700" y="16622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167036</xdr:rowOff>
    </xdr:from>
    <xdr:to>
      <xdr:col>50</xdr:col>
      <xdr:colOff>114300</xdr:colOff>
      <xdr:row>97</xdr:row>
      <xdr:rowOff>88627</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flipV="1">
          <a:off x="8750300" y="16626236"/>
          <a:ext cx="889000" cy="93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148458</xdr:rowOff>
    </xdr:from>
    <xdr:to>
      <xdr:col>50</xdr:col>
      <xdr:colOff>165100</xdr:colOff>
      <xdr:row>97</xdr:row>
      <xdr:rowOff>78608</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9588500" y="16607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69735</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372111" y="16700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82793</xdr:rowOff>
    </xdr:from>
    <xdr:to>
      <xdr:col>45</xdr:col>
      <xdr:colOff>177800</xdr:colOff>
      <xdr:row>97</xdr:row>
      <xdr:rowOff>88627</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7861300" y="16713443"/>
          <a:ext cx="889000" cy="5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160706</xdr:rowOff>
    </xdr:from>
    <xdr:to>
      <xdr:col>46</xdr:col>
      <xdr:colOff>38100</xdr:colOff>
      <xdr:row>97</xdr:row>
      <xdr:rowOff>90856</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8699500" y="1661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107383</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483111" y="16395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82793</xdr:rowOff>
    </xdr:from>
    <xdr:to>
      <xdr:col>41</xdr:col>
      <xdr:colOff>50800</xdr:colOff>
      <xdr:row>97</xdr:row>
      <xdr:rowOff>123789</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flipV="1">
          <a:off x="6972300" y="16713443"/>
          <a:ext cx="889000" cy="40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2412</xdr:rowOff>
    </xdr:from>
    <xdr:to>
      <xdr:col>41</xdr:col>
      <xdr:colOff>101600</xdr:colOff>
      <xdr:row>97</xdr:row>
      <xdr:rowOff>104012</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7810500" y="16633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120539</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594111" y="16408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144766</xdr:rowOff>
    </xdr:from>
    <xdr:to>
      <xdr:col>36</xdr:col>
      <xdr:colOff>165100</xdr:colOff>
      <xdr:row>97</xdr:row>
      <xdr:rowOff>74916</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6921500" y="16603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91443</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05111" y="16379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107432</xdr:rowOff>
    </xdr:from>
    <xdr:to>
      <xdr:col>55</xdr:col>
      <xdr:colOff>50800</xdr:colOff>
      <xdr:row>97</xdr:row>
      <xdr:rowOff>37582</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10426700" y="16566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130309</xdr:rowOff>
    </xdr:from>
    <xdr:ext cx="599010" cy="259045"/>
    <xdr:sp macro="" textlink="">
      <xdr:nvSpPr>
        <xdr:cNvPr id="483" name="土木費該当値テキスト">
          <a:extLst>
            <a:ext uri="{FF2B5EF4-FFF2-40B4-BE49-F238E27FC236}">
              <a16:creationId xmlns:a16="http://schemas.microsoft.com/office/drawing/2014/main" id="{00000000-0008-0000-0700-0000E3010000}"/>
            </a:ext>
          </a:extLst>
        </xdr:cNvPr>
        <xdr:cNvSpPr txBox="1"/>
      </xdr:nvSpPr>
      <xdr:spPr>
        <a:xfrm>
          <a:off x="10528300" y="16418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116236</xdr:rowOff>
    </xdr:from>
    <xdr:to>
      <xdr:col>50</xdr:col>
      <xdr:colOff>165100</xdr:colOff>
      <xdr:row>97</xdr:row>
      <xdr:rowOff>46386</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9588500" y="16575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62913</xdr:rowOff>
    </xdr:from>
    <xdr:ext cx="59901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9339795" y="16350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37827</xdr:rowOff>
    </xdr:from>
    <xdr:to>
      <xdr:col>46</xdr:col>
      <xdr:colOff>38100</xdr:colOff>
      <xdr:row>97</xdr:row>
      <xdr:rowOff>139427</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8699500" y="16668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130554</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8483111" y="16761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31993</xdr:rowOff>
    </xdr:from>
    <xdr:to>
      <xdr:col>41</xdr:col>
      <xdr:colOff>101600</xdr:colOff>
      <xdr:row>97</xdr:row>
      <xdr:rowOff>133593</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7810500" y="16662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124720</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7594111" y="16755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72989</xdr:rowOff>
    </xdr:from>
    <xdr:to>
      <xdr:col>36</xdr:col>
      <xdr:colOff>165100</xdr:colOff>
      <xdr:row>98</xdr:row>
      <xdr:rowOff>3139</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6921500" y="16703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165716</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6705111" y="16796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a:extLst>
            <a:ext uri="{FF2B5EF4-FFF2-40B4-BE49-F238E27FC236}">
              <a16:creationId xmlns:a16="http://schemas.microsoft.com/office/drawing/2014/main" id="{00000000-0008-0000-07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71966</xdr:rowOff>
    </xdr:from>
    <xdr:to>
      <xdr:col>85</xdr:col>
      <xdr:colOff>126364</xdr:colOff>
      <xdr:row>39</xdr:row>
      <xdr:rowOff>12461</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6317595" y="5386916"/>
          <a:ext cx="1269" cy="1312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16288</xdr:rowOff>
    </xdr:from>
    <xdr:ext cx="534377" cy="259045"/>
    <xdr:sp macro="" textlink="">
      <xdr:nvSpPr>
        <xdr:cNvPr id="515" name="消防費最小値テキスト">
          <a:extLst>
            <a:ext uri="{FF2B5EF4-FFF2-40B4-BE49-F238E27FC236}">
              <a16:creationId xmlns:a16="http://schemas.microsoft.com/office/drawing/2014/main" id="{00000000-0008-0000-0700-000003020000}"/>
            </a:ext>
          </a:extLst>
        </xdr:cNvPr>
        <xdr:cNvSpPr txBox="1"/>
      </xdr:nvSpPr>
      <xdr:spPr>
        <a:xfrm>
          <a:off x="16370300" y="6702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12461</xdr:rowOff>
    </xdr:from>
    <xdr:to>
      <xdr:col>86</xdr:col>
      <xdr:colOff>25400</xdr:colOff>
      <xdr:row>39</xdr:row>
      <xdr:rowOff>12461</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6699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18643</xdr:rowOff>
    </xdr:from>
    <xdr:ext cx="534377" cy="259045"/>
    <xdr:sp macro="" textlink="">
      <xdr:nvSpPr>
        <xdr:cNvPr id="517" name="消防費最大値テキスト">
          <a:extLst>
            <a:ext uri="{FF2B5EF4-FFF2-40B4-BE49-F238E27FC236}">
              <a16:creationId xmlns:a16="http://schemas.microsoft.com/office/drawing/2014/main" id="{00000000-0008-0000-0700-000005020000}"/>
            </a:ext>
          </a:extLst>
        </xdr:cNvPr>
        <xdr:cNvSpPr txBox="1"/>
      </xdr:nvSpPr>
      <xdr:spPr>
        <a:xfrm>
          <a:off x="16370300" y="5162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75,463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71966</xdr:rowOff>
    </xdr:from>
    <xdr:to>
      <xdr:col>86</xdr:col>
      <xdr:colOff>25400</xdr:colOff>
      <xdr:row>31</xdr:row>
      <xdr:rowOff>71966</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5386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158788</xdr:rowOff>
    </xdr:from>
    <xdr:to>
      <xdr:col>85</xdr:col>
      <xdr:colOff>127000</xdr:colOff>
      <xdr:row>38</xdr:row>
      <xdr:rowOff>70846</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5481300" y="6330988"/>
          <a:ext cx="838200" cy="254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116258</xdr:rowOff>
    </xdr:from>
    <xdr:ext cx="534377" cy="259045"/>
    <xdr:sp macro="" textlink="">
      <xdr:nvSpPr>
        <xdr:cNvPr id="520" name="消防費平均値テキスト">
          <a:extLst>
            <a:ext uri="{FF2B5EF4-FFF2-40B4-BE49-F238E27FC236}">
              <a16:creationId xmlns:a16="http://schemas.microsoft.com/office/drawing/2014/main" id="{00000000-0008-0000-0700-000008020000}"/>
            </a:ext>
          </a:extLst>
        </xdr:cNvPr>
        <xdr:cNvSpPr txBox="1"/>
      </xdr:nvSpPr>
      <xdr:spPr>
        <a:xfrm>
          <a:off x="16370300" y="61170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93381</xdr:rowOff>
    </xdr:from>
    <xdr:to>
      <xdr:col>85</xdr:col>
      <xdr:colOff>177800</xdr:colOff>
      <xdr:row>37</xdr:row>
      <xdr:rowOff>23531</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6268700" y="626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31298</xdr:rowOff>
    </xdr:from>
    <xdr:to>
      <xdr:col>81</xdr:col>
      <xdr:colOff>50800</xdr:colOff>
      <xdr:row>38</xdr:row>
      <xdr:rowOff>70846</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4592300" y="6546398"/>
          <a:ext cx="889000" cy="39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137775</xdr:rowOff>
    </xdr:from>
    <xdr:to>
      <xdr:col>81</xdr:col>
      <xdr:colOff>101600</xdr:colOff>
      <xdr:row>37</xdr:row>
      <xdr:rowOff>67925</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5430500" y="6309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84452</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5214111" y="6085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54798</xdr:rowOff>
    </xdr:from>
    <xdr:to>
      <xdr:col>76</xdr:col>
      <xdr:colOff>114300</xdr:colOff>
      <xdr:row>38</xdr:row>
      <xdr:rowOff>31298</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3703300" y="6398448"/>
          <a:ext cx="889000" cy="147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127945</xdr:rowOff>
    </xdr:from>
    <xdr:to>
      <xdr:col>76</xdr:col>
      <xdr:colOff>165100</xdr:colOff>
      <xdr:row>36</xdr:row>
      <xdr:rowOff>58095</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4541500" y="612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74622</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4325111" y="5903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54798</xdr:rowOff>
    </xdr:from>
    <xdr:to>
      <xdr:col>71</xdr:col>
      <xdr:colOff>177800</xdr:colOff>
      <xdr:row>38</xdr:row>
      <xdr:rowOff>33424</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2814300" y="6398448"/>
          <a:ext cx="889000" cy="150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75481</xdr:rowOff>
    </xdr:from>
    <xdr:to>
      <xdr:col>72</xdr:col>
      <xdr:colOff>38100</xdr:colOff>
      <xdr:row>37</xdr:row>
      <xdr:rowOff>5631</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3652500" y="6247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22158</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436111" y="6022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152336</xdr:rowOff>
    </xdr:from>
    <xdr:to>
      <xdr:col>67</xdr:col>
      <xdr:colOff>101600</xdr:colOff>
      <xdr:row>37</xdr:row>
      <xdr:rowOff>82486</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2763500" y="6324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99013</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547111" y="6099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107988</xdr:rowOff>
    </xdr:from>
    <xdr:to>
      <xdr:col>85</xdr:col>
      <xdr:colOff>177800</xdr:colOff>
      <xdr:row>37</xdr:row>
      <xdr:rowOff>38138</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6268700" y="6280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86415</xdr:rowOff>
    </xdr:from>
    <xdr:ext cx="534377" cy="259045"/>
    <xdr:sp macro="" textlink="">
      <xdr:nvSpPr>
        <xdr:cNvPr id="539" name="消防費該当値テキスト">
          <a:extLst>
            <a:ext uri="{FF2B5EF4-FFF2-40B4-BE49-F238E27FC236}">
              <a16:creationId xmlns:a16="http://schemas.microsoft.com/office/drawing/2014/main" id="{00000000-0008-0000-0700-00001B020000}"/>
            </a:ext>
          </a:extLst>
        </xdr:cNvPr>
        <xdr:cNvSpPr txBox="1"/>
      </xdr:nvSpPr>
      <xdr:spPr>
        <a:xfrm>
          <a:off x="16370300" y="6258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20046</xdr:rowOff>
    </xdr:from>
    <xdr:to>
      <xdr:col>81</xdr:col>
      <xdr:colOff>101600</xdr:colOff>
      <xdr:row>38</xdr:row>
      <xdr:rowOff>121646</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5430500" y="6535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112773</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5214111" y="6627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151948</xdr:rowOff>
    </xdr:from>
    <xdr:to>
      <xdr:col>76</xdr:col>
      <xdr:colOff>165100</xdr:colOff>
      <xdr:row>38</xdr:row>
      <xdr:rowOff>82097</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4541500" y="649559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73225</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4325111" y="6588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3998</xdr:rowOff>
    </xdr:from>
    <xdr:to>
      <xdr:col>72</xdr:col>
      <xdr:colOff>38100</xdr:colOff>
      <xdr:row>37</xdr:row>
      <xdr:rowOff>105598</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3652500" y="6347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96725</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3436111" y="6440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154074</xdr:rowOff>
    </xdr:from>
    <xdr:to>
      <xdr:col>67</xdr:col>
      <xdr:colOff>101600</xdr:colOff>
      <xdr:row>38</xdr:row>
      <xdr:rowOff>84224</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2763500" y="6497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75351</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547111" y="6590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教育費グラフ枠">
          <a:extLst>
            <a:ext uri="{FF2B5EF4-FFF2-40B4-BE49-F238E27FC236}">
              <a16:creationId xmlns:a16="http://schemas.microsoft.com/office/drawing/2014/main" id="{00000000-0008-0000-0700-00003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70272</xdr:rowOff>
    </xdr:from>
    <xdr:to>
      <xdr:col>85</xdr:col>
      <xdr:colOff>126364</xdr:colOff>
      <xdr:row>58</xdr:row>
      <xdr:rowOff>51612</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flipV="1">
          <a:off x="16317595" y="8814222"/>
          <a:ext cx="1269" cy="1181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55439</xdr:rowOff>
    </xdr:from>
    <xdr:ext cx="534377" cy="259045"/>
    <xdr:sp macro="" textlink="">
      <xdr:nvSpPr>
        <xdr:cNvPr id="570" name="教育費最小値テキスト">
          <a:extLst>
            <a:ext uri="{FF2B5EF4-FFF2-40B4-BE49-F238E27FC236}">
              <a16:creationId xmlns:a16="http://schemas.microsoft.com/office/drawing/2014/main" id="{00000000-0008-0000-0700-00003A020000}"/>
            </a:ext>
          </a:extLst>
        </xdr:cNvPr>
        <xdr:cNvSpPr txBox="1"/>
      </xdr:nvSpPr>
      <xdr:spPr>
        <a:xfrm>
          <a:off x="16370300" y="9999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51612</xdr:rowOff>
    </xdr:from>
    <xdr:to>
      <xdr:col>86</xdr:col>
      <xdr:colOff>25400</xdr:colOff>
      <xdr:row>58</xdr:row>
      <xdr:rowOff>51612</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6230600" y="9995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16949</xdr:rowOff>
    </xdr:from>
    <xdr:ext cx="599010" cy="259045"/>
    <xdr:sp macro="" textlink="">
      <xdr:nvSpPr>
        <xdr:cNvPr id="572" name="教育費最大値テキスト">
          <a:extLst>
            <a:ext uri="{FF2B5EF4-FFF2-40B4-BE49-F238E27FC236}">
              <a16:creationId xmlns:a16="http://schemas.microsoft.com/office/drawing/2014/main" id="{00000000-0008-0000-0700-00003C020000}"/>
            </a:ext>
          </a:extLst>
        </xdr:cNvPr>
        <xdr:cNvSpPr txBox="1"/>
      </xdr:nvSpPr>
      <xdr:spPr>
        <a:xfrm>
          <a:off x="16370300" y="8589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555,371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70272</xdr:rowOff>
    </xdr:from>
    <xdr:to>
      <xdr:col>86</xdr:col>
      <xdr:colOff>25400</xdr:colOff>
      <xdr:row>51</xdr:row>
      <xdr:rowOff>70272</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8814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132609</xdr:rowOff>
    </xdr:from>
    <xdr:to>
      <xdr:col>85</xdr:col>
      <xdr:colOff>127000</xdr:colOff>
      <xdr:row>57</xdr:row>
      <xdr:rowOff>142715</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5481300" y="9905259"/>
          <a:ext cx="838200" cy="10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76577</xdr:rowOff>
    </xdr:from>
    <xdr:ext cx="534377" cy="259045"/>
    <xdr:sp macro="" textlink="">
      <xdr:nvSpPr>
        <xdr:cNvPr id="575" name="教育費平均値テキスト">
          <a:extLst>
            <a:ext uri="{FF2B5EF4-FFF2-40B4-BE49-F238E27FC236}">
              <a16:creationId xmlns:a16="http://schemas.microsoft.com/office/drawing/2014/main" id="{00000000-0008-0000-0700-00003F020000}"/>
            </a:ext>
          </a:extLst>
        </xdr:cNvPr>
        <xdr:cNvSpPr txBox="1"/>
      </xdr:nvSpPr>
      <xdr:spPr>
        <a:xfrm>
          <a:off x="16370300" y="96777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53700</xdr:rowOff>
    </xdr:from>
    <xdr:to>
      <xdr:col>85</xdr:col>
      <xdr:colOff>177800</xdr:colOff>
      <xdr:row>57</xdr:row>
      <xdr:rowOff>155300</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6268700" y="9826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103604</xdr:rowOff>
    </xdr:from>
    <xdr:to>
      <xdr:col>81</xdr:col>
      <xdr:colOff>50800</xdr:colOff>
      <xdr:row>57</xdr:row>
      <xdr:rowOff>142715</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4592300" y="9876254"/>
          <a:ext cx="889000" cy="39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69535</xdr:rowOff>
    </xdr:from>
    <xdr:to>
      <xdr:col>81</xdr:col>
      <xdr:colOff>101600</xdr:colOff>
      <xdr:row>57</xdr:row>
      <xdr:rowOff>171135</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5430500" y="9842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16212</xdr:rowOff>
    </xdr:from>
    <xdr:ext cx="534377"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5214111" y="9617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103604</xdr:rowOff>
    </xdr:from>
    <xdr:to>
      <xdr:col>76</xdr:col>
      <xdr:colOff>114300</xdr:colOff>
      <xdr:row>57</xdr:row>
      <xdr:rowOff>128512</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flipV="1">
          <a:off x="13703300" y="9876254"/>
          <a:ext cx="889000" cy="24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78403</xdr:rowOff>
    </xdr:from>
    <xdr:to>
      <xdr:col>76</xdr:col>
      <xdr:colOff>165100</xdr:colOff>
      <xdr:row>58</xdr:row>
      <xdr:rowOff>8553</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4541500" y="9851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171130</xdr:rowOff>
    </xdr:from>
    <xdr:ext cx="534377"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4325111" y="9943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128512</xdr:rowOff>
    </xdr:from>
    <xdr:to>
      <xdr:col>71</xdr:col>
      <xdr:colOff>177800</xdr:colOff>
      <xdr:row>57</xdr:row>
      <xdr:rowOff>168024</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2814300" y="9901162"/>
          <a:ext cx="889000" cy="39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92432</xdr:rowOff>
    </xdr:from>
    <xdr:to>
      <xdr:col>72</xdr:col>
      <xdr:colOff>38100</xdr:colOff>
      <xdr:row>58</xdr:row>
      <xdr:rowOff>22582</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3652500" y="986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13709</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3436111" y="9957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107332</xdr:rowOff>
    </xdr:from>
    <xdr:to>
      <xdr:col>67</xdr:col>
      <xdr:colOff>101600</xdr:colOff>
      <xdr:row>58</xdr:row>
      <xdr:rowOff>37482</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2763500" y="9879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54009</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2547111" y="9655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81809</xdr:rowOff>
    </xdr:from>
    <xdr:to>
      <xdr:col>85</xdr:col>
      <xdr:colOff>177800</xdr:colOff>
      <xdr:row>58</xdr:row>
      <xdr:rowOff>11959</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6268700" y="9854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32127</xdr:rowOff>
    </xdr:from>
    <xdr:ext cx="534377" cy="259045"/>
    <xdr:sp macro="" textlink="">
      <xdr:nvSpPr>
        <xdr:cNvPr id="594" name="教育費該当値テキスト">
          <a:extLst>
            <a:ext uri="{FF2B5EF4-FFF2-40B4-BE49-F238E27FC236}">
              <a16:creationId xmlns:a16="http://schemas.microsoft.com/office/drawing/2014/main" id="{00000000-0008-0000-0700-000052020000}"/>
            </a:ext>
          </a:extLst>
        </xdr:cNvPr>
        <xdr:cNvSpPr txBox="1"/>
      </xdr:nvSpPr>
      <xdr:spPr>
        <a:xfrm>
          <a:off x="16370300" y="9804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91915</xdr:rowOff>
    </xdr:from>
    <xdr:to>
      <xdr:col>81</xdr:col>
      <xdr:colOff>101600</xdr:colOff>
      <xdr:row>58</xdr:row>
      <xdr:rowOff>22065</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5430500" y="9864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13192</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214111" y="9957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52804</xdr:rowOff>
    </xdr:from>
    <xdr:to>
      <xdr:col>76</xdr:col>
      <xdr:colOff>165100</xdr:colOff>
      <xdr:row>57</xdr:row>
      <xdr:rowOff>154404</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4541500" y="9825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170931</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4325111" y="9600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77712</xdr:rowOff>
    </xdr:from>
    <xdr:to>
      <xdr:col>72</xdr:col>
      <xdr:colOff>38100</xdr:colOff>
      <xdr:row>58</xdr:row>
      <xdr:rowOff>7862</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3652500" y="9850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24389</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3436111" y="9625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117224</xdr:rowOff>
    </xdr:from>
    <xdr:to>
      <xdr:col>67</xdr:col>
      <xdr:colOff>101600</xdr:colOff>
      <xdr:row>58</xdr:row>
      <xdr:rowOff>47374</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2763500" y="9889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38501</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2547111" y="9982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災害復旧費グラフ枠">
          <a:extLst>
            <a:ext uri="{FF2B5EF4-FFF2-40B4-BE49-F238E27FC236}">
              <a16:creationId xmlns:a16="http://schemas.microsoft.com/office/drawing/2014/main" id="{00000000-0008-0000-0700-00006F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110915</xdr:rowOff>
    </xdr:from>
    <xdr:to>
      <xdr:col>85</xdr:col>
      <xdr:colOff>126364</xdr:colOff>
      <xdr:row>78</xdr:row>
      <xdr:rowOff>139700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flipV="1">
          <a:off x="16317595" y="12112415"/>
          <a:ext cx="1269" cy="1400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5" name="災害復旧費最小値テキスト">
          <a:extLst>
            <a:ext uri="{FF2B5EF4-FFF2-40B4-BE49-F238E27FC236}">
              <a16:creationId xmlns:a16="http://schemas.microsoft.com/office/drawing/2014/main" id="{00000000-0008-0000-0700-000071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57592</xdr:rowOff>
    </xdr:from>
    <xdr:ext cx="599010" cy="259045"/>
    <xdr:sp macro="" textlink="">
      <xdr:nvSpPr>
        <xdr:cNvPr id="627" name="災害復旧費最大値テキスト">
          <a:extLst>
            <a:ext uri="{FF2B5EF4-FFF2-40B4-BE49-F238E27FC236}">
              <a16:creationId xmlns:a16="http://schemas.microsoft.com/office/drawing/2014/main" id="{00000000-0008-0000-0700-000073020000}"/>
            </a:ext>
          </a:extLst>
        </xdr:cNvPr>
        <xdr:cNvSpPr txBox="1"/>
      </xdr:nvSpPr>
      <xdr:spPr>
        <a:xfrm>
          <a:off x="16370300" y="11887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153,148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110915</xdr:rowOff>
    </xdr:from>
    <xdr:to>
      <xdr:col>86</xdr:col>
      <xdr:colOff>25400</xdr:colOff>
      <xdr:row>70</xdr:row>
      <xdr:rowOff>110915</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6230600" y="12112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139681</xdr:rowOff>
    </xdr:from>
    <xdr:to>
      <xdr:col>85</xdr:col>
      <xdr:colOff>127000</xdr:colOff>
      <xdr:row>78</xdr:row>
      <xdr:rowOff>139681</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5481300" y="1351278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154881</xdr:rowOff>
    </xdr:from>
    <xdr:ext cx="534377" cy="259045"/>
    <xdr:sp macro="" textlink="">
      <xdr:nvSpPr>
        <xdr:cNvPr id="630" name="災害復旧費平均値テキスト">
          <a:extLst>
            <a:ext uri="{FF2B5EF4-FFF2-40B4-BE49-F238E27FC236}">
              <a16:creationId xmlns:a16="http://schemas.microsoft.com/office/drawing/2014/main" id="{00000000-0008-0000-0700-000076020000}"/>
            </a:ext>
          </a:extLst>
        </xdr:cNvPr>
        <xdr:cNvSpPr txBox="1"/>
      </xdr:nvSpPr>
      <xdr:spPr>
        <a:xfrm>
          <a:off x="16370300" y="131850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132004</xdr:rowOff>
    </xdr:from>
    <xdr:to>
      <xdr:col>85</xdr:col>
      <xdr:colOff>177800</xdr:colOff>
      <xdr:row>78</xdr:row>
      <xdr:rowOff>62154</xdr:rowOff>
    </xdr:to>
    <xdr:sp macro="" textlink="">
      <xdr:nvSpPr>
        <xdr:cNvPr id="631" name="フローチャート: 判断 630">
          <a:extLst>
            <a:ext uri="{FF2B5EF4-FFF2-40B4-BE49-F238E27FC236}">
              <a16:creationId xmlns:a16="http://schemas.microsoft.com/office/drawing/2014/main" id="{00000000-0008-0000-0700-000077020000}"/>
            </a:ext>
          </a:extLst>
        </xdr:cNvPr>
        <xdr:cNvSpPr/>
      </xdr:nvSpPr>
      <xdr:spPr>
        <a:xfrm>
          <a:off x="16268700" y="13333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155839</xdr:rowOff>
    </xdr:from>
    <xdr:to>
      <xdr:col>81</xdr:col>
      <xdr:colOff>50800</xdr:colOff>
      <xdr:row>78</xdr:row>
      <xdr:rowOff>139681</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4592300" y="13186039"/>
          <a:ext cx="889000" cy="326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160150</xdr:rowOff>
    </xdr:from>
    <xdr:to>
      <xdr:col>81</xdr:col>
      <xdr:colOff>101600</xdr:colOff>
      <xdr:row>78</xdr:row>
      <xdr:rowOff>90300</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5430500" y="1336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106827</xdr:rowOff>
    </xdr:from>
    <xdr:ext cx="534377"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5214111" y="13137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155839</xdr:rowOff>
    </xdr:from>
    <xdr:to>
      <xdr:col>76</xdr:col>
      <xdr:colOff>114300</xdr:colOff>
      <xdr:row>77</xdr:row>
      <xdr:rowOff>95196</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flipV="1">
          <a:off x="13703300" y="13186039"/>
          <a:ext cx="889000" cy="110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165683</xdr:rowOff>
    </xdr:from>
    <xdr:to>
      <xdr:col>76</xdr:col>
      <xdr:colOff>165100</xdr:colOff>
      <xdr:row>78</xdr:row>
      <xdr:rowOff>95833</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4541500" y="13367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86960</xdr:rowOff>
    </xdr:from>
    <xdr:ext cx="534377"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4325111" y="13460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95196</xdr:rowOff>
    </xdr:from>
    <xdr:to>
      <xdr:col>71</xdr:col>
      <xdr:colOff>177800</xdr:colOff>
      <xdr:row>78</xdr:row>
      <xdr:rowOff>135009</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flipV="1">
          <a:off x="12814300" y="13296846"/>
          <a:ext cx="889000" cy="211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8790</xdr:rowOff>
    </xdr:from>
    <xdr:to>
      <xdr:col>72</xdr:col>
      <xdr:colOff>38100</xdr:colOff>
      <xdr:row>78</xdr:row>
      <xdr:rowOff>110390</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3652500" y="13381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101517</xdr:rowOff>
    </xdr:from>
    <xdr:ext cx="469744"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3468428" y="13474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171369</xdr:rowOff>
    </xdr:from>
    <xdr:to>
      <xdr:col>67</xdr:col>
      <xdr:colOff>101600</xdr:colOff>
      <xdr:row>78</xdr:row>
      <xdr:rowOff>101519</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2763500" y="13373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118046</xdr:rowOff>
    </xdr:from>
    <xdr:ext cx="469744"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2579428" y="13148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88881</xdr:rowOff>
    </xdr:from>
    <xdr:to>
      <xdr:col>85</xdr:col>
      <xdr:colOff>177800</xdr:colOff>
      <xdr:row>79</xdr:row>
      <xdr:rowOff>19031</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6268700" y="13461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3808</xdr:rowOff>
    </xdr:from>
    <xdr:ext cx="249299" cy="259045"/>
    <xdr:sp macro="" textlink="">
      <xdr:nvSpPr>
        <xdr:cNvPr id="649" name="災害復旧費該当値テキスト">
          <a:extLst>
            <a:ext uri="{FF2B5EF4-FFF2-40B4-BE49-F238E27FC236}">
              <a16:creationId xmlns:a16="http://schemas.microsoft.com/office/drawing/2014/main" id="{00000000-0008-0000-0700-000089020000}"/>
            </a:ext>
          </a:extLst>
        </xdr:cNvPr>
        <xdr:cNvSpPr txBox="1"/>
      </xdr:nvSpPr>
      <xdr:spPr>
        <a:xfrm>
          <a:off x="16370300" y="1337690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88881</xdr:rowOff>
    </xdr:from>
    <xdr:to>
      <xdr:col>81</xdr:col>
      <xdr:colOff>101600</xdr:colOff>
      <xdr:row>79</xdr:row>
      <xdr:rowOff>19031</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5430500" y="13461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10158</xdr:rowOff>
    </xdr:from>
    <xdr:ext cx="249299"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356650" y="1355470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105039</xdr:rowOff>
    </xdr:from>
    <xdr:to>
      <xdr:col>76</xdr:col>
      <xdr:colOff>165100</xdr:colOff>
      <xdr:row>77</xdr:row>
      <xdr:rowOff>35189</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4541500" y="13135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51716</xdr:rowOff>
    </xdr:from>
    <xdr:ext cx="534377"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4325111" y="12910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44396</xdr:rowOff>
    </xdr:from>
    <xdr:to>
      <xdr:col>72</xdr:col>
      <xdr:colOff>38100</xdr:colOff>
      <xdr:row>77</xdr:row>
      <xdr:rowOff>145996</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3652500" y="13246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162523</xdr:rowOff>
    </xdr:from>
    <xdr:ext cx="534377"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3436111" y="13021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84209</xdr:rowOff>
    </xdr:from>
    <xdr:to>
      <xdr:col>67</xdr:col>
      <xdr:colOff>101600</xdr:colOff>
      <xdr:row>79</xdr:row>
      <xdr:rowOff>14359</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2763500" y="13457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5486</xdr:rowOff>
    </xdr:from>
    <xdr:ext cx="378565"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2625017" y="135500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公債費グラフ枠">
          <a:extLst>
            <a:ext uri="{FF2B5EF4-FFF2-40B4-BE49-F238E27FC236}">
              <a16:creationId xmlns:a16="http://schemas.microsoft.com/office/drawing/2014/main" id="{00000000-0008-0000-0700-0000A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71363</xdr:rowOff>
    </xdr:from>
    <xdr:to>
      <xdr:col>85</xdr:col>
      <xdr:colOff>126364</xdr:colOff>
      <xdr:row>98</xdr:row>
      <xdr:rowOff>135672</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flipV="1">
          <a:off x="16317595" y="15673313"/>
          <a:ext cx="1269" cy="1264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139499</xdr:rowOff>
    </xdr:from>
    <xdr:ext cx="378565" cy="259045"/>
    <xdr:sp macro="" textlink="">
      <xdr:nvSpPr>
        <xdr:cNvPr id="680" name="公債費最小値テキスト">
          <a:extLst>
            <a:ext uri="{FF2B5EF4-FFF2-40B4-BE49-F238E27FC236}">
              <a16:creationId xmlns:a16="http://schemas.microsoft.com/office/drawing/2014/main" id="{00000000-0008-0000-0700-0000A8020000}"/>
            </a:ext>
          </a:extLst>
        </xdr:cNvPr>
        <xdr:cNvSpPr txBox="1"/>
      </xdr:nvSpPr>
      <xdr:spPr>
        <a:xfrm>
          <a:off x="16370300" y="169415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135672</xdr:rowOff>
    </xdr:from>
    <xdr:to>
      <xdr:col>86</xdr:col>
      <xdr:colOff>25400</xdr:colOff>
      <xdr:row>98</xdr:row>
      <xdr:rowOff>135672</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6230600" y="16937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18040</xdr:rowOff>
    </xdr:from>
    <xdr:ext cx="599010" cy="259045"/>
    <xdr:sp macro="" textlink="">
      <xdr:nvSpPr>
        <xdr:cNvPr id="682" name="公債費最大値テキスト">
          <a:extLst>
            <a:ext uri="{FF2B5EF4-FFF2-40B4-BE49-F238E27FC236}">
              <a16:creationId xmlns:a16="http://schemas.microsoft.com/office/drawing/2014/main" id="{00000000-0008-0000-0700-0000AA020000}"/>
            </a:ext>
          </a:extLst>
        </xdr:cNvPr>
        <xdr:cNvSpPr txBox="1"/>
      </xdr:nvSpPr>
      <xdr:spPr>
        <a:xfrm>
          <a:off x="16370300" y="154485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277,447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71363</xdr:rowOff>
    </xdr:from>
    <xdr:to>
      <xdr:col>86</xdr:col>
      <xdr:colOff>25400</xdr:colOff>
      <xdr:row>91</xdr:row>
      <xdr:rowOff>71363</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6230600" y="156733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74403</xdr:rowOff>
    </xdr:from>
    <xdr:to>
      <xdr:col>85</xdr:col>
      <xdr:colOff>127000</xdr:colOff>
      <xdr:row>96</xdr:row>
      <xdr:rowOff>108345</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flipV="1">
          <a:off x="15481300" y="16533603"/>
          <a:ext cx="838200" cy="33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17784</xdr:rowOff>
    </xdr:from>
    <xdr:ext cx="534377" cy="259045"/>
    <xdr:sp macro="" textlink="">
      <xdr:nvSpPr>
        <xdr:cNvPr id="685" name="公債費平均値テキスト">
          <a:extLst>
            <a:ext uri="{FF2B5EF4-FFF2-40B4-BE49-F238E27FC236}">
              <a16:creationId xmlns:a16="http://schemas.microsoft.com/office/drawing/2014/main" id="{00000000-0008-0000-0700-0000AD020000}"/>
            </a:ext>
          </a:extLst>
        </xdr:cNvPr>
        <xdr:cNvSpPr txBox="1"/>
      </xdr:nvSpPr>
      <xdr:spPr>
        <a:xfrm>
          <a:off x="16370300" y="164769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39357</xdr:rowOff>
    </xdr:from>
    <xdr:to>
      <xdr:col>85</xdr:col>
      <xdr:colOff>177800</xdr:colOff>
      <xdr:row>96</xdr:row>
      <xdr:rowOff>140957</xdr:rowOff>
    </xdr:to>
    <xdr:sp macro="" textlink="">
      <xdr:nvSpPr>
        <xdr:cNvPr id="686" name="フローチャート: 判断 685">
          <a:extLst>
            <a:ext uri="{FF2B5EF4-FFF2-40B4-BE49-F238E27FC236}">
              <a16:creationId xmlns:a16="http://schemas.microsoft.com/office/drawing/2014/main" id="{00000000-0008-0000-0700-0000AE020000}"/>
            </a:ext>
          </a:extLst>
        </xdr:cNvPr>
        <xdr:cNvSpPr/>
      </xdr:nvSpPr>
      <xdr:spPr>
        <a:xfrm>
          <a:off x="16268700" y="16498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108345</xdr:rowOff>
    </xdr:from>
    <xdr:to>
      <xdr:col>81</xdr:col>
      <xdr:colOff>50800</xdr:colOff>
      <xdr:row>96</xdr:row>
      <xdr:rowOff>109992</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flipV="1">
          <a:off x="14592300" y="16567545"/>
          <a:ext cx="889000" cy="1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57719</xdr:rowOff>
    </xdr:from>
    <xdr:to>
      <xdr:col>81</xdr:col>
      <xdr:colOff>101600</xdr:colOff>
      <xdr:row>96</xdr:row>
      <xdr:rowOff>159319</xdr:rowOff>
    </xdr:to>
    <xdr:sp macro="" textlink="">
      <xdr:nvSpPr>
        <xdr:cNvPr id="688" name="フローチャート: 判断 687">
          <a:extLst>
            <a:ext uri="{FF2B5EF4-FFF2-40B4-BE49-F238E27FC236}">
              <a16:creationId xmlns:a16="http://schemas.microsoft.com/office/drawing/2014/main" id="{00000000-0008-0000-0700-0000B0020000}"/>
            </a:ext>
          </a:extLst>
        </xdr:cNvPr>
        <xdr:cNvSpPr/>
      </xdr:nvSpPr>
      <xdr:spPr>
        <a:xfrm>
          <a:off x="15430500" y="16516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150446</xdr:rowOff>
    </xdr:from>
    <xdr:ext cx="534377"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5214111" y="16609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109992</xdr:rowOff>
    </xdr:from>
    <xdr:to>
      <xdr:col>76</xdr:col>
      <xdr:colOff>114300</xdr:colOff>
      <xdr:row>96</xdr:row>
      <xdr:rowOff>144724</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3703300" y="16569192"/>
          <a:ext cx="889000" cy="34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79391</xdr:rowOff>
    </xdr:from>
    <xdr:to>
      <xdr:col>76</xdr:col>
      <xdr:colOff>165100</xdr:colOff>
      <xdr:row>97</xdr:row>
      <xdr:rowOff>9541</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4541500" y="16538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668</xdr:rowOff>
    </xdr:from>
    <xdr:ext cx="534377"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4325111" y="16631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144724</xdr:rowOff>
    </xdr:from>
    <xdr:to>
      <xdr:col>71</xdr:col>
      <xdr:colOff>177800</xdr:colOff>
      <xdr:row>96</xdr:row>
      <xdr:rowOff>161367</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2814300" y="16603924"/>
          <a:ext cx="889000" cy="16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88489</xdr:rowOff>
    </xdr:from>
    <xdr:to>
      <xdr:col>72</xdr:col>
      <xdr:colOff>38100</xdr:colOff>
      <xdr:row>97</xdr:row>
      <xdr:rowOff>18639</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3652500" y="1654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35166</xdr:rowOff>
    </xdr:from>
    <xdr:ext cx="534377"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3436111" y="16322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116816</xdr:rowOff>
    </xdr:from>
    <xdr:to>
      <xdr:col>67</xdr:col>
      <xdr:colOff>101600</xdr:colOff>
      <xdr:row>97</xdr:row>
      <xdr:rowOff>46966</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2763500" y="16576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38093</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2547111" y="16668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23603</xdr:rowOff>
    </xdr:from>
    <xdr:to>
      <xdr:col>85</xdr:col>
      <xdr:colOff>177800</xdr:colOff>
      <xdr:row>96</xdr:row>
      <xdr:rowOff>125203</xdr:rowOff>
    </xdr:to>
    <xdr:sp macro="" textlink="">
      <xdr:nvSpPr>
        <xdr:cNvPr id="703" name="楕円 702">
          <a:extLst>
            <a:ext uri="{FF2B5EF4-FFF2-40B4-BE49-F238E27FC236}">
              <a16:creationId xmlns:a16="http://schemas.microsoft.com/office/drawing/2014/main" id="{00000000-0008-0000-0700-0000BF020000}"/>
            </a:ext>
          </a:extLst>
        </xdr:cNvPr>
        <xdr:cNvSpPr/>
      </xdr:nvSpPr>
      <xdr:spPr>
        <a:xfrm>
          <a:off x="16268700" y="16482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46480</xdr:rowOff>
    </xdr:from>
    <xdr:ext cx="534377" cy="259045"/>
    <xdr:sp macro="" textlink="">
      <xdr:nvSpPr>
        <xdr:cNvPr id="704" name="公債費該当値テキスト">
          <a:extLst>
            <a:ext uri="{FF2B5EF4-FFF2-40B4-BE49-F238E27FC236}">
              <a16:creationId xmlns:a16="http://schemas.microsoft.com/office/drawing/2014/main" id="{00000000-0008-0000-0700-0000C0020000}"/>
            </a:ext>
          </a:extLst>
        </xdr:cNvPr>
        <xdr:cNvSpPr txBox="1"/>
      </xdr:nvSpPr>
      <xdr:spPr>
        <a:xfrm>
          <a:off x="16370300" y="16334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57545</xdr:rowOff>
    </xdr:from>
    <xdr:to>
      <xdr:col>81</xdr:col>
      <xdr:colOff>101600</xdr:colOff>
      <xdr:row>96</xdr:row>
      <xdr:rowOff>159145</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5430500" y="16516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4222</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5214111" y="16291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59192</xdr:rowOff>
    </xdr:from>
    <xdr:to>
      <xdr:col>76</xdr:col>
      <xdr:colOff>165100</xdr:colOff>
      <xdr:row>96</xdr:row>
      <xdr:rowOff>160792</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4541500" y="16518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5869</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4325111" y="16293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93924</xdr:rowOff>
    </xdr:from>
    <xdr:to>
      <xdr:col>72</xdr:col>
      <xdr:colOff>38100</xdr:colOff>
      <xdr:row>97</xdr:row>
      <xdr:rowOff>24074</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3652500" y="16553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15201</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436111" y="16645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110567</xdr:rowOff>
    </xdr:from>
    <xdr:to>
      <xdr:col>67</xdr:col>
      <xdr:colOff>101600</xdr:colOff>
      <xdr:row>97</xdr:row>
      <xdr:rowOff>40717</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2763500" y="16569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57244</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2547111" y="16344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諸支出金グラフ枠">
          <a:extLst>
            <a:ext uri="{FF2B5EF4-FFF2-40B4-BE49-F238E27FC236}">
              <a16:creationId xmlns:a16="http://schemas.microsoft.com/office/drawing/2014/main" id="{00000000-0008-0000-0700-0000D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80010</xdr:rowOff>
    </xdr:from>
    <xdr:to>
      <xdr:col>116</xdr:col>
      <xdr:colOff>62864</xdr:colOff>
      <xdr:row>39</xdr:row>
      <xdr:rowOff>44450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flipV="1">
          <a:off x="22159595" y="5223510"/>
          <a:ext cx="1269" cy="1507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49039</xdr:rowOff>
    </xdr:from>
    <xdr:ext cx="249299" cy="259045"/>
    <xdr:sp macro="" textlink="">
      <xdr:nvSpPr>
        <xdr:cNvPr id="737" name="諸支出金最小値テキスト">
          <a:extLst>
            <a:ext uri="{FF2B5EF4-FFF2-40B4-BE49-F238E27FC236}">
              <a16:creationId xmlns:a16="http://schemas.microsoft.com/office/drawing/2014/main" id="{00000000-0008-0000-0700-0000E1020000}"/>
            </a:ext>
          </a:extLst>
        </xdr:cNvPr>
        <xdr:cNvSpPr txBox="1"/>
      </xdr:nvSpPr>
      <xdr:spPr>
        <a:xfrm>
          <a:off x="22212300" y="673558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26687</xdr:rowOff>
    </xdr:from>
    <xdr:ext cx="534377" cy="259045"/>
    <xdr:sp macro="" textlink="">
      <xdr:nvSpPr>
        <xdr:cNvPr id="739" name="諸支出金最大値テキスト">
          <a:extLst>
            <a:ext uri="{FF2B5EF4-FFF2-40B4-BE49-F238E27FC236}">
              <a16:creationId xmlns:a16="http://schemas.microsoft.com/office/drawing/2014/main" id="{00000000-0008-0000-0700-0000E3020000}"/>
            </a:ext>
          </a:extLst>
        </xdr:cNvPr>
        <xdr:cNvSpPr txBox="1"/>
      </xdr:nvSpPr>
      <xdr:spPr>
        <a:xfrm>
          <a:off x="22212300" y="4998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11,870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80010</xdr:rowOff>
    </xdr:from>
    <xdr:to>
      <xdr:col>116</xdr:col>
      <xdr:colOff>152400</xdr:colOff>
      <xdr:row>30</xdr:row>
      <xdr:rowOff>80010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2072600" y="5223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137939</xdr:rowOff>
    </xdr:from>
    <xdr:ext cx="378565" cy="259045"/>
    <xdr:sp macro="" textlink="">
      <xdr:nvSpPr>
        <xdr:cNvPr id="742" name="諸支出金平均値テキスト">
          <a:extLst>
            <a:ext uri="{FF2B5EF4-FFF2-40B4-BE49-F238E27FC236}">
              <a16:creationId xmlns:a16="http://schemas.microsoft.com/office/drawing/2014/main" id="{00000000-0008-0000-0700-0000E6020000}"/>
            </a:ext>
          </a:extLst>
        </xdr:cNvPr>
        <xdr:cNvSpPr txBox="1"/>
      </xdr:nvSpPr>
      <xdr:spPr>
        <a:xfrm>
          <a:off x="22212300" y="648158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115062</xdr:rowOff>
    </xdr:from>
    <xdr:to>
      <xdr:col>116</xdr:col>
      <xdr:colOff>114300</xdr:colOff>
      <xdr:row>39</xdr:row>
      <xdr:rowOff>45212</xdr:rowOff>
    </xdr:to>
    <xdr:sp macro="" textlink="">
      <xdr:nvSpPr>
        <xdr:cNvPr id="743" name="フローチャート: 判断 742">
          <a:extLst>
            <a:ext uri="{FF2B5EF4-FFF2-40B4-BE49-F238E27FC236}">
              <a16:creationId xmlns:a16="http://schemas.microsoft.com/office/drawing/2014/main" id="{00000000-0008-0000-0700-0000E7020000}"/>
            </a:ext>
          </a:extLst>
        </xdr:cNvPr>
        <xdr:cNvSpPr/>
      </xdr:nvSpPr>
      <xdr:spPr>
        <a:xfrm>
          <a:off x="22110700" y="663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89916</xdr:rowOff>
    </xdr:from>
    <xdr:to>
      <xdr:col>112</xdr:col>
      <xdr:colOff>38100</xdr:colOff>
      <xdr:row>39</xdr:row>
      <xdr:rowOff>20066</xdr:rowOff>
    </xdr:to>
    <xdr:sp macro="" textlink="">
      <xdr:nvSpPr>
        <xdr:cNvPr id="745" name="フローチャート: 判断 744">
          <a:extLst>
            <a:ext uri="{FF2B5EF4-FFF2-40B4-BE49-F238E27FC236}">
              <a16:creationId xmlns:a16="http://schemas.microsoft.com/office/drawing/2014/main" id="{00000000-0008-0000-0700-0000E9020000}"/>
            </a:ext>
          </a:extLst>
        </xdr:cNvPr>
        <xdr:cNvSpPr/>
      </xdr:nvSpPr>
      <xdr:spPr>
        <a:xfrm>
          <a:off x="21272500" y="6605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36593</xdr:rowOff>
    </xdr:from>
    <xdr:ext cx="378565"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21134017" y="63802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118364</xdr:rowOff>
    </xdr:from>
    <xdr:to>
      <xdr:col>107</xdr:col>
      <xdr:colOff>101600</xdr:colOff>
      <xdr:row>39</xdr:row>
      <xdr:rowOff>48514</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0383500" y="6633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65041</xdr:rowOff>
    </xdr:from>
    <xdr:ext cx="378565"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0245017" y="64086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137541</xdr:rowOff>
    </xdr:from>
    <xdr:to>
      <xdr:col>102</xdr:col>
      <xdr:colOff>165100</xdr:colOff>
      <xdr:row>39</xdr:row>
      <xdr:rowOff>67691</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19494500" y="6652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84218</xdr:rowOff>
    </xdr:from>
    <xdr:ext cx="378565"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9356017" y="64278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134366</xdr:rowOff>
    </xdr:from>
    <xdr:to>
      <xdr:col>98</xdr:col>
      <xdr:colOff>38100</xdr:colOff>
      <xdr:row>39</xdr:row>
      <xdr:rowOff>64516</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18605500" y="664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81043</xdr:rowOff>
    </xdr:from>
    <xdr:ext cx="378565"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8467017" y="64246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0" name="楕円 759">
          <a:extLst>
            <a:ext uri="{FF2B5EF4-FFF2-40B4-BE49-F238E27FC236}">
              <a16:creationId xmlns:a16="http://schemas.microsoft.com/office/drawing/2014/main" id="{00000000-0008-0000-0700-0000F8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93489</xdr:rowOff>
    </xdr:from>
    <xdr:ext cx="249299" cy="259045"/>
    <xdr:sp macro="" textlink="">
      <xdr:nvSpPr>
        <xdr:cNvPr id="761" name="諸支出金該当値テキスト">
          <a:extLst>
            <a:ext uri="{FF2B5EF4-FFF2-40B4-BE49-F238E27FC236}">
              <a16:creationId xmlns:a16="http://schemas.microsoft.com/office/drawing/2014/main" id="{00000000-0008-0000-0700-0000F9020000}"/>
            </a:ext>
          </a:extLst>
        </xdr:cNvPr>
        <xdr:cNvSpPr txBox="1"/>
      </xdr:nvSpPr>
      <xdr:spPr>
        <a:xfrm>
          <a:off x="22212300" y="660858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前年度繰上充用金グラフ枠">
          <a:extLst>
            <a:ext uri="{FF2B5EF4-FFF2-40B4-BE49-F238E27FC236}">
              <a16:creationId xmlns:a16="http://schemas.microsoft.com/office/drawing/2014/main" id="{00000000-0008-0000-0700-000010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6" name="前年度繰上充用金最小値テキスト">
          <a:extLst>
            <a:ext uri="{FF2B5EF4-FFF2-40B4-BE49-F238E27FC236}">
              <a16:creationId xmlns:a16="http://schemas.microsoft.com/office/drawing/2014/main" id="{00000000-0008-0000-0700-000012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8" name="前年度繰上充用金最大値テキスト">
          <a:extLst>
            <a:ext uri="{FF2B5EF4-FFF2-40B4-BE49-F238E27FC236}">
              <a16:creationId xmlns:a16="http://schemas.microsoft.com/office/drawing/2014/main" id="{00000000-0008-0000-0700-000014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1" name="前年度繰上充用金平均値テキスト">
          <a:extLst>
            <a:ext uri="{FF2B5EF4-FFF2-40B4-BE49-F238E27FC236}">
              <a16:creationId xmlns:a16="http://schemas.microsoft.com/office/drawing/2014/main" id="{00000000-0008-0000-0700-000017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2" name="フローチャート: 判断 791">
          <a:extLst>
            <a:ext uri="{FF2B5EF4-FFF2-40B4-BE49-F238E27FC236}">
              <a16:creationId xmlns:a16="http://schemas.microsoft.com/office/drawing/2014/main" id="{00000000-0008-0000-0700-000018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4" name="フローチャート: 判断 793">
          <a:extLst>
            <a:ext uri="{FF2B5EF4-FFF2-40B4-BE49-F238E27FC236}">
              <a16:creationId xmlns:a16="http://schemas.microsoft.com/office/drawing/2014/main" id="{00000000-0008-0000-0700-00001A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9" name="楕円 808">
          <a:extLst>
            <a:ext uri="{FF2B5EF4-FFF2-40B4-BE49-F238E27FC236}">
              <a16:creationId xmlns:a16="http://schemas.microsoft.com/office/drawing/2014/main" id="{00000000-0008-0000-0700-000029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0" name="前年度繰上充用金該当値テキスト">
          <a:extLst>
            <a:ext uri="{FF2B5EF4-FFF2-40B4-BE49-F238E27FC236}">
              <a16:creationId xmlns:a16="http://schemas.microsoft.com/office/drawing/2014/main" id="{00000000-0008-0000-0700-00002A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1" name="楕円 810">
          <a:extLst>
            <a:ext uri="{FF2B5EF4-FFF2-40B4-BE49-F238E27FC236}">
              <a16:creationId xmlns:a16="http://schemas.microsoft.com/office/drawing/2014/main" id="{00000000-0008-0000-0700-00002B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9" name="正方形/長方形 818">
          <a:extLst>
            <a:ext uri="{FF2B5EF4-FFF2-40B4-BE49-F238E27FC236}">
              <a16:creationId xmlns:a16="http://schemas.microsoft.com/office/drawing/2014/main" id="{00000000-0008-0000-0700-000033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0" name="正方形/長方形 819">
          <a:extLst>
            <a:ext uri="{FF2B5EF4-FFF2-40B4-BE49-F238E27FC236}">
              <a16:creationId xmlns:a16="http://schemas.microsoft.com/office/drawing/2014/main" id="{00000000-0008-0000-0700-000034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議会費は全国平均、県平均より上回っているが類似団体平均を下回っている。議会費はほぼ変動がないが、令和５年度には町議選挙も控えているため今後多少増減する見込みである。総務費は全国平均、県平均、類似団体平均ともに上回っている。前年に比べ</a:t>
          </a:r>
          <a:r>
            <a:rPr kumimoji="1" lang="en-US" altLang="ja-JP" sz="1300">
              <a:latin typeface="ＭＳ Ｐゴシック" panose="020B0600070205080204" pitchFamily="50" charset="-128"/>
              <a:ea typeface="ＭＳ Ｐゴシック" panose="020B0600070205080204" pitchFamily="50" charset="-128"/>
            </a:rPr>
            <a:t>32,901</a:t>
          </a:r>
          <a:r>
            <a:rPr kumimoji="1" lang="ja-JP" altLang="en-US" sz="1300">
              <a:latin typeface="ＭＳ Ｐゴシック" panose="020B0600070205080204" pitchFamily="50" charset="-128"/>
              <a:ea typeface="ＭＳ Ｐゴシック" panose="020B0600070205080204" pitchFamily="50" charset="-128"/>
            </a:rPr>
            <a:t>円減少している。民生費は全国平均、県平均、類似団体平均を下回っており、福祉事業に係る経費が少ないことが分かる。高齢者が増加しているが、子育て世代が減少していることが大きな要因である。衛生費は全国平均、県平均を上回っているが、類似団体平均を下回っている。原因として新型コロナウイルス関連の予防接種などの事業が増加したことによる。労働費は町の施策である雇用拡大奨励補助金の影響により増減が見られ、今後は人口減に伴い減少していく見込みである。農林水産業費は前年に比べ</a:t>
          </a:r>
          <a:r>
            <a:rPr kumimoji="1" lang="en-US" altLang="ja-JP" sz="1300">
              <a:latin typeface="ＭＳ Ｐゴシック" panose="020B0600070205080204" pitchFamily="50" charset="-128"/>
              <a:ea typeface="ＭＳ Ｐゴシック" panose="020B0600070205080204" pitchFamily="50" charset="-128"/>
            </a:rPr>
            <a:t>4,066</a:t>
          </a:r>
          <a:r>
            <a:rPr kumimoji="1" lang="ja-JP" altLang="en-US" sz="1300">
              <a:latin typeface="ＭＳ Ｐゴシック" panose="020B0600070205080204" pitchFamily="50" charset="-128"/>
              <a:ea typeface="ＭＳ Ｐゴシック" panose="020B0600070205080204" pitchFamily="50" charset="-128"/>
            </a:rPr>
            <a:t>円増加している。林道の整備なども完了していくため今後は減少していく見込みである。商工費は湯遊ランドはなわ改修工事、新型コロナウイルスに係るエール商品券の影響などにより、前年に比べ</a:t>
          </a:r>
          <a:r>
            <a:rPr kumimoji="1" lang="en-US" altLang="ja-JP" sz="1300">
              <a:latin typeface="ＭＳ Ｐゴシック" panose="020B0600070205080204" pitchFamily="50" charset="-128"/>
              <a:ea typeface="ＭＳ Ｐゴシック" panose="020B0600070205080204" pitchFamily="50" charset="-128"/>
            </a:rPr>
            <a:t>15,207</a:t>
          </a:r>
          <a:r>
            <a:rPr kumimoji="1" lang="ja-JP" altLang="en-US" sz="1300">
              <a:latin typeface="ＭＳ Ｐゴシック" panose="020B0600070205080204" pitchFamily="50" charset="-128"/>
              <a:ea typeface="ＭＳ Ｐゴシック" panose="020B0600070205080204" pitchFamily="50" charset="-128"/>
            </a:rPr>
            <a:t>円増加している。土木費は道路維持事業、道路新設改良費の増加により前年に比べ</a:t>
          </a:r>
          <a:r>
            <a:rPr kumimoji="1" lang="en-US" altLang="ja-JP" sz="1300">
              <a:latin typeface="ＭＳ Ｐゴシック" panose="020B0600070205080204" pitchFamily="50" charset="-128"/>
              <a:ea typeface="ＭＳ Ｐゴシック" panose="020B0600070205080204" pitchFamily="50" charset="-128"/>
            </a:rPr>
            <a:t>2,311</a:t>
          </a:r>
          <a:r>
            <a:rPr kumimoji="1" lang="ja-JP" altLang="en-US" sz="1300">
              <a:latin typeface="ＭＳ Ｐゴシック" panose="020B0600070205080204" pitchFamily="50" charset="-128"/>
              <a:ea typeface="ＭＳ Ｐゴシック" panose="020B0600070205080204" pitchFamily="50" charset="-128"/>
            </a:rPr>
            <a:t>円増加している。今後も北野松岡線の全線開通に向け増加していくことが見込まれる。消防費は屯所の改築、ポンプ車の更新等で平準化して事業を実施しているため、今後も大きく変動することはないと見込まれる。教育費は増加傾向にあり、令和５年度より入学祝金事業を実施するため、今後も増加する見込みである。類似団体平均を参考にするとともに、行財政改革を進めながら歳出削減に努める必要が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福島県塙町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財政調整基金は、標準財政規模の</a:t>
          </a:r>
          <a:r>
            <a:rPr kumimoji="1" lang="en-US" altLang="ja-JP" sz="1200">
              <a:latin typeface="ＭＳ ゴシック" pitchFamily="49" charset="-128"/>
              <a:ea typeface="ＭＳ ゴシック" pitchFamily="49" charset="-128"/>
            </a:rPr>
            <a:t>29.17</a:t>
          </a:r>
          <a:r>
            <a:rPr kumimoji="1" lang="ja-JP" altLang="en-US" sz="1200">
              <a:latin typeface="ＭＳ ゴシック" pitchFamily="49" charset="-128"/>
              <a:ea typeface="ＭＳ ゴシック" pitchFamily="49" charset="-128"/>
            </a:rPr>
            <a:t>％を積み立てており、適正とされている</a:t>
          </a:r>
          <a:r>
            <a:rPr kumimoji="1" lang="en-US" altLang="ja-JP" sz="1200">
              <a:latin typeface="ＭＳ ゴシック" pitchFamily="49" charset="-128"/>
              <a:ea typeface="ＭＳ ゴシック" pitchFamily="49" charset="-128"/>
            </a:rPr>
            <a:t>10</a:t>
          </a:r>
          <a:r>
            <a:rPr kumimoji="1" lang="ja-JP" altLang="en-US" sz="1200">
              <a:latin typeface="ＭＳ ゴシック" pitchFamily="49" charset="-128"/>
              <a:ea typeface="ＭＳ ゴシック" pitchFamily="49" charset="-128"/>
            </a:rPr>
            <a:t>％程度以上の残高を有している。不測の事態に対応できる備えが整っている一方、近年、取り崩しの金額が大きくなっていることから、残高の推移に注意するとともに、基金に依存しない財政運営に努める必要がある。実質収支額は</a:t>
          </a:r>
          <a:r>
            <a:rPr kumimoji="1" lang="en-US" altLang="ja-JP" sz="1200">
              <a:latin typeface="ＭＳ ゴシック" pitchFamily="49" charset="-128"/>
              <a:ea typeface="ＭＳ ゴシック" pitchFamily="49" charset="-128"/>
            </a:rPr>
            <a:t>3</a:t>
          </a:r>
          <a:r>
            <a:rPr kumimoji="1" lang="ja-JP" altLang="en-US" sz="1200">
              <a:latin typeface="ＭＳ ゴシック" pitchFamily="49" charset="-128"/>
              <a:ea typeface="ＭＳ ゴシック" pitchFamily="49" charset="-128"/>
            </a:rPr>
            <a:t>％から</a:t>
          </a:r>
          <a:r>
            <a:rPr kumimoji="1" lang="en-US" altLang="ja-JP" sz="1200">
              <a:latin typeface="ＭＳ ゴシック" pitchFamily="49" charset="-128"/>
              <a:ea typeface="ＭＳ ゴシック" pitchFamily="49" charset="-128"/>
            </a:rPr>
            <a:t>4</a:t>
          </a:r>
          <a:r>
            <a:rPr kumimoji="1" lang="ja-JP" altLang="en-US" sz="1200">
              <a:latin typeface="ＭＳ ゴシック" pitchFamily="49" charset="-128"/>
              <a:ea typeface="ＭＳ ゴシック" pitchFamily="49" charset="-128"/>
            </a:rPr>
            <a:t>％台で推移していたが、令和</a:t>
          </a:r>
          <a:r>
            <a:rPr kumimoji="1" lang="en-US" altLang="ja-JP" sz="1200">
              <a:latin typeface="ＭＳ ゴシック" pitchFamily="49" charset="-128"/>
              <a:ea typeface="ＭＳ ゴシック" pitchFamily="49" charset="-128"/>
            </a:rPr>
            <a:t>4</a:t>
          </a:r>
          <a:r>
            <a:rPr kumimoji="1" lang="ja-JP" altLang="en-US" sz="1200">
              <a:latin typeface="ＭＳ ゴシック" pitchFamily="49" charset="-128"/>
              <a:ea typeface="ＭＳ ゴシック" pitchFamily="49" charset="-128"/>
            </a:rPr>
            <a:t>年度は</a:t>
          </a:r>
          <a:r>
            <a:rPr kumimoji="1" lang="en-US" altLang="ja-JP" sz="1200">
              <a:latin typeface="ＭＳ ゴシック" pitchFamily="49" charset="-128"/>
              <a:ea typeface="ＭＳ ゴシック" pitchFamily="49" charset="-128"/>
            </a:rPr>
            <a:t>5</a:t>
          </a:r>
          <a:r>
            <a:rPr kumimoji="1" lang="ja-JP" altLang="en-US" sz="1200">
              <a:latin typeface="ＭＳ ゴシック" pitchFamily="49" charset="-128"/>
              <a:ea typeface="ＭＳ ゴシック" pitchFamily="49" charset="-128"/>
            </a:rPr>
            <a:t>％を超える結果となった。実質単年度収支は、繰越事業の減少や基金の取り崩しの減少などにより令和３年度よりプラスに転じている。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福島県塙町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各特別会計で赤字額は出ていないものの、一般会計からの繰出金や補助金で賄っている割合が大きいため、各特別会計等での収入の確保や歳出削減に努める必要がある。また、令和５年度より農業集落排水処理事業、公共下水道事業が法適化するが、法適化後も料金の引き上げに数年要するため、しばらくは補助金や繰出金は同規模で推移していく。料金引き上げ後は上水道事業、下水道事業の補助金負担は減少していく見込みだが、事業費全てを料金収入で見込むことはできないため、補助金支出は今後も継続する見込みで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topLeftCell="O1" workbookViewId="0">
      <selection activeCell="B1" sqref="B1:DI1"/>
    </sheetView>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591" t="s">
        <v>82</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81"/>
      <c r="DK1" s="181"/>
      <c r="DL1" s="181"/>
      <c r="DM1" s="181"/>
      <c r="DN1" s="181"/>
      <c r="DO1" s="181"/>
    </row>
    <row r="2" spans="1:119" ht="24.75" thickBot="1" x14ac:dyDescent="0.2">
      <c r="B2" s="182" t="s">
        <v>83</v>
      </c>
      <c r="C2" s="182"/>
      <c r="D2" s="183"/>
    </row>
    <row r="3" spans="1:119" ht="18.75" customHeight="1" thickBot="1" x14ac:dyDescent="0.2">
      <c r="A3" s="181"/>
      <c r="B3" s="592" t="s">
        <v>84</v>
      </c>
      <c r="C3" s="593"/>
      <c r="D3" s="593"/>
      <c r="E3" s="594"/>
      <c r="F3" s="594"/>
      <c r="G3" s="594"/>
      <c r="H3" s="594"/>
      <c r="I3" s="594"/>
      <c r="J3" s="594"/>
      <c r="K3" s="594"/>
      <c r="L3" s="594" t="s">
        <v>85</v>
      </c>
      <c r="M3" s="594"/>
      <c r="N3" s="594"/>
      <c r="O3" s="594"/>
      <c r="P3" s="594"/>
      <c r="Q3" s="594"/>
      <c r="R3" s="597"/>
      <c r="S3" s="597"/>
      <c r="T3" s="597"/>
      <c r="U3" s="597"/>
      <c r="V3" s="598"/>
      <c r="W3" s="488" t="s">
        <v>86</v>
      </c>
      <c r="X3" s="489"/>
      <c r="Y3" s="489"/>
      <c r="Z3" s="489"/>
      <c r="AA3" s="489"/>
      <c r="AB3" s="593"/>
      <c r="AC3" s="597" t="s">
        <v>87</v>
      </c>
      <c r="AD3" s="489"/>
      <c r="AE3" s="489"/>
      <c r="AF3" s="489"/>
      <c r="AG3" s="489"/>
      <c r="AH3" s="489"/>
      <c r="AI3" s="489"/>
      <c r="AJ3" s="489"/>
      <c r="AK3" s="489"/>
      <c r="AL3" s="559"/>
      <c r="AM3" s="488" t="s">
        <v>88</v>
      </c>
      <c r="AN3" s="489"/>
      <c r="AO3" s="489"/>
      <c r="AP3" s="489"/>
      <c r="AQ3" s="489"/>
      <c r="AR3" s="489"/>
      <c r="AS3" s="489"/>
      <c r="AT3" s="489"/>
      <c r="AU3" s="489"/>
      <c r="AV3" s="489"/>
      <c r="AW3" s="489"/>
      <c r="AX3" s="559"/>
      <c r="AY3" s="551" t="s">
        <v>1</v>
      </c>
      <c r="AZ3" s="552"/>
      <c r="BA3" s="552"/>
      <c r="BB3" s="552"/>
      <c r="BC3" s="552"/>
      <c r="BD3" s="552"/>
      <c r="BE3" s="552"/>
      <c r="BF3" s="552"/>
      <c r="BG3" s="552"/>
      <c r="BH3" s="552"/>
      <c r="BI3" s="552"/>
      <c r="BJ3" s="552"/>
      <c r="BK3" s="552"/>
      <c r="BL3" s="552"/>
      <c r="BM3" s="601"/>
      <c r="BN3" s="488" t="s">
        <v>89</v>
      </c>
      <c r="BO3" s="489"/>
      <c r="BP3" s="489"/>
      <c r="BQ3" s="489"/>
      <c r="BR3" s="489"/>
      <c r="BS3" s="489"/>
      <c r="BT3" s="489"/>
      <c r="BU3" s="559"/>
      <c r="BV3" s="488" t="s">
        <v>90</v>
      </c>
      <c r="BW3" s="489"/>
      <c r="BX3" s="489"/>
      <c r="BY3" s="489"/>
      <c r="BZ3" s="489"/>
      <c r="CA3" s="489"/>
      <c r="CB3" s="489"/>
      <c r="CC3" s="559"/>
      <c r="CD3" s="551" t="s">
        <v>1</v>
      </c>
      <c r="CE3" s="552"/>
      <c r="CF3" s="552"/>
      <c r="CG3" s="552"/>
      <c r="CH3" s="552"/>
      <c r="CI3" s="552"/>
      <c r="CJ3" s="552"/>
      <c r="CK3" s="552"/>
      <c r="CL3" s="552"/>
      <c r="CM3" s="552"/>
      <c r="CN3" s="552"/>
      <c r="CO3" s="552"/>
      <c r="CP3" s="552"/>
      <c r="CQ3" s="552"/>
      <c r="CR3" s="552"/>
      <c r="CS3" s="601"/>
      <c r="CT3" s="488" t="s">
        <v>91</v>
      </c>
      <c r="CU3" s="489"/>
      <c r="CV3" s="489"/>
      <c r="CW3" s="489"/>
      <c r="CX3" s="489"/>
      <c r="CY3" s="489"/>
      <c r="CZ3" s="489"/>
      <c r="DA3" s="559"/>
      <c r="DB3" s="488" t="s">
        <v>92</v>
      </c>
      <c r="DC3" s="489"/>
      <c r="DD3" s="489"/>
      <c r="DE3" s="489"/>
      <c r="DF3" s="489"/>
      <c r="DG3" s="489"/>
      <c r="DH3" s="489"/>
      <c r="DI3" s="559"/>
    </row>
    <row r="4" spans="1:119" ht="18.75" customHeight="1" x14ac:dyDescent="0.15">
      <c r="A4" s="181"/>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5"/>
      <c r="AN4" s="445"/>
      <c r="AO4" s="445"/>
      <c r="AP4" s="445"/>
      <c r="AQ4" s="445"/>
      <c r="AR4" s="445"/>
      <c r="AS4" s="445"/>
      <c r="AT4" s="445"/>
      <c r="AU4" s="445"/>
      <c r="AV4" s="445"/>
      <c r="AW4" s="445"/>
      <c r="AX4" s="600"/>
      <c r="AY4" s="411" t="s">
        <v>93</v>
      </c>
      <c r="AZ4" s="412"/>
      <c r="BA4" s="412"/>
      <c r="BB4" s="412"/>
      <c r="BC4" s="412"/>
      <c r="BD4" s="412"/>
      <c r="BE4" s="412"/>
      <c r="BF4" s="412"/>
      <c r="BG4" s="412"/>
      <c r="BH4" s="412"/>
      <c r="BI4" s="412"/>
      <c r="BJ4" s="412"/>
      <c r="BK4" s="412"/>
      <c r="BL4" s="412"/>
      <c r="BM4" s="413"/>
      <c r="BN4" s="414">
        <v>7546861</v>
      </c>
      <c r="BO4" s="415"/>
      <c r="BP4" s="415"/>
      <c r="BQ4" s="415"/>
      <c r="BR4" s="415"/>
      <c r="BS4" s="415"/>
      <c r="BT4" s="415"/>
      <c r="BU4" s="416"/>
      <c r="BV4" s="414">
        <v>7579852</v>
      </c>
      <c r="BW4" s="415"/>
      <c r="BX4" s="415"/>
      <c r="BY4" s="415"/>
      <c r="BZ4" s="415"/>
      <c r="CA4" s="415"/>
      <c r="CB4" s="415"/>
      <c r="CC4" s="416"/>
      <c r="CD4" s="585" t="s">
        <v>94</v>
      </c>
      <c r="CE4" s="586"/>
      <c r="CF4" s="586"/>
      <c r="CG4" s="586"/>
      <c r="CH4" s="586"/>
      <c r="CI4" s="586"/>
      <c r="CJ4" s="586"/>
      <c r="CK4" s="586"/>
      <c r="CL4" s="586"/>
      <c r="CM4" s="586"/>
      <c r="CN4" s="586"/>
      <c r="CO4" s="586"/>
      <c r="CP4" s="586"/>
      <c r="CQ4" s="586"/>
      <c r="CR4" s="586"/>
      <c r="CS4" s="587"/>
      <c r="CT4" s="588">
        <v>5.0999999999999996</v>
      </c>
      <c r="CU4" s="589"/>
      <c r="CV4" s="589"/>
      <c r="CW4" s="589"/>
      <c r="CX4" s="589"/>
      <c r="CY4" s="589"/>
      <c r="CZ4" s="589"/>
      <c r="DA4" s="590"/>
      <c r="DB4" s="588">
        <v>3.4</v>
      </c>
      <c r="DC4" s="589"/>
      <c r="DD4" s="589"/>
      <c r="DE4" s="589"/>
      <c r="DF4" s="589"/>
      <c r="DG4" s="589"/>
      <c r="DH4" s="589"/>
      <c r="DI4" s="590"/>
    </row>
    <row r="5" spans="1:119" ht="18.75" customHeight="1" x14ac:dyDescent="0.15">
      <c r="A5" s="181"/>
      <c r="B5" s="595"/>
      <c r="C5" s="446"/>
      <c r="D5" s="446"/>
      <c r="E5" s="596"/>
      <c r="F5" s="596"/>
      <c r="G5" s="596"/>
      <c r="H5" s="596"/>
      <c r="I5" s="596"/>
      <c r="J5" s="596"/>
      <c r="K5" s="596"/>
      <c r="L5" s="596"/>
      <c r="M5" s="596"/>
      <c r="N5" s="596"/>
      <c r="O5" s="596"/>
      <c r="P5" s="596"/>
      <c r="Q5" s="596"/>
      <c r="R5" s="444"/>
      <c r="S5" s="444"/>
      <c r="T5" s="444"/>
      <c r="U5" s="444"/>
      <c r="V5" s="599"/>
      <c r="W5" s="515"/>
      <c r="X5" s="445"/>
      <c r="Y5" s="445"/>
      <c r="Z5" s="445"/>
      <c r="AA5" s="445"/>
      <c r="AB5" s="446"/>
      <c r="AC5" s="444"/>
      <c r="AD5" s="445"/>
      <c r="AE5" s="445"/>
      <c r="AF5" s="445"/>
      <c r="AG5" s="445"/>
      <c r="AH5" s="445"/>
      <c r="AI5" s="445"/>
      <c r="AJ5" s="445"/>
      <c r="AK5" s="445"/>
      <c r="AL5" s="600"/>
      <c r="AM5" s="478" t="s">
        <v>95</v>
      </c>
      <c r="AN5" s="393"/>
      <c r="AO5" s="393"/>
      <c r="AP5" s="393"/>
      <c r="AQ5" s="393"/>
      <c r="AR5" s="393"/>
      <c r="AS5" s="393"/>
      <c r="AT5" s="394"/>
      <c r="AU5" s="466" t="s">
        <v>96</v>
      </c>
      <c r="AV5" s="467"/>
      <c r="AW5" s="467"/>
      <c r="AX5" s="467"/>
      <c r="AY5" s="399" t="s">
        <v>97</v>
      </c>
      <c r="AZ5" s="400"/>
      <c r="BA5" s="400"/>
      <c r="BB5" s="400"/>
      <c r="BC5" s="400"/>
      <c r="BD5" s="400"/>
      <c r="BE5" s="400"/>
      <c r="BF5" s="400"/>
      <c r="BG5" s="400"/>
      <c r="BH5" s="400"/>
      <c r="BI5" s="400"/>
      <c r="BJ5" s="400"/>
      <c r="BK5" s="400"/>
      <c r="BL5" s="400"/>
      <c r="BM5" s="401"/>
      <c r="BN5" s="419">
        <v>7317562</v>
      </c>
      <c r="BO5" s="420"/>
      <c r="BP5" s="420"/>
      <c r="BQ5" s="420"/>
      <c r="BR5" s="420"/>
      <c r="BS5" s="420"/>
      <c r="BT5" s="420"/>
      <c r="BU5" s="421"/>
      <c r="BV5" s="419">
        <v>7376251</v>
      </c>
      <c r="BW5" s="420"/>
      <c r="BX5" s="420"/>
      <c r="BY5" s="420"/>
      <c r="BZ5" s="420"/>
      <c r="CA5" s="420"/>
      <c r="CB5" s="420"/>
      <c r="CC5" s="421"/>
      <c r="CD5" s="428" t="s">
        <v>98</v>
      </c>
      <c r="CE5" s="373"/>
      <c r="CF5" s="373"/>
      <c r="CG5" s="373"/>
      <c r="CH5" s="373"/>
      <c r="CI5" s="373"/>
      <c r="CJ5" s="373"/>
      <c r="CK5" s="373"/>
      <c r="CL5" s="373"/>
      <c r="CM5" s="373"/>
      <c r="CN5" s="373"/>
      <c r="CO5" s="373"/>
      <c r="CP5" s="373"/>
      <c r="CQ5" s="373"/>
      <c r="CR5" s="373"/>
      <c r="CS5" s="429"/>
      <c r="CT5" s="389">
        <v>89.6</v>
      </c>
      <c r="CU5" s="390"/>
      <c r="CV5" s="390"/>
      <c r="CW5" s="390"/>
      <c r="CX5" s="390"/>
      <c r="CY5" s="390"/>
      <c r="CZ5" s="390"/>
      <c r="DA5" s="391"/>
      <c r="DB5" s="389">
        <v>87.7</v>
      </c>
      <c r="DC5" s="390"/>
      <c r="DD5" s="390"/>
      <c r="DE5" s="390"/>
      <c r="DF5" s="390"/>
      <c r="DG5" s="390"/>
      <c r="DH5" s="390"/>
      <c r="DI5" s="391"/>
    </row>
    <row r="6" spans="1:119" ht="18.75" customHeight="1" x14ac:dyDescent="0.15">
      <c r="A6" s="181"/>
      <c r="B6" s="565" t="s">
        <v>99</v>
      </c>
      <c r="C6" s="443"/>
      <c r="D6" s="443"/>
      <c r="E6" s="566"/>
      <c r="F6" s="566"/>
      <c r="G6" s="566"/>
      <c r="H6" s="566"/>
      <c r="I6" s="566"/>
      <c r="J6" s="566"/>
      <c r="K6" s="566"/>
      <c r="L6" s="566" t="s">
        <v>100</v>
      </c>
      <c r="M6" s="566"/>
      <c r="N6" s="566"/>
      <c r="O6" s="566"/>
      <c r="P6" s="566"/>
      <c r="Q6" s="566"/>
      <c r="R6" s="441"/>
      <c r="S6" s="441"/>
      <c r="T6" s="441"/>
      <c r="U6" s="441"/>
      <c r="V6" s="572"/>
      <c r="W6" s="500" t="s">
        <v>101</v>
      </c>
      <c r="X6" s="442"/>
      <c r="Y6" s="442"/>
      <c r="Z6" s="442"/>
      <c r="AA6" s="442"/>
      <c r="AB6" s="443"/>
      <c r="AC6" s="577" t="s">
        <v>102</v>
      </c>
      <c r="AD6" s="578"/>
      <c r="AE6" s="578"/>
      <c r="AF6" s="578"/>
      <c r="AG6" s="578"/>
      <c r="AH6" s="578"/>
      <c r="AI6" s="578"/>
      <c r="AJ6" s="578"/>
      <c r="AK6" s="578"/>
      <c r="AL6" s="579"/>
      <c r="AM6" s="478" t="s">
        <v>103</v>
      </c>
      <c r="AN6" s="393"/>
      <c r="AO6" s="393"/>
      <c r="AP6" s="393"/>
      <c r="AQ6" s="393"/>
      <c r="AR6" s="393"/>
      <c r="AS6" s="393"/>
      <c r="AT6" s="394"/>
      <c r="AU6" s="466" t="s">
        <v>104</v>
      </c>
      <c r="AV6" s="467"/>
      <c r="AW6" s="467"/>
      <c r="AX6" s="467"/>
      <c r="AY6" s="399" t="s">
        <v>105</v>
      </c>
      <c r="AZ6" s="400"/>
      <c r="BA6" s="400"/>
      <c r="BB6" s="400"/>
      <c r="BC6" s="400"/>
      <c r="BD6" s="400"/>
      <c r="BE6" s="400"/>
      <c r="BF6" s="400"/>
      <c r="BG6" s="400"/>
      <c r="BH6" s="400"/>
      <c r="BI6" s="400"/>
      <c r="BJ6" s="400"/>
      <c r="BK6" s="400"/>
      <c r="BL6" s="400"/>
      <c r="BM6" s="401"/>
      <c r="BN6" s="419">
        <v>229299</v>
      </c>
      <c r="BO6" s="420"/>
      <c r="BP6" s="420"/>
      <c r="BQ6" s="420"/>
      <c r="BR6" s="420"/>
      <c r="BS6" s="420"/>
      <c r="BT6" s="420"/>
      <c r="BU6" s="421"/>
      <c r="BV6" s="419">
        <v>203601</v>
      </c>
      <c r="BW6" s="420"/>
      <c r="BX6" s="420"/>
      <c r="BY6" s="420"/>
      <c r="BZ6" s="420"/>
      <c r="CA6" s="420"/>
      <c r="CB6" s="420"/>
      <c r="CC6" s="421"/>
      <c r="CD6" s="428" t="s">
        <v>106</v>
      </c>
      <c r="CE6" s="373"/>
      <c r="CF6" s="373"/>
      <c r="CG6" s="373"/>
      <c r="CH6" s="373"/>
      <c r="CI6" s="373"/>
      <c r="CJ6" s="373"/>
      <c r="CK6" s="373"/>
      <c r="CL6" s="373"/>
      <c r="CM6" s="373"/>
      <c r="CN6" s="373"/>
      <c r="CO6" s="373"/>
      <c r="CP6" s="373"/>
      <c r="CQ6" s="373"/>
      <c r="CR6" s="373"/>
      <c r="CS6" s="429"/>
      <c r="CT6" s="562">
        <v>89.6</v>
      </c>
      <c r="CU6" s="563"/>
      <c r="CV6" s="563"/>
      <c r="CW6" s="563"/>
      <c r="CX6" s="563"/>
      <c r="CY6" s="563"/>
      <c r="CZ6" s="563"/>
      <c r="DA6" s="564"/>
      <c r="DB6" s="562">
        <v>91.1</v>
      </c>
      <c r="DC6" s="563"/>
      <c r="DD6" s="563"/>
      <c r="DE6" s="563"/>
      <c r="DF6" s="563"/>
      <c r="DG6" s="563"/>
      <c r="DH6" s="563"/>
      <c r="DI6" s="564"/>
    </row>
    <row r="7" spans="1:119" ht="18.75" customHeight="1" x14ac:dyDescent="0.15">
      <c r="A7" s="181"/>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78" t="s">
        <v>107</v>
      </c>
      <c r="AN7" s="393"/>
      <c r="AO7" s="393"/>
      <c r="AP7" s="393"/>
      <c r="AQ7" s="393"/>
      <c r="AR7" s="393"/>
      <c r="AS7" s="393"/>
      <c r="AT7" s="394"/>
      <c r="AU7" s="466" t="s">
        <v>108</v>
      </c>
      <c r="AV7" s="467"/>
      <c r="AW7" s="467"/>
      <c r="AX7" s="467"/>
      <c r="AY7" s="399" t="s">
        <v>109</v>
      </c>
      <c r="AZ7" s="400"/>
      <c r="BA7" s="400"/>
      <c r="BB7" s="400"/>
      <c r="BC7" s="400"/>
      <c r="BD7" s="400"/>
      <c r="BE7" s="400"/>
      <c r="BF7" s="400"/>
      <c r="BG7" s="400"/>
      <c r="BH7" s="400"/>
      <c r="BI7" s="400"/>
      <c r="BJ7" s="400"/>
      <c r="BK7" s="400"/>
      <c r="BL7" s="400"/>
      <c r="BM7" s="401"/>
      <c r="BN7" s="419">
        <v>31271</v>
      </c>
      <c r="BO7" s="420"/>
      <c r="BP7" s="420"/>
      <c r="BQ7" s="420"/>
      <c r="BR7" s="420"/>
      <c r="BS7" s="420"/>
      <c r="BT7" s="420"/>
      <c r="BU7" s="421"/>
      <c r="BV7" s="419">
        <v>66453</v>
      </c>
      <c r="BW7" s="420"/>
      <c r="BX7" s="420"/>
      <c r="BY7" s="420"/>
      <c r="BZ7" s="420"/>
      <c r="CA7" s="420"/>
      <c r="CB7" s="420"/>
      <c r="CC7" s="421"/>
      <c r="CD7" s="428" t="s">
        <v>110</v>
      </c>
      <c r="CE7" s="373"/>
      <c r="CF7" s="373"/>
      <c r="CG7" s="373"/>
      <c r="CH7" s="373"/>
      <c r="CI7" s="373"/>
      <c r="CJ7" s="373"/>
      <c r="CK7" s="373"/>
      <c r="CL7" s="373"/>
      <c r="CM7" s="373"/>
      <c r="CN7" s="373"/>
      <c r="CO7" s="373"/>
      <c r="CP7" s="373"/>
      <c r="CQ7" s="373"/>
      <c r="CR7" s="373"/>
      <c r="CS7" s="429"/>
      <c r="CT7" s="419">
        <v>3918497</v>
      </c>
      <c r="CU7" s="420"/>
      <c r="CV7" s="420"/>
      <c r="CW7" s="420"/>
      <c r="CX7" s="420"/>
      <c r="CY7" s="420"/>
      <c r="CZ7" s="420"/>
      <c r="DA7" s="421"/>
      <c r="DB7" s="419">
        <v>3979464</v>
      </c>
      <c r="DC7" s="420"/>
      <c r="DD7" s="420"/>
      <c r="DE7" s="420"/>
      <c r="DF7" s="420"/>
      <c r="DG7" s="420"/>
      <c r="DH7" s="420"/>
      <c r="DI7" s="421"/>
    </row>
    <row r="8" spans="1:119" ht="18.75" customHeight="1" thickBot="1" x14ac:dyDescent="0.2">
      <c r="A8" s="181"/>
      <c r="B8" s="570"/>
      <c r="C8" s="501"/>
      <c r="D8" s="501"/>
      <c r="E8" s="571"/>
      <c r="F8" s="571"/>
      <c r="G8" s="571"/>
      <c r="H8" s="571"/>
      <c r="I8" s="571"/>
      <c r="J8" s="571"/>
      <c r="K8" s="571"/>
      <c r="L8" s="571"/>
      <c r="M8" s="571"/>
      <c r="N8" s="571"/>
      <c r="O8" s="571"/>
      <c r="P8" s="571"/>
      <c r="Q8" s="571"/>
      <c r="R8" s="575"/>
      <c r="S8" s="575"/>
      <c r="T8" s="575"/>
      <c r="U8" s="575"/>
      <c r="V8" s="576"/>
      <c r="W8" s="490"/>
      <c r="X8" s="491"/>
      <c r="Y8" s="491"/>
      <c r="Z8" s="491"/>
      <c r="AA8" s="491"/>
      <c r="AB8" s="501"/>
      <c r="AC8" s="582"/>
      <c r="AD8" s="583"/>
      <c r="AE8" s="583"/>
      <c r="AF8" s="583"/>
      <c r="AG8" s="583"/>
      <c r="AH8" s="583"/>
      <c r="AI8" s="583"/>
      <c r="AJ8" s="583"/>
      <c r="AK8" s="583"/>
      <c r="AL8" s="584"/>
      <c r="AM8" s="478" t="s">
        <v>111</v>
      </c>
      <c r="AN8" s="393"/>
      <c r="AO8" s="393"/>
      <c r="AP8" s="393"/>
      <c r="AQ8" s="393"/>
      <c r="AR8" s="393"/>
      <c r="AS8" s="393"/>
      <c r="AT8" s="394"/>
      <c r="AU8" s="466" t="s">
        <v>96</v>
      </c>
      <c r="AV8" s="467"/>
      <c r="AW8" s="467"/>
      <c r="AX8" s="467"/>
      <c r="AY8" s="399" t="s">
        <v>112</v>
      </c>
      <c r="AZ8" s="400"/>
      <c r="BA8" s="400"/>
      <c r="BB8" s="400"/>
      <c r="BC8" s="400"/>
      <c r="BD8" s="400"/>
      <c r="BE8" s="400"/>
      <c r="BF8" s="400"/>
      <c r="BG8" s="400"/>
      <c r="BH8" s="400"/>
      <c r="BI8" s="400"/>
      <c r="BJ8" s="400"/>
      <c r="BK8" s="400"/>
      <c r="BL8" s="400"/>
      <c r="BM8" s="401"/>
      <c r="BN8" s="419">
        <v>198028</v>
      </c>
      <c r="BO8" s="420"/>
      <c r="BP8" s="420"/>
      <c r="BQ8" s="420"/>
      <c r="BR8" s="420"/>
      <c r="BS8" s="420"/>
      <c r="BT8" s="420"/>
      <c r="BU8" s="421"/>
      <c r="BV8" s="419">
        <v>137148</v>
      </c>
      <c r="BW8" s="420"/>
      <c r="BX8" s="420"/>
      <c r="BY8" s="420"/>
      <c r="BZ8" s="420"/>
      <c r="CA8" s="420"/>
      <c r="CB8" s="420"/>
      <c r="CC8" s="421"/>
      <c r="CD8" s="428" t="s">
        <v>113</v>
      </c>
      <c r="CE8" s="373"/>
      <c r="CF8" s="373"/>
      <c r="CG8" s="373"/>
      <c r="CH8" s="373"/>
      <c r="CI8" s="373"/>
      <c r="CJ8" s="373"/>
      <c r="CK8" s="373"/>
      <c r="CL8" s="373"/>
      <c r="CM8" s="373"/>
      <c r="CN8" s="373"/>
      <c r="CO8" s="373"/>
      <c r="CP8" s="373"/>
      <c r="CQ8" s="373"/>
      <c r="CR8" s="373"/>
      <c r="CS8" s="429"/>
      <c r="CT8" s="522">
        <v>0.27</v>
      </c>
      <c r="CU8" s="523"/>
      <c r="CV8" s="523"/>
      <c r="CW8" s="523"/>
      <c r="CX8" s="523"/>
      <c r="CY8" s="523"/>
      <c r="CZ8" s="523"/>
      <c r="DA8" s="524"/>
      <c r="DB8" s="522">
        <v>0.28000000000000003</v>
      </c>
      <c r="DC8" s="523"/>
      <c r="DD8" s="523"/>
      <c r="DE8" s="523"/>
      <c r="DF8" s="523"/>
      <c r="DG8" s="523"/>
      <c r="DH8" s="523"/>
      <c r="DI8" s="524"/>
    </row>
    <row r="9" spans="1:119" ht="18.75" customHeight="1" thickBot="1" x14ac:dyDescent="0.2">
      <c r="A9" s="181"/>
      <c r="B9" s="551" t="s">
        <v>114</v>
      </c>
      <c r="C9" s="552"/>
      <c r="D9" s="552"/>
      <c r="E9" s="552"/>
      <c r="F9" s="552"/>
      <c r="G9" s="552"/>
      <c r="H9" s="552"/>
      <c r="I9" s="552"/>
      <c r="J9" s="552"/>
      <c r="K9" s="472"/>
      <c r="L9" s="553" t="s">
        <v>115</v>
      </c>
      <c r="M9" s="554"/>
      <c r="N9" s="554"/>
      <c r="O9" s="554"/>
      <c r="P9" s="554"/>
      <c r="Q9" s="555"/>
      <c r="R9" s="556">
        <v>8302</v>
      </c>
      <c r="S9" s="557"/>
      <c r="T9" s="557"/>
      <c r="U9" s="557"/>
      <c r="V9" s="558"/>
      <c r="W9" s="488" t="s">
        <v>116</v>
      </c>
      <c r="X9" s="489"/>
      <c r="Y9" s="489"/>
      <c r="Z9" s="489"/>
      <c r="AA9" s="489"/>
      <c r="AB9" s="489"/>
      <c r="AC9" s="489"/>
      <c r="AD9" s="489"/>
      <c r="AE9" s="489"/>
      <c r="AF9" s="489"/>
      <c r="AG9" s="489"/>
      <c r="AH9" s="489"/>
      <c r="AI9" s="489"/>
      <c r="AJ9" s="489"/>
      <c r="AK9" s="489"/>
      <c r="AL9" s="559"/>
      <c r="AM9" s="478" t="s">
        <v>117</v>
      </c>
      <c r="AN9" s="393"/>
      <c r="AO9" s="393"/>
      <c r="AP9" s="393"/>
      <c r="AQ9" s="393"/>
      <c r="AR9" s="393"/>
      <c r="AS9" s="393"/>
      <c r="AT9" s="394"/>
      <c r="AU9" s="466" t="s">
        <v>96</v>
      </c>
      <c r="AV9" s="467"/>
      <c r="AW9" s="467"/>
      <c r="AX9" s="467"/>
      <c r="AY9" s="399" t="s">
        <v>118</v>
      </c>
      <c r="AZ9" s="400"/>
      <c r="BA9" s="400"/>
      <c r="BB9" s="400"/>
      <c r="BC9" s="400"/>
      <c r="BD9" s="400"/>
      <c r="BE9" s="400"/>
      <c r="BF9" s="400"/>
      <c r="BG9" s="400"/>
      <c r="BH9" s="400"/>
      <c r="BI9" s="400"/>
      <c r="BJ9" s="400"/>
      <c r="BK9" s="400"/>
      <c r="BL9" s="400"/>
      <c r="BM9" s="401"/>
      <c r="BN9" s="419">
        <v>60880</v>
      </c>
      <c r="BO9" s="420"/>
      <c r="BP9" s="420"/>
      <c r="BQ9" s="420"/>
      <c r="BR9" s="420"/>
      <c r="BS9" s="420"/>
      <c r="BT9" s="420"/>
      <c r="BU9" s="421"/>
      <c r="BV9" s="419">
        <v>878</v>
      </c>
      <c r="BW9" s="420"/>
      <c r="BX9" s="420"/>
      <c r="BY9" s="420"/>
      <c r="BZ9" s="420"/>
      <c r="CA9" s="420"/>
      <c r="CB9" s="420"/>
      <c r="CC9" s="421"/>
      <c r="CD9" s="428" t="s">
        <v>119</v>
      </c>
      <c r="CE9" s="373"/>
      <c r="CF9" s="373"/>
      <c r="CG9" s="373"/>
      <c r="CH9" s="373"/>
      <c r="CI9" s="373"/>
      <c r="CJ9" s="373"/>
      <c r="CK9" s="373"/>
      <c r="CL9" s="373"/>
      <c r="CM9" s="373"/>
      <c r="CN9" s="373"/>
      <c r="CO9" s="373"/>
      <c r="CP9" s="373"/>
      <c r="CQ9" s="373"/>
      <c r="CR9" s="373"/>
      <c r="CS9" s="429"/>
      <c r="CT9" s="389">
        <v>15.5</v>
      </c>
      <c r="CU9" s="390"/>
      <c r="CV9" s="390"/>
      <c r="CW9" s="390"/>
      <c r="CX9" s="390"/>
      <c r="CY9" s="390"/>
      <c r="CZ9" s="390"/>
      <c r="DA9" s="391"/>
      <c r="DB9" s="389">
        <v>14.1</v>
      </c>
      <c r="DC9" s="390"/>
      <c r="DD9" s="390"/>
      <c r="DE9" s="390"/>
      <c r="DF9" s="390"/>
      <c r="DG9" s="390"/>
      <c r="DH9" s="390"/>
      <c r="DI9" s="391"/>
    </row>
    <row r="10" spans="1:119" ht="18.75" customHeight="1" thickBot="1" x14ac:dyDescent="0.2">
      <c r="A10" s="181"/>
      <c r="B10" s="551"/>
      <c r="C10" s="552"/>
      <c r="D10" s="552"/>
      <c r="E10" s="552"/>
      <c r="F10" s="552"/>
      <c r="G10" s="552"/>
      <c r="H10" s="552"/>
      <c r="I10" s="552"/>
      <c r="J10" s="552"/>
      <c r="K10" s="472"/>
      <c r="L10" s="392" t="s">
        <v>120</v>
      </c>
      <c r="M10" s="393"/>
      <c r="N10" s="393"/>
      <c r="O10" s="393"/>
      <c r="P10" s="393"/>
      <c r="Q10" s="394"/>
      <c r="R10" s="395">
        <v>9157</v>
      </c>
      <c r="S10" s="396"/>
      <c r="T10" s="396"/>
      <c r="U10" s="396"/>
      <c r="V10" s="398"/>
      <c r="W10" s="560"/>
      <c r="X10" s="370"/>
      <c r="Y10" s="370"/>
      <c r="Z10" s="370"/>
      <c r="AA10" s="370"/>
      <c r="AB10" s="370"/>
      <c r="AC10" s="370"/>
      <c r="AD10" s="370"/>
      <c r="AE10" s="370"/>
      <c r="AF10" s="370"/>
      <c r="AG10" s="370"/>
      <c r="AH10" s="370"/>
      <c r="AI10" s="370"/>
      <c r="AJ10" s="370"/>
      <c r="AK10" s="370"/>
      <c r="AL10" s="561"/>
      <c r="AM10" s="478" t="s">
        <v>121</v>
      </c>
      <c r="AN10" s="393"/>
      <c r="AO10" s="393"/>
      <c r="AP10" s="393"/>
      <c r="AQ10" s="393"/>
      <c r="AR10" s="393"/>
      <c r="AS10" s="393"/>
      <c r="AT10" s="394"/>
      <c r="AU10" s="466" t="s">
        <v>122</v>
      </c>
      <c r="AV10" s="467"/>
      <c r="AW10" s="467"/>
      <c r="AX10" s="467"/>
      <c r="AY10" s="399" t="s">
        <v>123</v>
      </c>
      <c r="AZ10" s="400"/>
      <c r="BA10" s="400"/>
      <c r="BB10" s="400"/>
      <c r="BC10" s="400"/>
      <c r="BD10" s="400"/>
      <c r="BE10" s="400"/>
      <c r="BF10" s="400"/>
      <c r="BG10" s="400"/>
      <c r="BH10" s="400"/>
      <c r="BI10" s="400"/>
      <c r="BJ10" s="400"/>
      <c r="BK10" s="400"/>
      <c r="BL10" s="400"/>
      <c r="BM10" s="401"/>
      <c r="BN10" s="419">
        <v>68691</v>
      </c>
      <c r="BO10" s="420"/>
      <c r="BP10" s="420"/>
      <c r="BQ10" s="420"/>
      <c r="BR10" s="420"/>
      <c r="BS10" s="420"/>
      <c r="BT10" s="420"/>
      <c r="BU10" s="421"/>
      <c r="BV10" s="419">
        <v>68258</v>
      </c>
      <c r="BW10" s="420"/>
      <c r="BX10" s="420"/>
      <c r="BY10" s="420"/>
      <c r="BZ10" s="420"/>
      <c r="CA10" s="420"/>
      <c r="CB10" s="420"/>
      <c r="CC10" s="421"/>
      <c r="CD10" s="184" t="s">
        <v>124</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551"/>
      <c r="C11" s="552"/>
      <c r="D11" s="552"/>
      <c r="E11" s="552"/>
      <c r="F11" s="552"/>
      <c r="G11" s="552"/>
      <c r="H11" s="552"/>
      <c r="I11" s="552"/>
      <c r="J11" s="552"/>
      <c r="K11" s="472"/>
      <c r="L11" s="374" t="s">
        <v>125</v>
      </c>
      <c r="M11" s="375"/>
      <c r="N11" s="375"/>
      <c r="O11" s="375"/>
      <c r="P11" s="375"/>
      <c r="Q11" s="376"/>
      <c r="R11" s="548" t="s">
        <v>126</v>
      </c>
      <c r="S11" s="549"/>
      <c r="T11" s="549"/>
      <c r="U11" s="549"/>
      <c r="V11" s="550"/>
      <c r="W11" s="560"/>
      <c r="X11" s="370"/>
      <c r="Y11" s="370"/>
      <c r="Z11" s="370"/>
      <c r="AA11" s="370"/>
      <c r="AB11" s="370"/>
      <c r="AC11" s="370"/>
      <c r="AD11" s="370"/>
      <c r="AE11" s="370"/>
      <c r="AF11" s="370"/>
      <c r="AG11" s="370"/>
      <c r="AH11" s="370"/>
      <c r="AI11" s="370"/>
      <c r="AJ11" s="370"/>
      <c r="AK11" s="370"/>
      <c r="AL11" s="561"/>
      <c r="AM11" s="478" t="s">
        <v>127</v>
      </c>
      <c r="AN11" s="393"/>
      <c r="AO11" s="393"/>
      <c r="AP11" s="393"/>
      <c r="AQ11" s="393"/>
      <c r="AR11" s="393"/>
      <c r="AS11" s="393"/>
      <c r="AT11" s="394"/>
      <c r="AU11" s="466" t="s">
        <v>128</v>
      </c>
      <c r="AV11" s="467"/>
      <c r="AW11" s="467"/>
      <c r="AX11" s="467"/>
      <c r="AY11" s="399" t="s">
        <v>129</v>
      </c>
      <c r="AZ11" s="400"/>
      <c r="BA11" s="400"/>
      <c r="BB11" s="400"/>
      <c r="BC11" s="400"/>
      <c r="BD11" s="400"/>
      <c r="BE11" s="400"/>
      <c r="BF11" s="400"/>
      <c r="BG11" s="400"/>
      <c r="BH11" s="400"/>
      <c r="BI11" s="400"/>
      <c r="BJ11" s="400"/>
      <c r="BK11" s="400"/>
      <c r="BL11" s="400"/>
      <c r="BM11" s="401"/>
      <c r="BN11" s="419">
        <v>0</v>
      </c>
      <c r="BO11" s="420"/>
      <c r="BP11" s="420"/>
      <c r="BQ11" s="420"/>
      <c r="BR11" s="420"/>
      <c r="BS11" s="420"/>
      <c r="BT11" s="420"/>
      <c r="BU11" s="421"/>
      <c r="BV11" s="419">
        <v>0</v>
      </c>
      <c r="BW11" s="420"/>
      <c r="BX11" s="420"/>
      <c r="BY11" s="420"/>
      <c r="BZ11" s="420"/>
      <c r="CA11" s="420"/>
      <c r="CB11" s="420"/>
      <c r="CC11" s="421"/>
      <c r="CD11" s="428" t="s">
        <v>130</v>
      </c>
      <c r="CE11" s="373"/>
      <c r="CF11" s="373"/>
      <c r="CG11" s="373"/>
      <c r="CH11" s="373"/>
      <c r="CI11" s="373"/>
      <c r="CJ11" s="373"/>
      <c r="CK11" s="373"/>
      <c r="CL11" s="373"/>
      <c r="CM11" s="373"/>
      <c r="CN11" s="373"/>
      <c r="CO11" s="373"/>
      <c r="CP11" s="373"/>
      <c r="CQ11" s="373"/>
      <c r="CR11" s="373"/>
      <c r="CS11" s="429"/>
      <c r="CT11" s="522" t="s">
        <v>131</v>
      </c>
      <c r="CU11" s="523"/>
      <c r="CV11" s="523"/>
      <c r="CW11" s="523"/>
      <c r="CX11" s="523"/>
      <c r="CY11" s="523"/>
      <c r="CZ11" s="523"/>
      <c r="DA11" s="524"/>
      <c r="DB11" s="522" t="s">
        <v>131</v>
      </c>
      <c r="DC11" s="523"/>
      <c r="DD11" s="523"/>
      <c r="DE11" s="523"/>
      <c r="DF11" s="523"/>
      <c r="DG11" s="523"/>
      <c r="DH11" s="523"/>
      <c r="DI11" s="524"/>
    </row>
    <row r="12" spans="1:119" ht="18.75" customHeight="1" x14ac:dyDescent="0.15">
      <c r="A12" s="181"/>
      <c r="B12" s="525" t="s">
        <v>132</v>
      </c>
      <c r="C12" s="526"/>
      <c r="D12" s="526"/>
      <c r="E12" s="526"/>
      <c r="F12" s="526"/>
      <c r="G12" s="526"/>
      <c r="H12" s="526"/>
      <c r="I12" s="526"/>
      <c r="J12" s="526"/>
      <c r="K12" s="527"/>
      <c r="L12" s="534" t="s">
        <v>133</v>
      </c>
      <c r="M12" s="535"/>
      <c r="N12" s="535"/>
      <c r="O12" s="535"/>
      <c r="P12" s="535"/>
      <c r="Q12" s="536"/>
      <c r="R12" s="537">
        <v>8195</v>
      </c>
      <c r="S12" s="538"/>
      <c r="T12" s="538"/>
      <c r="U12" s="538"/>
      <c r="V12" s="539"/>
      <c r="W12" s="540" t="s">
        <v>1</v>
      </c>
      <c r="X12" s="467"/>
      <c r="Y12" s="467"/>
      <c r="Z12" s="467"/>
      <c r="AA12" s="467"/>
      <c r="AB12" s="541"/>
      <c r="AC12" s="542" t="s">
        <v>134</v>
      </c>
      <c r="AD12" s="543"/>
      <c r="AE12" s="543"/>
      <c r="AF12" s="543"/>
      <c r="AG12" s="544"/>
      <c r="AH12" s="542" t="s">
        <v>135</v>
      </c>
      <c r="AI12" s="543"/>
      <c r="AJ12" s="543"/>
      <c r="AK12" s="543"/>
      <c r="AL12" s="545"/>
      <c r="AM12" s="478" t="s">
        <v>136</v>
      </c>
      <c r="AN12" s="393"/>
      <c r="AO12" s="393"/>
      <c r="AP12" s="393"/>
      <c r="AQ12" s="393"/>
      <c r="AR12" s="393"/>
      <c r="AS12" s="393"/>
      <c r="AT12" s="394"/>
      <c r="AU12" s="466" t="s">
        <v>108</v>
      </c>
      <c r="AV12" s="467"/>
      <c r="AW12" s="467"/>
      <c r="AX12" s="467"/>
      <c r="AY12" s="399" t="s">
        <v>137</v>
      </c>
      <c r="AZ12" s="400"/>
      <c r="BA12" s="400"/>
      <c r="BB12" s="400"/>
      <c r="BC12" s="400"/>
      <c r="BD12" s="400"/>
      <c r="BE12" s="400"/>
      <c r="BF12" s="400"/>
      <c r="BG12" s="400"/>
      <c r="BH12" s="400"/>
      <c r="BI12" s="400"/>
      <c r="BJ12" s="400"/>
      <c r="BK12" s="400"/>
      <c r="BL12" s="400"/>
      <c r="BM12" s="401"/>
      <c r="BN12" s="419">
        <v>0</v>
      </c>
      <c r="BO12" s="420"/>
      <c r="BP12" s="420"/>
      <c r="BQ12" s="420"/>
      <c r="BR12" s="420"/>
      <c r="BS12" s="420"/>
      <c r="BT12" s="420"/>
      <c r="BU12" s="421"/>
      <c r="BV12" s="419">
        <v>0</v>
      </c>
      <c r="BW12" s="420"/>
      <c r="BX12" s="420"/>
      <c r="BY12" s="420"/>
      <c r="BZ12" s="420"/>
      <c r="CA12" s="420"/>
      <c r="CB12" s="420"/>
      <c r="CC12" s="421"/>
      <c r="CD12" s="428" t="s">
        <v>138</v>
      </c>
      <c r="CE12" s="373"/>
      <c r="CF12" s="373"/>
      <c r="CG12" s="373"/>
      <c r="CH12" s="373"/>
      <c r="CI12" s="373"/>
      <c r="CJ12" s="373"/>
      <c r="CK12" s="373"/>
      <c r="CL12" s="373"/>
      <c r="CM12" s="373"/>
      <c r="CN12" s="373"/>
      <c r="CO12" s="373"/>
      <c r="CP12" s="373"/>
      <c r="CQ12" s="373"/>
      <c r="CR12" s="373"/>
      <c r="CS12" s="429"/>
      <c r="CT12" s="522" t="s">
        <v>139</v>
      </c>
      <c r="CU12" s="523"/>
      <c r="CV12" s="523"/>
      <c r="CW12" s="523"/>
      <c r="CX12" s="523"/>
      <c r="CY12" s="523"/>
      <c r="CZ12" s="523"/>
      <c r="DA12" s="524"/>
      <c r="DB12" s="522" t="s">
        <v>140</v>
      </c>
      <c r="DC12" s="523"/>
      <c r="DD12" s="523"/>
      <c r="DE12" s="523"/>
      <c r="DF12" s="523"/>
      <c r="DG12" s="523"/>
      <c r="DH12" s="523"/>
      <c r="DI12" s="524"/>
    </row>
    <row r="13" spans="1:119" ht="18.75" customHeight="1" x14ac:dyDescent="0.15">
      <c r="A13" s="181"/>
      <c r="B13" s="528"/>
      <c r="C13" s="529"/>
      <c r="D13" s="529"/>
      <c r="E13" s="529"/>
      <c r="F13" s="529"/>
      <c r="G13" s="529"/>
      <c r="H13" s="529"/>
      <c r="I13" s="529"/>
      <c r="J13" s="529"/>
      <c r="K13" s="530"/>
      <c r="L13" s="190"/>
      <c r="M13" s="509" t="s">
        <v>141</v>
      </c>
      <c r="N13" s="510"/>
      <c r="O13" s="510"/>
      <c r="P13" s="510"/>
      <c r="Q13" s="511"/>
      <c r="R13" s="512">
        <v>8080</v>
      </c>
      <c r="S13" s="513"/>
      <c r="T13" s="513"/>
      <c r="U13" s="513"/>
      <c r="V13" s="514"/>
      <c r="W13" s="500" t="s">
        <v>142</v>
      </c>
      <c r="X13" s="442"/>
      <c r="Y13" s="442"/>
      <c r="Z13" s="442"/>
      <c r="AA13" s="442"/>
      <c r="AB13" s="443"/>
      <c r="AC13" s="395">
        <v>683</v>
      </c>
      <c r="AD13" s="396"/>
      <c r="AE13" s="396"/>
      <c r="AF13" s="396"/>
      <c r="AG13" s="397"/>
      <c r="AH13" s="395">
        <v>837</v>
      </c>
      <c r="AI13" s="396"/>
      <c r="AJ13" s="396"/>
      <c r="AK13" s="396"/>
      <c r="AL13" s="398"/>
      <c r="AM13" s="478" t="s">
        <v>143</v>
      </c>
      <c r="AN13" s="393"/>
      <c r="AO13" s="393"/>
      <c r="AP13" s="393"/>
      <c r="AQ13" s="393"/>
      <c r="AR13" s="393"/>
      <c r="AS13" s="393"/>
      <c r="AT13" s="394"/>
      <c r="AU13" s="466" t="s">
        <v>144</v>
      </c>
      <c r="AV13" s="467"/>
      <c r="AW13" s="467"/>
      <c r="AX13" s="467"/>
      <c r="AY13" s="399" t="s">
        <v>145</v>
      </c>
      <c r="AZ13" s="400"/>
      <c r="BA13" s="400"/>
      <c r="BB13" s="400"/>
      <c r="BC13" s="400"/>
      <c r="BD13" s="400"/>
      <c r="BE13" s="400"/>
      <c r="BF13" s="400"/>
      <c r="BG13" s="400"/>
      <c r="BH13" s="400"/>
      <c r="BI13" s="400"/>
      <c r="BJ13" s="400"/>
      <c r="BK13" s="400"/>
      <c r="BL13" s="400"/>
      <c r="BM13" s="401"/>
      <c r="BN13" s="419">
        <v>129571</v>
      </c>
      <c r="BO13" s="420"/>
      <c r="BP13" s="420"/>
      <c r="BQ13" s="420"/>
      <c r="BR13" s="420"/>
      <c r="BS13" s="420"/>
      <c r="BT13" s="420"/>
      <c r="BU13" s="421"/>
      <c r="BV13" s="419">
        <v>69136</v>
      </c>
      <c r="BW13" s="420"/>
      <c r="BX13" s="420"/>
      <c r="BY13" s="420"/>
      <c r="BZ13" s="420"/>
      <c r="CA13" s="420"/>
      <c r="CB13" s="420"/>
      <c r="CC13" s="421"/>
      <c r="CD13" s="428" t="s">
        <v>146</v>
      </c>
      <c r="CE13" s="373"/>
      <c r="CF13" s="373"/>
      <c r="CG13" s="373"/>
      <c r="CH13" s="373"/>
      <c r="CI13" s="373"/>
      <c r="CJ13" s="373"/>
      <c r="CK13" s="373"/>
      <c r="CL13" s="373"/>
      <c r="CM13" s="373"/>
      <c r="CN13" s="373"/>
      <c r="CO13" s="373"/>
      <c r="CP13" s="373"/>
      <c r="CQ13" s="373"/>
      <c r="CR13" s="373"/>
      <c r="CS13" s="429"/>
      <c r="CT13" s="389">
        <v>10.199999999999999</v>
      </c>
      <c r="CU13" s="390"/>
      <c r="CV13" s="390"/>
      <c r="CW13" s="390"/>
      <c r="CX13" s="390"/>
      <c r="CY13" s="390"/>
      <c r="CZ13" s="390"/>
      <c r="DA13" s="391"/>
      <c r="DB13" s="389">
        <v>9.3000000000000007</v>
      </c>
      <c r="DC13" s="390"/>
      <c r="DD13" s="390"/>
      <c r="DE13" s="390"/>
      <c r="DF13" s="390"/>
      <c r="DG13" s="390"/>
      <c r="DH13" s="390"/>
      <c r="DI13" s="391"/>
    </row>
    <row r="14" spans="1:119" ht="18.75" customHeight="1" thickBot="1" x14ac:dyDescent="0.2">
      <c r="A14" s="181"/>
      <c r="B14" s="528"/>
      <c r="C14" s="529"/>
      <c r="D14" s="529"/>
      <c r="E14" s="529"/>
      <c r="F14" s="529"/>
      <c r="G14" s="529"/>
      <c r="H14" s="529"/>
      <c r="I14" s="529"/>
      <c r="J14" s="529"/>
      <c r="K14" s="530"/>
      <c r="L14" s="502" t="s">
        <v>147</v>
      </c>
      <c r="M14" s="546"/>
      <c r="N14" s="546"/>
      <c r="O14" s="546"/>
      <c r="P14" s="546"/>
      <c r="Q14" s="547"/>
      <c r="R14" s="512">
        <v>8337</v>
      </c>
      <c r="S14" s="513"/>
      <c r="T14" s="513"/>
      <c r="U14" s="513"/>
      <c r="V14" s="514"/>
      <c r="W14" s="515"/>
      <c r="X14" s="445"/>
      <c r="Y14" s="445"/>
      <c r="Z14" s="445"/>
      <c r="AA14" s="445"/>
      <c r="AB14" s="446"/>
      <c r="AC14" s="505">
        <v>16.2</v>
      </c>
      <c r="AD14" s="506"/>
      <c r="AE14" s="506"/>
      <c r="AF14" s="506"/>
      <c r="AG14" s="507"/>
      <c r="AH14" s="505">
        <v>17.7</v>
      </c>
      <c r="AI14" s="506"/>
      <c r="AJ14" s="506"/>
      <c r="AK14" s="506"/>
      <c r="AL14" s="508"/>
      <c r="AM14" s="478"/>
      <c r="AN14" s="393"/>
      <c r="AO14" s="393"/>
      <c r="AP14" s="393"/>
      <c r="AQ14" s="393"/>
      <c r="AR14" s="393"/>
      <c r="AS14" s="393"/>
      <c r="AT14" s="394"/>
      <c r="AU14" s="466"/>
      <c r="AV14" s="467"/>
      <c r="AW14" s="467"/>
      <c r="AX14" s="467"/>
      <c r="AY14" s="399"/>
      <c r="AZ14" s="400"/>
      <c r="BA14" s="400"/>
      <c r="BB14" s="400"/>
      <c r="BC14" s="400"/>
      <c r="BD14" s="400"/>
      <c r="BE14" s="400"/>
      <c r="BF14" s="400"/>
      <c r="BG14" s="400"/>
      <c r="BH14" s="400"/>
      <c r="BI14" s="400"/>
      <c r="BJ14" s="400"/>
      <c r="BK14" s="400"/>
      <c r="BL14" s="400"/>
      <c r="BM14" s="401"/>
      <c r="BN14" s="419"/>
      <c r="BO14" s="420"/>
      <c r="BP14" s="420"/>
      <c r="BQ14" s="420"/>
      <c r="BR14" s="420"/>
      <c r="BS14" s="420"/>
      <c r="BT14" s="420"/>
      <c r="BU14" s="421"/>
      <c r="BV14" s="419"/>
      <c r="BW14" s="420"/>
      <c r="BX14" s="420"/>
      <c r="BY14" s="420"/>
      <c r="BZ14" s="420"/>
      <c r="CA14" s="420"/>
      <c r="CB14" s="420"/>
      <c r="CC14" s="421"/>
      <c r="CD14" s="425" t="s">
        <v>148</v>
      </c>
      <c r="CE14" s="426"/>
      <c r="CF14" s="426"/>
      <c r="CG14" s="426"/>
      <c r="CH14" s="426"/>
      <c r="CI14" s="426"/>
      <c r="CJ14" s="426"/>
      <c r="CK14" s="426"/>
      <c r="CL14" s="426"/>
      <c r="CM14" s="426"/>
      <c r="CN14" s="426"/>
      <c r="CO14" s="426"/>
      <c r="CP14" s="426"/>
      <c r="CQ14" s="426"/>
      <c r="CR14" s="426"/>
      <c r="CS14" s="427"/>
      <c r="CT14" s="516">
        <v>12.3</v>
      </c>
      <c r="CU14" s="517"/>
      <c r="CV14" s="517"/>
      <c r="CW14" s="517"/>
      <c r="CX14" s="517"/>
      <c r="CY14" s="517"/>
      <c r="CZ14" s="517"/>
      <c r="DA14" s="518"/>
      <c r="DB14" s="516">
        <v>12.3</v>
      </c>
      <c r="DC14" s="517"/>
      <c r="DD14" s="517"/>
      <c r="DE14" s="517"/>
      <c r="DF14" s="517"/>
      <c r="DG14" s="517"/>
      <c r="DH14" s="517"/>
      <c r="DI14" s="518"/>
    </row>
    <row r="15" spans="1:119" ht="18.75" customHeight="1" x14ac:dyDescent="0.15">
      <c r="A15" s="181"/>
      <c r="B15" s="528"/>
      <c r="C15" s="529"/>
      <c r="D15" s="529"/>
      <c r="E15" s="529"/>
      <c r="F15" s="529"/>
      <c r="G15" s="529"/>
      <c r="H15" s="529"/>
      <c r="I15" s="529"/>
      <c r="J15" s="529"/>
      <c r="K15" s="530"/>
      <c r="L15" s="190"/>
      <c r="M15" s="509" t="s">
        <v>141</v>
      </c>
      <c r="N15" s="510"/>
      <c r="O15" s="510"/>
      <c r="P15" s="510"/>
      <c r="Q15" s="511"/>
      <c r="R15" s="512">
        <v>8243</v>
      </c>
      <c r="S15" s="513"/>
      <c r="T15" s="513"/>
      <c r="U15" s="513"/>
      <c r="V15" s="514"/>
      <c r="W15" s="500" t="s">
        <v>149</v>
      </c>
      <c r="X15" s="442"/>
      <c r="Y15" s="442"/>
      <c r="Z15" s="442"/>
      <c r="AA15" s="442"/>
      <c r="AB15" s="443"/>
      <c r="AC15" s="395">
        <v>1577</v>
      </c>
      <c r="AD15" s="396"/>
      <c r="AE15" s="396"/>
      <c r="AF15" s="396"/>
      <c r="AG15" s="397"/>
      <c r="AH15" s="395">
        <v>1705</v>
      </c>
      <c r="AI15" s="396"/>
      <c r="AJ15" s="396"/>
      <c r="AK15" s="396"/>
      <c r="AL15" s="398"/>
      <c r="AM15" s="478"/>
      <c r="AN15" s="393"/>
      <c r="AO15" s="393"/>
      <c r="AP15" s="393"/>
      <c r="AQ15" s="393"/>
      <c r="AR15" s="393"/>
      <c r="AS15" s="393"/>
      <c r="AT15" s="394"/>
      <c r="AU15" s="466"/>
      <c r="AV15" s="467"/>
      <c r="AW15" s="467"/>
      <c r="AX15" s="467"/>
      <c r="AY15" s="411" t="s">
        <v>150</v>
      </c>
      <c r="AZ15" s="412"/>
      <c r="BA15" s="412"/>
      <c r="BB15" s="412"/>
      <c r="BC15" s="412"/>
      <c r="BD15" s="412"/>
      <c r="BE15" s="412"/>
      <c r="BF15" s="412"/>
      <c r="BG15" s="412"/>
      <c r="BH15" s="412"/>
      <c r="BI15" s="412"/>
      <c r="BJ15" s="412"/>
      <c r="BK15" s="412"/>
      <c r="BL15" s="412"/>
      <c r="BM15" s="413"/>
      <c r="BN15" s="414">
        <v>991875</v>
      </c>
      <c r="BO15" s="415"/>
      <c r="BP15" s="415"/>
      <c r="BQ15" s="415"/>
      <c r="BR15" s="415"/>
      <c r="BS15" s="415"/>
      <c r="BT15" s="415"/>
      <c r="BU15" s="416"/>
      <c r="BV15" s="414">
        <v>947281</v>
      </c>
      <c r="BW15" s="415"/>
      <c r="BX15" s="415"/>
      <c r="BY15" s="415"/>
      <c r="BZ15" s="415"/>
      <c r="CA15" s="415"/>
      <c r="CB15" s="415"/>
      <c r="CC15" s="416"/>
      <c r="CD15" s="519" t="s">
        <v>151</v>
      </c>
      <c r="CE15" s="520"/>
      <c r="CF15" s="520"/>
      <c r="CG15" s="520"/>
      <c r="CH15" s="520"/>
      <c r="CI15" s="520"/>
      <c r="CJ15" s="520"/>
      <c r="CK15" s="520"/>
      <c r="CL15" s="520"/>
      <c r="CM15" s="520"/>
      <c r="CN15" s="520"/>
      <c r="CO15" s="520"/>
      <c r="CP15" s="520"/>
      <c r="CQ15" s="520"/>
      <c r="CR15" s="520"/>
      <c r="CS15" s="521"/>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528"/>
      <c r="C16" s="529"/>
      <c r="D16" s="529"/>
      <c r="E16" s="529"/>
      <c r="F16" s="529"/>
      <c r="G16" s="529"/>
      <c r="H16" s="529"/>
      <c r="I16" s="529"/>
      <c r="J16" s="529"/>
      <c r="K16" s="530"/>
      <c r="L16" s="502" t="s">
        <v>152</v>
      </c>
      <c r="M16" s="503"/>
      <c r="N16" s="503"/>
      <c r="O16" s="503"/>
      <c r="P16" s="503"/>
      <c r="Q16" s="504"/>
      <c r="R16" s="497" t="s">
        <v>153</v>
      </c>
      <c r="S16" s="498"/>
      <c r="T16" s="498"/>
      <c r="U16" s="498"/>
      <c r="V16" s="499"/>
      <c r="W16" s="515"/>
      <c r="X16" s="445"/>
      <c r="Y16" s="445"/>
      <c r="Z16" s="445"/>
      <c r="AA16" s="445"/>
      <c r="AB16" s="446"/>
      <c r="AC16" s="505">
        <v>37.4</v>
      </c>
      <c r="AD16" s="506"/>
      <c r="AE16" s="506"/>
      <c r="AF16" s="506"/>
      <c r="AG16" s="507"/>
      <c r="AH16" s="505">
        <v>36.1</v>
      </c>
      <c r="AI16" s="506"/>
      <c r="AJ16" s="506"/>
      <c r="AK16" s="506"/>
      <c r="AL16" s="508"/>
      <c r="AM16" s="478"/>
      <c r="AN16" s="393"/>
      <c r="AO16" s="393"/>
      <c r="AP16" s="393"/>
      <c r="AQ16" s="393"/>
      <c r="AR16" s="393"/>
      <c r="AS16" s="393"/>
      <c r="AT16" s="394"/>
      <c r="AU16" s="466"/>
      <c r="AV16" s="467"/>
      <c r="AW16" s="467"/>
      <c r="AX16" s="467"/>
      <c r="AY16" s="399" t="s">
        <v>154</v>
      </c>
      <c r="AZ16" s="400"/>
      <c r="BA16" s="400"/>
      <c r="BB16" s="400"/>
      <c r="BC16" s="400"/>
      <c r="BD16" s="400"/>
      <c r="BE16" s="400"/>
      <c r="BF16" s="400"/>
      <c r="BG16" s="400"/>
      <c r="BH16" s="400"/>
      <c r="BI16" s="400"/>
      <c r="BJ16" s="400"/>
      <c r="BK16" s="400"/>
      <c r="BL16" s="400"/>
      <c r="BM16" s="401"/>
      <c r="BN16" s="419">
        <v>3640147</v>
      </c>
      <c r="BO16" s="420"/>
      <c r="BP16" s="420"/>
      <c r="BQ16" s="420"/>
      <c r="BR16" s="420"/>
      <c r="BS16" s="420"/>
      <c r="BT16" s="420"/>
      <c r="BU16" s="421"/>
      <c r="BV16" s="419">
        <v>3601012</v>
      </c>
      <c r="BW16" s="420"/>
      <c r="BX16" s="420"/>
      <c r="BY16" s="420"/>
      <c r="BZ16" s="420"/>
      <c r="CA16" s="420"/>
      <c r="CB16" s="420"/>
      <c r="CC16" s="421"/>
      <c r="CD16" s="194"/>
      <c r="CE16" s="417"/>
      <c r="CF16" s="417"/>
      <c r="CG16" s="417"/>
      <c r="CH16" s="417"/>
      <c r="CI16" s="417"/>
      <c r="CJ16" s="417"/>
      <c r="CK16" s="417"/>
      <c r="CL16" s="417"/>
      <c r="CM16" s="417"/>
      <c r="CN16" s="417"/>
      <c r="CO16" s="417"/>
      <c r="CP16" s="417"/>
      <c r="CQ16" s="417"/>
      <c r="CR16" s="417"/>
      <c r="CS16" s="418"/>
      <c r="CT16" s="389"/>
      <c r="CU16" s="390"/>
      <c r="CV16" s="390"/>
      <c r="CW16" s="390"/>
      <c r="CX16" s="390"/>
      <c r="CY16" s="390"/>
      <c r="CZ16" s="390"/>
      <c r="DA16" s="391"/>
      <c r="DB16" s="389"/>
      <c r="DC16" s="390"/>
      <c r="DD16" s="390"/>
      <c r="DE16" s="390"/>
      <c r="DF16" s="390"/>
      <c r="DG16" s="390"/>
      <c r="DH16" s="390"/>
      <c r="DI16" s="391"/>
    </row>
    <row r="17" spans="1:113" ht="18.75" customHeight="1" thickBot="1" x14ac:dyDescent="0.2">
      <c r="A17" s="181"/>
      <c r="B17" s="531"/>
      <c r="C17" s="532"/>
      <c r="D17" s="532"/>
      <c r="E17" s="532"/>
      <c r="F17" s="532"/>
      <c r="G17" s="532"/>
      <c r="H17" s="532"/>
      <c r="I17" s="532"/>
      <c r="J17" s="532"/>
      <c r="K17" s="533"/>
      <c r="L17" s="195"/>
      <c r="M17" s="494" t="s">
        <v>155</v>
      </c>
      <c r="N17" s="495"/>
      <c r="O17" s="495"/>
      <c r="P17" s="495"/>
      <c r="Q17" s="496"/>
      <c r="R17" s="497" t="s">
        <v>156</v>
      </c>
      <c r="S17" s="498"/>
      <c r="T17" s="498"/>
      <c r="U17" s="498"/>
      <c r="V17" s="499"/>
      <c r="W17" s="500" t="s">
        <v>157</v>
      </c>
      <c r="X17" s="442"/>
      <c r="Y17" s="442"/>
      <c r="Z17" s="442"/>
      <c r="AA17" s="442"/>
      <c r="AB17" s="443"/>
      <c r="AC17" s="395">
        <v>1956</v>
      </c>
      <c r="AD17" s="396"/>
      <c r="AE17" s="396"/>
      <c r="AF17" s="396"/>
      <c r="AG17" s="397"/>
      <c r="AH17" s="395">
        <v>2175</v>
      </c>
      <c r="AI17" s="396"/>
      <c r="AJ17" s="396"/>
      <c r="AK17" s="396"/>
      <c r="AL17" s="398"/>
      <c r="AM17" s="478"/>
      <c r="AN17" s="393"/>
      <c r="AO17" s="393"/>
      <c r="AP17" s="393"/>
      <c r="AQ17" s="393"/>
      <c r="AR17" s="393"/>
      <c r="AS17" s="393"/>
      <c r="AT17" s="394"/>
      <c r="AU17" s="466"/>
      <c r="AV17" s="467"/>
      <c r="AW17" s="467"/>
      <c r="AX17" s="467"/>
      <c r="AY17" s="399" t="s">
        <v>158</v>
      </c>
      <c r="AZ17" s="400"/>
      <c r="BA17" s="400"/>
      <c r="BB17" s="400"/>
      <c r="BC17" s="400"/>
      <c r="BD17" s="400"/>
      <c r="BE17" s="400"/>
      <c r="BF17" s="400"/>
      <c r="BG17" s="400"/>
      <c r="BH17" s="400"/>
      <c r="BI17" s="400"/>
      <c r="BJ17" s="400"/>
      <c r="BK17" s="400"/>
      <c r="BL17" s="400"/>
      <c r="BM17" s="401"/>
      <c r="BN17" s="419">
        <v>1230247</v>
      </c>
      <c r="BO17" s="420"/>
      <c r="BP17" s="420"/>
      <c r="BQ17" s="420"/>
      <c r="BR17" s="420"/>
      <c r="BS17" s="420"/>
      <c r="BT17" s="420"/>
      <c r="BU17" s="421"/>
      <c r="BV17" s="419">
        <v>1172268</v>
      </c>
      <c r="BW17" s="420"/>
      <c r="BX17" s="420"/>
      <c r="BY17" s="420"/>
      <c r="BZ17" s="420"/>
      <c r="CA17" s="420"/>
      <c r="CB17" s="420"/>
      <c r="CC17" s="421"/>
      <c r="CD17" s="194"/>
      <c r="CE17" s="417"/>
      <c r="CF17" s="417"/>
      <c r="CG17" s="417"/>
      <c r="CH17" s="417"/>
      <c r="CI17" s="417"/>
      <c r="CJ17" s="417"/>
      <c r="CK17" s="417"/>
      <c r="CL17" s="417"/>
      <c r="CM17" s="417"/>
      <c r="CN17" s="417"/>
      <c r="CO17" s="417"/>
      <c r="CP17" s="417"/>
      <c r="CQ17" s="417"/>
      <c r="CR17" s="417"/>
      <c r="CS17" s="418"/>
      <c r="CT17" s="389"/>
      <c r="CU17" s="390"/>
      <c r="CV17" s="390"/>
      <c r="CW17" s="390"/>
      <c r="CX17" s="390"/>
      <c r="CY17" s="390"/>
      <c r="CZ17" s="390"/>
      <c r="DA17" s="391"/>
      <c r="DB17" s="389"/>
      <c r="DC17" s="390"/>
      <c r="DD17" s="390"/>
      <c r="DE17" s="390"/>
      <c r="DF17" s="390"/>
      <c r="DG17" s="390"/>
      <c r="DH17" s="390"/>
      <c r="DI17" s="391"/>
    </row>
    <row r="18" spans="1:113" ht="18.75" customHeight="1" thickBot="1" x14ac:dyDescent="0.2">
      <c r="A18" s="181"/>
      <c r="B18" s="471" t="s">
        <v>159</v>
      </c>
      <c r="C18" s="472"/>
      <c r="D18" s="472"/>
      <c r="E18" s="473"/>
      <c r="F18" s="473"/>
      <c r="G18" s="473"/>
      <c r="H18" s="473"/>
      <c r="I18" s="473"/>
      <c r="J18" s="473"/>
      <c r="K18" s="473"/>
      <c r="L18" s="474">
        <v>211.41</v>
      </c>
      <c r="M18" s="474"/>
      <c r="N18" s="474"/>
      <c r="O18" s="474"/>
      <c r="P18" s="474"/>
      <c r="Q18" s="474"/>
      <c r="R18" s="475"/>
      <c r="S18" s="475"/>
      <c r="T18" s="475"/>
      <c r="U18" s="475"/>
      <c r="V18" s="476"/>
      <c r="W18" s="490"/>
      <c r="X18" s="491"/>
      <c r="Y18" s="491"/>
      <c r="Z18" s="491"/>
      <c r="AA18" s="491"/>
      <c r="AB18" s="501"/>
      <c r="AC18" s="383">
        <v>46.4</v>
      </c>
      <c r="AD18" s="384"/>
      <c r="AE18" s="384"/>
      <c r="AF18" s="384"/>
      <c r="AG18" s="477"/>
      <c r="AH18" s="383">
        <v>46.1</v>
      </c>
      <c r="AI18" s="384"/>
      <c r="AJ18" s="384"/>
      <c r="AK18" s="384"/>
      <c r="AL18" s="385"/>
      <c r="AM18" s="478"/>
      <c r="AN18" s="393"/>
      <c r="AO18" s="393"/>
      <c r="AP18" s="393"/>
      <c r="AQ18" s="393"/>
      <c r="AR18" s="393"/>
      <c r="AS18" s="393"/>
      <c r="AT18" s="394"/>
      <c r="AU18" s="466"/>
      <c r="AV18" s="467"/>
      <c r="AW18" s="467"/>
      <c r="AX18" s="467"/>
      <c r="AY18" s="399" t="s">
        <v>160</v>
      </c>
      <c r="AZ18" s="400"/>
      <c r="BA18" s="400"/>
      <c r="BB18" s="400"/>
      <c r="BC18" s="400"/>
      <c r="BD18" s="400"/>
      <c r="BE18" s="400"/>
      <c r="BF18" s="400"/>
      <c r="BG18" s="400"/>
      <c r="BH18" s="400"/>
      <c r="BI18" s="400"/>
      <c r="BJ18" s="400"/>
      <c r="BK18" s="400"/>
      <c r="BL18" s="400"/>
      <c r="BM18" s="401"/>
      <c r="BN18" s="419">
        <v>3542507</v>
      </c>
      <c r="BO18" s="420"/>
      <c r="BP18" s="420"/>
      <c r="BQ18" s="420"/>
      <c r="BR18" s="420"/>
      <c r="BS18" s="420"/>
      <c r="BT18" s="420"/>
      <c r="BU18" s="421"/>
      <c r="BV18" s="419">
        <v>3558256</v>
      </c>
      <c r="BW18" s="420"/>
      <c r="BX18" s="420"/>
      <c r="BY18" s="420"/>
      <c r="BZ18" s="420"/>
      <c r="CA18" s="420"/>
      <c r="CB18" s="420"/>
      <c r="CC18" s="421"/>
      <c r="CD18" s="194"/>
      <c r="CE18" s="417"/>
      <c r="CF18" s="417"/>
      <c r="CG18" s="417"/>
      <c r="CH18" s="417"/>
      <c r="CI18" s="417"/>
      <c r="CJ18" s="417"/>
      <c r="CK18" s="417"/>
      <c r="CL18" s="417"/>
      <c r="CM18" s="417"/>
      <c r="CN18" s="417"/>
      <c r="CO18" s="417"/>
      <c r="CP18" s="417"/>
      <c r="CQ18" s="417"/>
      <c r="CR18" s="417"/>
      <c r="CS18" s="418"/>
      <c r="CT18" s="389"/>
      <c r="CU18" s="390"/>
      <c r="CV18" s="390"/>
      <c r="CW18" s="390"/>
      <c r="CX18" s="390"/>
      <c r="CY18" s="390"/>
      <c r="CZ18" s="390"/>
      <c r="DA18" s="391"/>
      <c r="DB18" s="389"/>
      <c r="DC18" s="390"/>
      <c r="DD18" s="390"/>
      <c r="DE18" s="390"/>
      <c r="DF18" s="390"/>
      <c r="DG18" s="390"/>
      <c r="DH18" s="390"/>
      <c r="DI18" s="391"/>
    </row>
    <row r="19" spans="1:113" ht="18.75" customHeight="1" thickBot="1" x14ac:dyDescent="0.2">
      <c r="A19" s="181"/>
      <c r="B19" s="471" t="s">
        <v>161</v>
      </c>
      <c r="C19" s="472"/>
      <c r="D19" s="472"/>
      <c r="E19" s="473"/>
      <c r="F19" s="473"/>
      <c r="G19" s="473"/>
      <c r="H19" s="473"/>
      <c r="I19" s="473"/>
      <c r="J19" s="473"/>
      <c r="K19" s="473"/>
      <c r="L19" s="479">
        <v>39</v>
      </c>
      <c r="M19" s="479"/>
      <c r="N19" s="479"/>
      <c r="O19" s="479"/>
      <c r="P19" s="479"/>
      <c r="Q19" s="479"/>
      <c r="R19" s="480"/>
      <c r="S19" s="480"/>
      <c r="T19" s="480"/>
      <c r="U19" s="480"/>
      <c r="V19" s="481"/>
      <c r="W19" s="488"/>
      <c r="X19" s="489"/>
      <c r="Y19" s="489"/>
      <c r="Z19" s="489"/>
      <c r="AA19" s="489"/>
      <c r="AB19" s="489"/>
      <c r="AC19" s="492"/>
      <c r="AD19" s="492"/>
      <c r="AE19" s="492"/>
      <c r="AF19" s="492"/>
      <c r="AG19" s="492"/>
      <c r="AH19" s="492"/>
      <c r="AI19" s="492"/>
      <c r="AJ19" s="492"/>
      <c r="AK19" s="492"/>
      <c r="AL19" s="493"/>
      <c r="AM19" s="478"/>
      <c r="AN19" s="393"/>
      <c r="AO19" s="393"/>
      <c r="AP19" s="393"/>
      <c r="AQ19" s="393"/>
      <c r="AR19" s="393"/>
      <c r="AS19" s="393"/>
      <c r="AT19" s="394"/>
      <c r="AU19" s="466"/>
      <c r="AV19" s="467"/>
      <c r="AW19" s="467"/>
      <c r="AX19" s="467"/>
      <c r="AY19" s="399" t="s">
        <v>162</v>
      </c>
      <c r="AZ19" s="400"/>
      <c r="BA19" s="400"/>
      <c r="BB19" s="400"/>
      <c r="BC19" s="400"/>
      <c r="BD19" s="400"/>
      <c r="BE19" s="400"/>
      <c r="BF19" s="400"/>
      <c r="BG19" s="400"/>
      <c r="BH19" s="400"/>
      <c r="BI19" s="400"/>
      <c r="BJ19" s="400"/>
      <c r="BK19" s="400"/>
      <c r="BL19" s="400"/>
      <c r="BM19" s="401"/>
      <c r="BN19" s="419">
        <v>4702898</v>
      </c>
      <c r="BO19" s="420"/>
      <c r="BP19" s="420"/>
      <c r="BQ19" s="420"/>
      <c r="BR19" s="420"/>
      <c r="BS19" s="420"/>
      <c r="BT19" s="420"/>
      <c r="BU19" s="421"/>
      <c r="BV19" s="419">
        <v>4798403</v>
      </c>
      <c r="BW19" s="420"/>
      <c r="BX19" s="420"/>
      <c r="BY19" s="420"/>
      <c r="BZ19" s="420"/>
      <c r="CA19" s="420"/>
      <c r="CB19" s="420"/>
      <c r="CC19" s="421"/>
      <c r="CD19" s="194"/>
      <c r="CE19" s="417"/>
      <c r="CF19" s="417"/>
      <c r="CG19" s="417"/>
      <c r="CH19" s="417"/>
      <c r="CI19" s="417"/>
      <c r="CJ19" s="417"/>
      <c r="CK19" s="417"/>
      <c r="CL19" s="417"/>
      <c r="CM19" s="417"/>
      <c r="CN19" s="417"/>
      <c r="CO19" s="417"/>
      <c r="CP19" s="417"/>
      <c r="CQ19" s="417"/>
      <c r="CR19" s="417"/>
      <c r="CS19" s="418"/>
      <c r="CT19" s="389"/>
      <c r="CU19" s="390"/>
      <c r="CV19" s="390"/>
      <c r="CW19" s="390"/>
      <c r="CX19" s="390"/>
      <c r="CY19" s="390"/>
      <c r="CZ19" s="390"/>
      <c r="DA19" s="391"/>
      <c r="DB19" s="389"/>
      <c r="DC19" s="390"/>
      <c r="DD19" s="390"/>
      <c r="DE19" s="390"/>
      <c r="DF19" s="390"/>
      <c r="DG19" s="390"/>
      <c r="DH19" s="390"/>
      <c r="DI19" s="391"/>
    </row>
    <row r="20" spans="1:113" ht="18.75" customHeight="1" thickBot="1" x14ac:dyDescent="0.2">
      <c r="A20" s="181"/>
      <c r="B20" s="471" t="s">
        <v>163</v>
      </c>
      <c r="C20" s="472"/>
      <c r="D20" s="472"/>
      <c r="E20" s="473"/>
      <c r="F20" s="473"/>
      <c r="G20" s="473"/>
      <c r="H20" s="473"/>
      <c r="I20" s="473"/>
      <c r="J20" s="473"/>
      <c r="K20" s="473"/>
      <c r="L20" s="479">
        <v>2935</v>
      </c>
      <c r="M20" s="479"/>
      <c r="N20" s="479"/>
      <c r="O20" s="479"/>
      <c r="P20" s="479"/>
      <c r="Q20" s="479"/>
      <c r="R20" s="480"/>
      <c r="S20" s="480"/>
      <c r="T20" s="480"/>
      <c r="U20" s="480"/>
      <c r="V20" s="481"/>
      <c r="W20" s="490"/>
      <c r="X20" s="491"/>
      <c r="Y20" s="491"/>
      <c r="Z20" s="491"/>
      <c r="AA20" s="491"/>
      <c r="AB20" s="491"/>
      <c r="AC20" s="482"/>
      <c r="AD20" s="482"/>
      <c r="AE20" s="482"/>
      <c r="AF20" s="482"/>
      <c r="AG20" s="482"/>
      <c r="AH20" s="482"/>
      <c r="AI20" s="482"/>
      <c r="AJ20" s="482"/>
      <c r="AK20" s="482"/>
      <c r="AL20" s="483"/>
      <c r="AM20" s="484"/>
      <c r="AN20" s="375"/>
      <c r="AO20" s="375"/>
      <c r="AP20" s="375"/>
      <c r="AQ20" s="375"/>
      <c r="AR20" s="375"/>
      <c r="AS20" s="375"/>
      <c r="AT20" s="376"/>
      <c r="AU20" s="485"/>
      <c r="AV20" s="486"/>
      <c r="AW20" s="486"/>
      <c r="AX20" s="487"/>
      <c r="AY20" s="399"/>
      <c r="AZ20" s="400"/>
      <c r="BA20" s="400"/>
      <c r="BB20" s="400"/>
      <c r="BC20" s="400"/>
      <c r="BD20" s="400"/>
      <c r="BE20" s="400"/>
      <c r="BF20" s="400"/>
      <c r="BG20" s="400"/>
      <c r="BH20" s="400"/>
      <c r="BI20" s="400"/>
      <c r="BJ20" s="400"/>
      <c r="BK20" s="400"/>
      <c r="BL20" s="400"/>
      <c r="BM20" s="401"/>
      <c r="BN20" s="419"/>
      <c r="BO20" s="420"/>
      <c r="BP20" s="420"/>
      <c r="BQ20" s="420"/>
      <c r="BR20" s="420"/>
      <c r="BS20" s="420"/>
      <c r="BT20" s="420"/>
      <c r="BU20" s="421"/>
      <c r="BV20" s="419"/>
      <c r="BW20" s="420"/>
      <c r="BX20" s="420"/>
      <c r="BY20" s="420"/>
      <c r="BZ20" s="420"/>
      <c r="CA20" s="420"/>
      <c r="CB20" s="420"/>
      <c r="CC20" s="421"/>
      <c r="CD20" s="194"/>
      <c r="CE20" s="417"/>
      <c r="CF20" s="417"/>
      <c r="CG20" s="417"/>
      <c r="CH20" s="417"/>
      <c r="CI20" s="417"/>
      <c r="CJ20" s="417"/>
      <c r="CK20" s="417"/>
      <c r="CL20" s="417"/>
      <c r="CM20" s="417"/>
      <c r="CN20" s="417"/>
      <c r="CO20" s="417"/>
      <c r="CP20" s="417"/>
      <c r="CQ20" s="417"/>
      <c r="CR20" s="417"/>
      <c r="CS20" s="418"/>
      <c r="CT20" s="389"/>
      <c r="CU20" s="390"/>
      <c r="CV20" s="390"/>
      <c r="CW20" s="390"/>
      <c r="CX20" s="390"/>
      <c r="CY20" s="390"/>
      <c r="CZ20" s="390"/>
      <c r="DA20" s="391"/>
      <c r="DB20" s="389"/>
      <c r="DC20" s="390"/>
      <c r="DD20" s="390"/>
      <c r="DE20" s="390"/>
      <c r="DF20" s="390"/>
      <c r="DG20" s="390"/>
      <c r="DH20" s="390"/>
      <c r="DI20" s="391"/>
    </row>
    <row r="21" spans="1:113" ht="18.75" customHeight="1" thickBot="1" x14ac:dyDescent="0.2">
      <c r="A21" s="181"/>
      <c r="B21" s="468" t="s">
        <v>164</v>
      </c>
      <c r="C21" s="469"/>
      <c r="D21" s="469"/>
      <c r="E21" s="469"/>
      <c r="F21" s="469"/>
      <c r="G21" s="469"/>
      <c r="H21" s="469"/>
      <c r="I21" s="469"/>
      <c r="J21" s="469"/>
      <c r="K21" s="469"/>
      <c r="L21" s="469"/>
      <c r="M21" s="469"/>
      <c r="N21" s="469"/>
      <c r="O21" s="469"/>
      <c r="P21" s="469"/>
      <c r="Q21" s="469"/>
      <c r="R21" s="469"/>
      <c r="S21" s="469"/>
      <c r="T21" s="469"/>
      <c r="U21" s="469"/>
      <c r="V21" s="469"/>
      <c r="W21" s="469"/>
      <c r="X21" s="469"/>
      <c r="Y21" s="469"/>
      <c r="Z21" s="469"/>
      <c r="AA21" s="469"/>
      <c r="AB21" s="469"/>
      <c r="AC21" s="469"/>
      <c r="AD21" s="469"/>
      <c r="AE21" s="469"/>
      <c r="AF21" s="469"/>
      <c r="AG21" s="469"/>
      <c r="AH21" s="469"/>
      <c r="AI21" s="469"/>
      <c r="AJ21" s="469"/>
      <c r="AK21" s="469"/>
      <c r="AL21" s="469"/>
      <c r="AM21" s="469"/>
      <c r="AN21" s="469"/>
      <c r="AO21" s="469"/>
      <c r="AP21" s="469"/>
      <c r="AQ21" s="469"/>
      <c r="AR21" s="469"/>
      <c r="AS21" s="469"/>
      <c r="AT21" s="469"/>
      <c r="AU21" s="469"/>
      <c r="AV21" s="469"/>
      <c r="AW21" s="469"/>
      <c r="AX21" s="470"/>
      <c r="AY21" s="386"/>
      <c r="AZ21" s="387"/>
      <c r="BA21" s="387"/>
      <c r="BB21" s="387"/>
      <c r="BC21" s="387"/>
      <c r="BD21" s="387"/>
      <c r="BE21" s="387"/>
      <c r="BF21" s="387"/>
      <c r="BG21" s="387"/>
      <c r="BH21" s="387"/>
      <c r="BI21" s="387"/>
      <c r="BJ21" s="387"/>
      <c r="BK21" s="387"/>
      <c r="BL21" s="387"/>
      <c r="BM21" s="388"/>
      <c r="BN21" s="422"/>
      <c r="BO21" s="423"/>
      <c r="BP21" s="423"/>
      <c r="BQ21" s="423"/>
      <c r="BR21" s="423"/>
      <c r="BS21" s="423"/>
      <c r="BT21" s="423"/>
      <c r="BU21" s="424"/>
      <c r="BV21" s="422"/>
      <c r="BW21" s="423"/>
      <c r="BX21" s="423"/>
      <c r="BY21" s="423"/>
      <c r="BZ21" s="423"/>
      <c r="CA21" s="423"/>
      <c r="CB21" s="423"/>
      <c r="CC21" s="424"/>
      <c r="CD21" s="194"/>
      <c r="CE21" s="417"/>
      <c r="CF21" s="417"/>
      <c r="CG21" s="417"/>
      <c r="CH21" s="417"/>
      <c r="CI21" s="417"/>
      <c r="CJ21" s="417"/>
      <c r="CK21" s="417"/>
      <c r="CL21" s="417"/>
      <c r="CM21" s="417"/>
      <c r="CN21" s="417"/>
      <c r="CO21" s="417"/>
      <c r="CP21" s="417"/>
      <c r="CQ21" s="417"/>
      <c r="CR21" s="417"/>
      <c r="CS21" s="418"/>
      <c r="CT21" s="389"/>
      <c r="CU21" s="390"/>
      <c r="CV21" s="390"/>
      <c r="CW21" s="390"/>
      <c r="CX21" s="390"/>
      <c r="CY21" s="390"/>
      <c r="CZ21" s="390"/>
      <c r="DA21" s="391"/>
      <c r="DB21" s="389"/>
      <c r="DC21" s="390"/>
      <c r="DD21" s="390"/>
      <c r="DE21" s="390"/>
      <c r="DF21" s="390"/>
      <c r="DG21" s="390"/>
      <c r="DH21" s="390"/>
      <c r="DI21" s="391"/>
    </row>
    <row r="22" spans="1:113" ht="18.75" customHeight="1" x14ac:dyDescent="0.15">
      <c r="A22" s="181"/>
      <c r="B22" s="432" t="s">
        <v>165</v>
      </c>
      <c r="C22" s="433"/>
      <c r="D22" s="434"/>
      <c r="E22" s="441" t="s">
        <v>1</v>
      </c>
      <c r="F22" s="442"/>
      <c r="G22" s="442"/>
      <c r="H22" s="442"/>
      <c r="I22" s="442"/>
      <c r="J22" s="442"/>
      <c r="K22" s="443"/>
      <c r="L22" s="441" t="s">
        <v>166</v>
      </c>
      <c r="M22" s="442"/>
      <c r="N22" s="442"/>
      <c r="O22" s="442"/>
      <c r="P22" s="443"/>
      <c r="Q22" s="447" t="s">
        <v>167</v>
      </c>
      <c r="R22" s="448"/>
      <c r="S22" s="448"/>
      <c r="T22" s="448"/>
      <c r="U22" s="448"/>
      <c r="V22" s="449"/>
      <c r="W22" s="453" t="s">
        <v>168</v>
      </c>
      <c r="X22" s="433"/>
      <c r="Y22" s="434"/>
      <c r="Z22" s="441" t="s">
        <v>1</v>
      </c>
      <c r="AA22" s="442"/>
      <c r="AB22" s="442"/>
      <c r="AC22" s="442"/>
      <c r="AD22" s="442"/>
      <c r="AE22" s="442"/>
      <c r="AF22" s="442"/>
      <c r="AG22" s="443"/>
      <c r="AH22" s="458" t="s">
        <v>169</v>
      </c>
      <c r="AI22" s="442"/>
      <c r="AJ22" s="442"/>
      <c r="AK22" s="442"/>
      <c r="AL22" s="443"/>
      <c r="AM22" s="458" t="s">
        <v>170</v>
      </c>
      <c r="AN22" s="459"/>
      <c r="AO22" s="459"/>
      <c r="AP22" s="459"/>
      <c r="AQ22" s="459"/>
      <c r="AR22" s="460"/>
      <c r="AS22" s="447" t="s">
        <v>167</v>
      </c>
      <c r="AT22" s="448"/>
      <c r="AU22" s="448"/>
      <c r="AV22" s="448"/>
      <c r="AW22" s="448"/>
      <c r="AX22" s="464"/>
      <c r="AY22" s="411" t="s">
        <v>171</v>
      </c>
      <c r="AZ22" s="412"/>
      <c r="BA22" s="412"/>
      <c r="BB22" s="412"/>
      <c r="BC22" s="412"/>
      <c r="BD22" s="412"/>
      <c r="BE22" s="412"/>
      <c r="BF22" s="412"/>
      <c r="BG22" s="412"/>
      <c r="BH22" s="412"/>
      <c r="BI22" s="412"/>
      <c r="BJ22" s="412"/>
      <c r="BK22" s="412"/>
      <c r="BL22" s="412"/>
      <c r="BM22" s="413"/>
      <c r="BN22" s="414">
        <v>7347656</v>
      </c>
      <c r="BO22" s="415"/>
      <c r="BP22" s="415"/>
      <c r="BQ22" s="415"/>
      <c r="BR22" s="415"/>
      <c r="BS22" s="415"/>
      <c r="BT22" s="415"/>
      <c r="BU22" s="416"/>
      <c r="BV22" s="414">
        <v>6885114</v>
      </c>
      <c r="BW22" s="415"/>
      <c r="BX22" s="415"/>
      <c r="BY22" s="415"/>
      <c r="BZ22" s="415"/>
      <c r="CA22" s="415"/>
      <c r="CB22" s="415"/>
      <c r="CC22" s="416"/>
      <c r="CD22" s="194"/>
      <c r="CE22" s="417"/>
      <c r="CF22" s="417"/>
      <c r="CG22" s="417"/>
      <c r="CH22" s="417"/>
      <c r="CI22" s="417"/>
      <c r="CJ22" s="417"/>
      <c r="CK22" s="417"/>
      <c r="CL22" s="417"/>
      <c r="CM22" s="417"/>
      <c r="CN22" s="417"/>
      <c r="CO22" s="417"/>
      <c r="CP22" s="417"/>
      <c r="CQ22" s="417"/>
      <c r="CR22" s="417"/>
      <c r="CS22" s="418"/>
      <c r="CT22" s="389"/>
      <c r="CU22" s="390"/>
      <c r="CV22" s="390"/>
      <c r="CW22" s="390"/>
      <c r="CX22" s="390"/>
      <c r="CY22" s="390"/>
      <c r="CZ22" s="390"/>
      <c r="DA22" s="391"/>
      <c r="DB22" s="389"/>
      <c r="DC22" s="390"/>
      <c r="DD22" s="390"/>
      <c r="DE22" s="390"/>
      <c r="DF22" s="390"/>
      <c r="DG22" s="390"/>
      <c r="DH22" s="390"/>
      <c r="DI22" s="391"/>
    </row>
    <row r="23" spans="1:113" ht="18.75" customHeight="1" x14ac:dyDescent="0.15">
      <c r="A23" s="181"/>
      <c r="B23" s="435"/>
      <c r="C23" s="436"/>
      <c r="D23" s="437"/>
      <c r="E23" s="444"/>
      <c r="F23" s="445"/>
      <c r="G23" s="445"/>
      <c r="H23" s="445"/>
      <c r="I23" s="445"/>
      <c r="J23" s="445"/>
      <c r="K23" s="446"/>
      <c r="L23" s="444"/>
      <c r="M23" s="445"/>
      <c r="N23" s="445"/>
      <c r="O23" s="445"/>
      <c r="P23" s="446"/>
      <c r="Q23" s="450"/>
      <c r="R23" s="451"/>
      <c r="S23" s="451"/>
      <c r="T23" s="451"/>
      <c r="U23" s="451"/>
      <c r="V23" s="452"/>
      <c r="W23" s="454"/>
      <c r="X23" s="436"/>
      <c r="Y23" s="437"/>
      <c r="Z23" s="444"/>
      <c r="AA23" s="445"/>
      <c r="AB23" s="445"/>
      <c r="AC23" s="445"/>
      <c r="AD23" s="445"/>
      <c r="AE23" s="445"/>
      <c r="AF23" s="445"/>
      <c r="AG23" s="446"/>
      <c r="AH23" s="444"/>
      <c r="AI23" s="445"/>
      <c r="AJ23" s="445"/>
      <c r="AK23" s="445"/>
      <c r="AL23" s="446"/>
      <c r="AM23" s="461"/>
      <c r="AN23" s="462"/>
      <c r="AO23" s="462"/>
      <c r="AP23" s="462"/>
      <c r="AQ23" s="462"/>
      <c r="AR23" s="463"/>
      <c r="AS23" s="450"/>
      <c r="AT23" s="451"/>
      <c r="AU23" s="451"/>
      <c r="AV23" s="451"/>
      <c r="AW23" s="451"/>
      <c r="AX23" s="465"/>
      <c r="AY23" s="399" t="s">
        <v>172</v>
      </c>
      <c r="AZ23" s="400"/>
      <c r="BA23" s="400"/>
      <c r="BB23" s="400"/>
      <c r="BC23" s="400"/>
      <c r="BD23" s="400"/>
      <c r="BE23" s="400"/>
      <c r="BF23" s="400"/>
      <c r="BG23" s="400"/>
      <c r="BH23" s="400"/>
      <c r="BI23" s="400"/>
      <c r="BJ23" s="400"/>
      <c r="BK23" s="400"/>
      <c r="BL23" s="400"/>
      <c r="BM23" s="401"/>
      <c r="BN23" s="419">
        <v>4389851</v>
      </c>
      <c r="BO23" s="420"/>
      <c r="BP23" s="420"/>
      <c r="BQ23" s="420"/>
      <c r="BR23" s="420"/>
      <c r="BS23" s="420"/>
      <c r="BT23" s="420"/>
      <c r="BU23" s="421"/>
      <c r="BV23" s="419">
        <v>4508520</v>
      </c>
      <c r="BW23" s="420"/>
      <c r="BX23" s="420"/>
      <c r="BY23" s="420"/>
      <c r="BZ23" s="420"/>
      <c r="CA23" s="420"/>
      <c r="CB23" s="420"/>
      <c r="CC23" s="421"/>
      <c r="CD23" s="194"/>
      <c r="CE23" s="417"/>
      <c r="CF23" s="417"/>
      <c r="CG23" s="417"/>
      <c r="CH23" s="417"/>
      <c r="CI23" s="417"/>
      <c r="CJ23" s="417"/>
      <c r="CK23" s="417"/>
      <c r="CL23" s="417"/>
      <c r="CM23" s="417"/>
      <c r="CN23" s="417"/>
      <c r="CO23" s="417"/>
      <c r="CP23" s="417"/>
      <c r="CQ23" s="417"/>
      <c r="CR23" s="417"/>
      <c r="CS23" s="418"/>
      <c r="CT23" s="389"/>
      <c r="CU23" s="390"/>
      <c r="CV23" s="390"/>
      <c r="CW23" s="390"/>
      <c r="CX23" s="390"/>
      <c r="CY23" s="390"/>
      <c r="CZ23" s="390"/>
      <c r="DA23" s="391"/>
      <c r="DB23" s="389"/>
      <c r="DC23" s="390"/>
      <c r="DD23" s="390"/>
      <c r="DE23" s="390"/>
      <c r="DF23" s="390"/>
      <c r="DG23" s="390"/>
      <c r="DH23" s="390"/>
      <c r="DI23" s="391"/>
    </row>
    <row r="24" spans="1:113" ht="18.75" customHeight="1" thickBot="1" x14ac:dyDescent="0.2">
      <c r="A24" s="181"/>
      <c r="B24" s="435"/>
      <c r="C24" s="436"/>
      <c r="D24" s="437"/>
      <c r="E24" s="392" t="s">
        <v>173</v>
      </c>
      <c r="F24" s="393"/>
      <c r="G24" s="393"/>
      <c r="H24" s="393"/>
      <c r="I24" s="393"/>
      <c r="J24" s="393"/>
      <c r="K24" s="394"/>
      <c r="L24" s="395">
        <v>1</v>
      </c>
      <c r="M24" s="396"/>
      <c r="N24" s="396"/>
      <c r="O24" s="396"/>
      <c r="P24" s="397"/>
      <c r="Q24" s="395">
        <v>7800</v>
      </c>
      <c r="R24" s="396"/>
      <c r="S24" s="396"/>
      <c r="T24" s="396"/>
      <c r="U24" s="396"/>
      <c r="V24" s="397"/>
      <c r="W24" s="454"/>
      <c r="X24" s="436"/>
      <c r="Y24" s="437"/>
      <c r="Z24" s="392" t="s">
        <v>174</v>
      </c>
      <c r="AA24" s="393"/>
      <c r="AB24" s="393"/>
      <c r="AC24" s="393"/>
      <c r="AD24" s="393"/>
      <c r="AE24" s="393"/>
      <c r="AF24" s="393"/>
      <c r="AG24" s="394"/>
      <c r="AH24" s="395">
        <v>85</v>
      </c>
      <c r="AI24" s="396"/>
      <c r="AJ24" s="396"/>
      <c r="AK24" s="396"/>
      <c r="AL24" s="397"/>
      <c r="AM24" s="395">
        <v>263755</v>
      </c>
      <c r="AN24" s="396"/>
      <c r="AO24" s="396"/>
      <c r="AP24" s="396"/>
      <c r="AQ24" s="396"/>
      <c r="AR24" s="397"/>
      <c r="AS24" s="395">
        <v>3103</v>
      </c>
      <c r="AT24" s="396"/>
      <c r="AU24" s="396"/>
      <c r="AV24" s="396"/>
      <c r="AW24" s="396"/>
      <c r="AX24" s="398"/>
      <c r="AY24" s="386" t="s">
        <v>175</v>
      </c>
      <c r="AZ24" s="387"/>
      <c r="BA24" s="387"/>
      <c r="BB24" s="387"/>
      <c r="BC24" s="387"/>
      <c r="BD24" s="387"/>
      <c r="BE24" s="387"/>
      <c r="BF24" s="387"/>
      <c r="BG24" s="387"/>
      <c r="BH24" s="387"/>
      <c r="BI24" s="387"/>
      <c r="BJ24" s="387"/>
      <c r="BK24" s="387"/>
      <c r="BL24" s="387"/>
      <c r="BM24" s="388"/>
      <c r="BN24" s="419">
        <v>5495960</v>
      </c>
      <c r="BO24" s="420"/>
      <c r="BP24" s="420"/>
      <c r="BQ24" s="420"/>
      <c r="BR24" s="420"/>
      <c r="BS24" s="420"/>
      <c r="BT24" s="420"/>
      <c r="BU24" s="421"/>
      <c r="BV24" s="419">
        <v>4823652</v>
      </c>
      <c r="BW24" s="420"/>
      <c r="BX24" s="420"/>
      <c r="BY24" s="420"/>
      <c r="BZ24" s="420"/>
      <c r="CA24" s="420"/>
      <c r="CB24" s="420"/>
      <c r="CC24" s="421"/>
      <c r="CD24" s="194"/>
      <c r="CE24" s="417"/>
      <c r="CF24" s="417"/>
      <c r="CG24" s="417"/>
      <c r="CH24" s="417"/>
      <c r="CI24" s="417"/>
      <c r="CJ24" s="417"/>
      <c r="CK24" s="417"/>
      <c r="CL24" s="417"/>
      <c r="CM24" s="417"/>
      <c r="CN24" s="417"/>
      <c r="CO24" s="417"/>
      <c r="CP24" s="417"/>
      <c r="CQ24" s="417"/>
      <c r="CR24" s="417"/>
      <c r="CS24" s="418"/>
      <c r="CT24" s="389"/>
      <c r="CU24" s="390"/>
      <c r="CV24" s="390"/>
      <c r="CW24" s="390"/>
      <c r="CX24" s="390"/>
      <c r="CY24" s="390"/>
      <c r="CZ24" s="390"/>
      <c r="DA24" s="391"/>
      <c r="DB24" s="389"/>
      <c r="DC24" s="390"/>
      <c r="DD24" s="390"/>
      <c r="DE24" s="390"/>
      <c r="DF24" s="390"/>
      <c r="DG24" s="390"/>
      <c r="DH24" s="390"/>
      <c r="DI24" s="391"/>
    </row>
    <row r="25" spans="1:113" ht="18.75" customHeight="1" x14ac:dyDescent="0.15">
      <c r="A25" s="181"/>
      <c r="B25" s="435"/>
      <c r="C25" s="436"/>
      <c r="D25" s="437"/>
      <c r="E25" s="392" t="s">
        <v>176</v>
      </c>
      <c r="F25" s="393"/>
      <c r="G25" s="393"/>
      <c r="H25" s="393"/>
      <c r="I25" s="393"/>
      <c r="J25" s="393"/>
      <c r="K25" s="394"/>
      <c r="L25" s="395">
        <v>1</v>
      </c>
      <c r="M25" s="396"/>
      <c r="N25" s="396"/>
      <c r="O25" s="396"/>
      <c r="P25" s="397"/>
      <c r="Q25" s="395">
        <v>6240</v>
      </c>
      <c r="R25" s="396"/>
      <c r="S25" s="396"/>
      <c r="T25" s="396"/>
      <c r="U25" s="396"/>
      <c r="V25" s="397"/>
      <c r="W25" s="454"/>
      <c r="X25" s="436"/>
      <c r="Y25" s="437"/>
      <c r="Z25" s="392" t="s">
        <v>177</v>
      </c>
      <c r="AA25" s="393"/>
      <c r="AB25" s="393"/>
      <c r="AC25" s="393"/>
      <c r="AD25" s="393"/>
      <c r="AE25" s="393"/>
      <c r="AF25" s="393"/>
      <c r="AG25" s="394"/>
      <c r="AH25" s="395" t="s">
        <v>140</v>
      </c>
      <c r="AI25" s="396"/>
      <c r="AJ25" s="396"/>
      <c r="AK25" s="396"/>
      <c r="AL25" s="397"/>
      <c r="AM25" s="395" t="s">
        <v>140</v>
      </c>
      <c r="AN25" s="396"/>
      <c r="AO25" s="396"/>
      <c r="AP25" s="396"/>
      <c r="AQ25" s="396"/>
      <c r="AR25" s="397"/>
      <c r="AS25" s="395" t="s">
        <v>140</v>
      </c>
      <c r="AT25" s="396"/>
      <c r="AU25" s="396"/>
      <c r="AV25" s="396"/>
      <c r="AW25" s="396"/>
      <c r="AX25" s="398"/>
      <c r="AY25" s="411" t="s">
        <v>178</v>
      </c>
      <c r="AZ25" s="412"/>
      <c r="BA25" s="412"/>
      <c r="BB25" s="412"/>
      <c r="BC25" s="412"/>
      <c r="BD25" s="412"/>
      <c r="BE25" s="412"/>
      <c r="BF25" s="412"/>
      <c r="BG25" s="412"/>
      <c r="BH25" s="412"/>
      <c r="BI25" s="412"/>
      <c r="BJ25" s="412"/>
      <c r="BK25" s="412"/>
      <c r="BL25" s="412"/>
      <c r="BM25" s="413"/>
      <c r="BN25" s="414">
        <v>58341</v>
      </c>
      <c r="BO25" s="415"/>
      <c r="BP25" s="415"/>
      <c r="BQ25" s="415"/>
      <c r="BR25" s="415"/>
      <c r="BS25" s="415"/>
      <c r="BT25" s="415"/>
      <c r="BU25" s="416"/>
      <c r="BV25" s="414" t="s">
        <v>140</v>
      </c>
      <c r="BW25" s="415"/>
      <c r="BX25" s="415"/>
      <c r="BY25" s="415"/>
      <c r="BZ25" s="415"/>
      <c r="CA25" s="415"/>
      <c r="CB25" s="415"/>
      <c r="CC25" s="416"/>
      <c r="CD25" s="194"/>
      <c r="CE25" s="417"/>
      <c r="CF25" s="417"/>
      <c r="CG25" s="417"/>
      <c r="CH25" s="417"/>
      <c r="CI25" s="417"/>
      <c r="CJ25" s="417"/>
      <c r="CK25" s="417"/>
      <c r="CL25" s="417"/>
      <c r="CM25" s="417"/>
      <c r="CN25" s="417"/>
      <c r="CO25" s="417"/>
      <c r="CP25" s="417"/>
      <c r="CQ25" s="417"/>
      <c r="CR25" s="417"/>
      <c r="CS25" s="418"/>
      <c r="CT25" s="389"/>
      <c r="CU25" s="390"/>
      <c r="CV25" s="390"/>
      <c r="CW25" s="390"/>
      <c r="CX25" s="390"/>
      <c r="CY25" s="390"/>
      <c r="CZ25" s="390"/>
      <c r="DA25" s="391"/>
      <c r="DB25" s="389"/>
      <c r="DC25" s="390"/>
      <c r="DD25" s="390"/>
      <c r="DE25" s="390"/>
      <c r="DF25" s="390"/>
      <c r="DG25" s="390"/>
      <c r="DH25" s="390"/>
      <c r="DI25" s="391"/>
    </row>
    <row r="26" spans="1:113" ht="18.75" customHeight="1" x14ac:dyDescent="0.15">
      <c r="A26" s="181"/>
      <c r="B26" s="435"/>
      <c r="C26" s="436"/>
      <c r="D26" s="437"/>
      <c r="E26" s="392" t="s">
        <v>179</v>
      </c>
      <c r="F26" s="393"/>
      <c r="G26" s="393"/>
      <c r="H26" s="393"/>
      <c r="I26" s="393"/>
      <c r="J26" s="393"/>
      <c r="K26" s="394"/>
      <c r="L26" s="395">
        <v>1</v>
      </c>
      <c r="M26" s="396"/>
      <c r="N26" s="396"/>
      <c r="O26" s="396"/>
      <c r="P26" s="397"/>
      <c r="Q26" s="395">
        <v>5890</v>
      </c>
      <c r="R26" s="396"/>
      <c r="S26" s="396"/>
      <c r="T26" s="396"/>
      <c r="U26" s="396"/>
      <c r="V26" s="397"/>
      <c r="W26" s="454"/>
      <c r="X26" s="436"/>
      <c r="Y26" s="437"/>
      <c r="Z26" s="392" t="s">
        <v>180</v>
      </c>
      <c r="AA26" s="430"/>
      <c r="AB26" s="430"/>
      <c r="AC26" s="430"/>
      <c r="AD26" s="430"/>
      <c r="AE26" s="430"/>
      <c r="AF26" s="430"/>
      <c r="AG26" s="431"/>
      <c r="AH26" s="395" t="s">
        <v>181</v>
      </c>
      <c r="AI26" s="396"/>
      <c r="AJ26" s="396"/>
      <c r="AK26" s="396"/>
      <c r="AL26" s="397"/>
      <c r="AM26" s="395" t="s">
        <v>140</v>
      </c>
      <c r="AN26" s="396"/>
      <c r="AO26" s="396"/>
      <c r="AP26" s="396"/>
      <c r="AQ26" s="396"/>
      <c r="AR26" s="397"/>
      <c r="AS26" s="395" t="s">
        <v>140</v>
      </c>
      <c r="AT26" s="396"/>
      <c r="AU26" s="396"/>
      <c r="AV26" s="396"/>
      <c r="AW26" s="396"/>
      <c r="AX26" s="398"/>
      <c r="AY26" s="428" t="s">
        <v>182</v>
      </c>
      <c r="AZ26" s="373"/>
      <c r="BA26" s="373"/>
      <c r="BB26" s="373"/>
      <c r="BC26" s="373"/>
      <c r="BD26" s="373"/>
      <c r="BE26" s="373"/>
      <c r="BF26" s="373"/>
      <c r="BG26" s="373"/>
      <c r="BH26" s="373"/>
      <c r="BI26" s="373"/>
      <c r="BJ26" s="373"/>
      <c r="BK26" s="373"/>
      <c r="BL26" s="373"/>
      <c r="BM26" s="429"/>
      <c r="BN26" s="419" t="s">
        <v>183</v>
      </c>
      <c r="BO26" s="420"/>
      <c r="BP26" s="420"/>
      <c r="BQ26" s="420"/>
      <c r="BR26" s="420"/>
      <c r="BS26" s="420"/>
      <c r="BT26" s="420"/>
      <c r="BU26" s="421"/>
      <c r="BV26" s="419" t="s">
        <v>181</v>
      </c>
      <c r="BW26" s="420"/>
      <c r="BX26" s="420"/>
      <c r="BY26" s="420"/>
      <c r="BZ26" s="420"/>
      <c r="CA26" s="420"/>
      <c r="CB26" s="420"/>
      <c r="CC26" s="421"/>
      <c r="CD26" s="194"/>
      <c r="CE26" s="417"/>
      <c r="CF26" s="417"/>
      <c r="CG26" s="417"/>
      <c r="CH26" s="417"/>
      <c r="CI26" s="417"/>
      <c r="CJ26" s="417"/>
      <c r="CK26" s="417"/>
      <c r="CL26" s="417"/>
      <c r="CM26" s="417"/>
      <c r="CN26" s="417"/>
      <c r="CO26" s="417"/>
      <c r="CP26" s="417"/>
      <c r="CQ26" s="417"/>
      <c r="CR26" s="417"/>
      <c r="CS26" s="418"/>
      <c r="CT26" s="389"/>
      <c r="CU26" s="390"/>
      <c r="CV26" s="390"/>
      <c r="CW26" s="390"/>
      <c r="CX26" s="390"/>
      <c r="CY26" s="390"/>
      <c r="CZ26" s="390"/>
      <c r="DA26" s="391"/>
      <c r="DB26" s="389"/>
      <c r="DC26" s="390"/>
      <c r="DD26" s="390"/>
      <c r="DE26" s="390"/>
      <c r="DF26" s="390"/>
      <c r="DG26" s="390"/>
      <c r="DH26" s="390"/>
      <c r="DI26" s="391"/>
    </row>
    <row r="27" spans="1:113" ht="18.75" customHeight="1" thickBot="1" x14ac:dyDescent="0.2">
      <c r="A27" s="181"/>
      <c r="B27" s="435"/>
      <c r="C27" s="436"/>
      <c r="D27" s="437"/>
      <c r="E27" s="392" t="s">
        <v>184</v>
      </c>
      <c r="F27" s="393"/>
      <c r="G27" s="393"/>
      <c r="H27" s="393"/>
      <c r="I27" s="393"/>
      <c r="J27" s="393"/>
      <c r="K27" s="394"/>
      <c r="L27" s="395">
        <v>1</v>
      </c>
      <c r="M27" s="396"/>
      <c r="N27" s="396"/>
      <c r="O27" s="396"/>
      <c r="P27" s="397"/>
      <c r="Q27" s="395">
        <v>2820</v>
      </c>
      <c r="R27" s="396"/>
      <c r="S27" s="396"/>
      <c r="T27" s="396"/>
      <c r="U27" s="396"/>
      <c r="V27" s="397"/>
      <c r="W27" s="454"/>
      <c r="X27" s="436"/>
      <c r="Y27" s="437"/>
      <c r="Z27" s="392" t="s">
        <v>185</v>
      </c>
      <c r="AA27" s="393"/>
      <c r="AB27" s="393"/>
      <c r="AC27" s="393"/>
      <c r="AD27" s="393"/>
      <c r="AE27" s="393"/>
      <c r="AF27" s="393"/>
      <c r="AG27" s="394"/>
      <c r="AH27" s="395">
        <v>14</v>
      </c>
      <c r="AI27" s="396"/>
      <c r="AJ27" s="396"/>
      <c r="AK27" s="396"/>
      <c r="AL27" s="397"/>
      <c r="AM27" s="395">
        <v>37944</v>
      </c>
      <c r="AN27" s="396"/>
      <c r="AO27" s="396"/>
      <c r="AP27" s="396"/>
      <c r="AQ27" s="396"/>
      <c r="AR27" s="397"/>
      <c r="AS27" s="395">
        <v>2710</v>
      </c>
      <c r="AT27" s="396"/>
      <c r="AU27" s="396"/>
      <c r="AV27" s="396"/>
      <c r="AW27" s="396"/>
      <c r="AX27" s="398"/>
      <c r="AY27" s="425" t="s">
        <v>186</v>
      </c>
      <c r="AZ27" s="426"/>
      <c r="BA27" s="426"/>
      <c r="BB27" s="426"/>
      <c r="BC27" s="426"/>
      <c r="BD27" s="426"/>
      <c r="BE27" s="426"/>
      <c r="BF27" s="426"/>
      <c r="BG27" s="426"/>
      <c r="BH27" s="426"/>
      <c r="BI27" s="426"/>
      <c r="BJ27" s="426"/>
      <c r="BK27" s="426"/>
      <c r="BL27" s="426"/>
      <c r="BM27" s="427"/>
      <c r="BN27" s="422">
        <v>102147</v>
      </c>
      <c r="BO27" s="423"/>
      <c r="BP27" s="423"/>
      <c r="BQ27" s="423"/>
      <c r="BR27" s="423"/>
      <c r="BS27" s="423"/>
      <c r="BT27" s="423"/>
      <c r="BU27" s="424"/>
      <c r="BV27" s="422">
        <v>102146</v>
      </c>
      <c r="BW27" s="423"/>
      <c r="BX27" s="423"/>
      <c r="BY27" s="423"/>
      <c r="BZ27" s="423"/>
      <c r="CA27" s="423"/>
      <c r="CB27" s="423"/>
      <c r="CC27" s="424"/>
      <c r="CD27" s="196"/>
      <c r="CE27" s="417"/>
      <c r="CF27" s="417"/>
      <c r="CG27" s="417"/>
      <c r="CH27" s="417"/>
      <c r="CI27" s="417"/>
      <c r="CJ27" s="417"/>
      <c r="CK27" s="417"/>
      <c r="CL27" s="417"/>
      <c r="CM27" s="417"/>
      <c r="CN27" s="417"/>
      <c r="CO27" s="417"/>
      <c r="CP27" s="417"/>
      <c r="CQ27" s="417"/>
      <c r="CR27" s="417"/>
      <c r="CS27" s="418"/>
      <c r="CT27" s="389"/>
      <c r="CU27" s="390"/>
      <c r="CV27" s="390"/>
      <c r="CW27" s="390"/>
      <c r="CX27" s="390"/>
      <c r="CY27" s="390"/>
      <c r="CZ27" s="390"/>
      <c r="DA27" s="391"/>
      <c r="DB27" s="389"/>
      <c r="DC27" s="390"/>
      <c r="DD27" s="390"/>
      <c r="DE27" s="390"/>
      <c r="DF27" s="390"/>
      <c r="DG27" s="390"/>
      <c r="DH27" s="390"/>
      <c r="DI27" s="391"/>
    </row>
    <row r="28" spans="1:113" ht="18.75" customHeight="1" x14ac:dyDescent="0.15">
      <c r="A28" s="181"/>
      <c r="B28" s="435"/>
      <c r="C28" s="436"/>
      <c r="D28" s="437"/>
      <c r="E28" s="392" t="s">
        <v>187</v>
      </c>
      <c r="F28" s="393"/>
      <c r="G28" s="393"/>
      <c r="H28" s="393"/>
      <c r="I28" s="393"/>
      <c r="J28" s="393"/>
      <c r="K28" s="394"/>
      <c r="L28" s="395">
        <v>1</v>
      </c>
      <c r="M28" s="396"/>
      <c r="N28" s="396"/>
      <c r="O28" s="396"/>
      <c r="P28" s="397"/>
      <c r="Q28" s="395">
        <v>2160</v>
      </c>
      <c r="R28" s="396"/>
      <c r="S28" s="396"/>
      <c r="T28" s="396"/>
      <c r="U28" s="396"/>
      <c r="V28" s="397"/>
      <c r="W28" s="454"/>
      <c r="X28" s="436"/>
      <c r="Y28" s="437"/>
      <c r="Z28" s="392" t="s">
        <v>188</v>
      </c>
      <c r="AA28" s="393"/>
      <c r="AB28" s="393"/>
      <c r="AC28" s="393"/>
      <c r="AD28" s="393"/>
      <c r="AE28" s="393"/>
      <c r="AF28" s="393"/>
      <c r="AG28" s="394"/>
      <c r="AH28" s="395" t="s">
        <v>140</v>
      </c>
      <c r="AI28" s="396"/>
      <c r="AJ28" s="396"/>
      <c r="AK28" s="396"/>
      <c r="AL28" s="397"/>
      <c r="AM28" s="395" t="s">
        <v>181</v>
      </c>
      <c r="AN28" s="396"/>
      <c r="AO28" s="396"/>
      <c r="AP28" s="396"/>
      <c r="AQ28" s="396"/>
      <c r="AR28" s="397"/>
      <c r="AS28" s="395" t="s">
        <v>181</v>
      </c>
      <c r="AT28" s="396"/>
      <c r="AU28" s="396"/>
      <c r="AV28" s="396"/>
      <c r="AW28" s="396"/>
      <c r="AX28" s="398"/>
      <c r="AY28" s="402" t="s">
        <v>189</v>
      </c>
      <c r="AZ28" s="403"/>
      <c r="BA28" s="403"/>
      <c r="BB28" s="404"/>
      <c r="BC28" s="411" t="s">
        <v>50</v>
      </c>
      <c r="BD28" s="412"/>
      <c r="BE28" s="412"/>
      <c r="BF28" s="412"/>
      <c r="BG28" s="412"/>
      <c r="BH28" s="412"/>
      <c r="BI28" s="412"/>
      <c r="BJ28" s="412"/>
      <c r="BK28" s="412"/>
      <c r="BL28" s="412"/>
      <c r="BM28" s="413"/>
      <c r="BN28" s="414">
        <v>1143148</v>
      </c>
      <c r="BO28" s="415"/>
      <c r="BP28" s="415"/>
      <c r="BQ28" s="415"/>
      <c r="BR28" s="415"/>
      <c r="BS28" s="415"/>
      <c r="BT28" s="415"/>
      <c r="BU28" s="416"/>
      <c r="BV28" s="414">
        <v>1074457</v>
      </c>
      <c r="BW28" s="415"/>
      <c r="BX28" s="415"/>
      <c r="BY28" s="415"/>
      <c r="BZ28" s="415"/>
      <c r="CA28" s="415"/>
      <c r="CB28" s="415"/>
      <c r="CC28" s="416"/>
      <c r="CD28" s="194"/>
      <c r="CE28" s="417"/>
      <c r="CF28" s="417"/>
      <c r="CG28" s="417"/>
      <c r="CH28" s="417"/>
      <c r="CI28" s="417"/>
      <c r="CJ28" s="417"/>
      <c r="CK28" s="417"/>
      <c r="CL28" s="417"/>
      <c r="CM28" s="417"/>
      <c r="CN28" s="417"/>
      <c r="CO28" s="417"/>
      <c r="CP28" s="417"/>
      <c r="CQ28" s="417"/>
      <c r="CR28" s="417"/>
      <c r="CS28" s="418"/>
      <c r="CT28" s="389"/>
      <c r="CU28" s="390"/>
      <c r="CV28" s="390"/>
      <c r="CW28" s="390"/>
      <c r="CX28" s="390"/>
      <c r="CY28" s="390"/>
      <c r="CZ28" s="390"/>
      <c r="DA28" s="391"/>
      <c r="DB28" s="389"/>
      <c r="DC28" s="390"/>
      <c r="DD28" s="390"/>
      <c r="DE28" s="390"/>
      <c r="DF28" s="390"/>
      <c r="DG28" s="390"/>
      <c r="DH28" s="390"/>
      <c r="DI28" s="391"/>
    </row>
    <row r="29" spans="1:113" ht="18.75" customHeight="1" x14ac:dyDescent="0.15">
      <c r="A29" s="181"/>
      <c r="B29" s="435"/>
      <c r="C29" s="436"/>
      <c r="D29" s="437"/>
      <c r="E29" s="392" t="s">
        <v>190</v>
      </c>
      <c r="F29" s="393"/>
      <c r="G29" s="393"/>
      <c r="H29" s="393"/>
      <c r="I29" s="393"/>
      <c r="J29" s="393"/>
      <c r="K29" s="394"/>
      <c r="L29" s="395">
        <v>11</v>
      </c>
      <c r="M29" s="396"/>
      <c r="N29" s="396"/>
      <c r="O29" s="396"/>
      <c r="P29" s="397"/>
      <c r="Q29" s="395">
        <v>1980</v>
      </c>
      <c r="R29" s="396"/>
      <c r="S29" s="396"/>
      <c r="T29" s="396"/>
      <c r="U29" s="396"/>
      <c r="V29" s="397"/>
      <c r="W29" s="455"/>
      <c r="X29" s="456"/>
      <c r="Y29" s="457"/>
      <c r="Z29" s="392" t="s">
        <v>191</v>
      </c>
      <c r="AA29" s="393"/>
      <c r="AB29" s="393"/>
      <c r="AC29" s="393"/>
      <c r="AD29" s="393"/>
      <c r="AE29" s="393"/>
      <c r="AF29" s="393"/>
      <c r="AG29" s="394"/>
      <c r="AH29" s="395">
        <v>99</v>
      </c>
      <c r="AI29" s="396"/>
      <c r="AJ29" s="396"/>
      <c r="AK29" s="396"/>
      <c r="AL29" s="397"/>
      <c r="AM29" s="395">
        <v>301699</v>
      </c>
      <c r="AN29" s="396"/>
      <c r="AO29" s="396"/>
      <c r="AP29" s="396"/>
      <c r="AQ29" s="396"/>
      <c r="AR29" s="397"/>
      <c r="AS29" s="395">
        <v>3047</v>
      </c>
      <c r="AT29" s="396"/>
      <c r="AU29" s="396"/>
      <c r="AV29" s="396"/>
      <c r="AW29" s="396"/>
      <c r="AX29" s="398"/>
      <c r="AY29" s="405"/>
      <c r="AZ29" s="406"/>
      <c r="BA29" s="406"/>
      <c r="BB29" s="407"/>
      <c r="BC29" s="399" t="s">
        <v>192</v>
      </c>
      <c r="BD29" s="400"/>
      <c r="BE29" s="400"/>
      <c r="BF29" s="400"/>
      <c r="BG29" s="400"/>
      <c r="BH29" s="400"/>
      <c r="BI29" s="400"/>
      <c r="BJ29" s="400"/>
      <c r="BK29" s="400"/>
      <c r="BL29" s="400"/>
      <c r="BM29" s="401"/>
      <c r="BN29" s="419">
        <v>478824</v>
      </c>
      <c r="BO29" s="420"/>
      <c r="BP29" s="420"/>
      <c r="BQ29" s="420"/>
      <c r="BR29" s="420"/>
      <c r="BS29" s="420"/>
      <c r="BT29" s="420"/>
      <c r="BU29" s="421"/>
      <c r="BV29" s="419">
        <v>370534</v>
      </c>
      <c r="BW29" s="420"/>
      <c r="BX29" s="420"/>
      <c r="BY29" s="420"/>
      <c r="BZ29" s="420"/>
      <c r="CA29" s="420"/>
      <c r="CB29" s="420"/>
      <c r="CC29" s="421"/>
      <c r="CD29" s="196"/>
      <c r="CE29" s="417"/>
      <c r="CF29" s="417"/>
      <c r="CG29" s="417"/>
      <c r="CH29" s="417"/>
      <c r="CI29" s="417"/>
      <c r="CJ29" s="417"/>
      <c r="CK29" s="417"/>
      <c r="CL29" s="417"/>
      <c r="CM29" s="417"/>
      <c r="CN29" s="417"/>
      <c r="CO29" s="417"/>
      <c r="CP29" s="417"/>
      <c r="CQ29" s="417"/>
      <c r="CR29" s="417"/>
      <c r="CS29" s="418"/>
      <c r="CT29" s="389"/>
      <c r="CU29" s="390"/>
      <c r="CV29" s="390"/>
      <c r="CW29" s="390"/>
      <c r="CX29" s="390"/>
      <c r="CY29" s="390"/>
      <c r="CZ29" s="390"/>
      <c r="DA29" s="391"/>
      <c r="DB29" s="389"/>
      <c r="DC29" s="390"/>
      <c r="DD29" s="390"/>
      <c r="DE29" s="390"/>
      <c r="DF29" s="390"/>
      <c r="DG29" s="390"/>
      <c r="DH29" s="390"/>
      <c r="DI29" s="391"/>
    </row>
    <row r="30" spans="1:113" ht="18.75" customHeight="1" thickBot="1" x14ac:dyDescent="0.2">
      <c r="A30" s="181"/>
      <c r="B30" s="438"/>
      <c r="C30" s="439"/>
      <c r="D30" s="440"/>
      <c r="E30" s="374"/>
      <c r="F30" s="375"/>
      <c r="G30" s="375"/>
      <c r="H30" s="375"/>
      <c r="I30" s="375"/>
      <c r="J30" s="375"/>
      <c r="K30" s="376"/>
      <c r="L30" s="377"/>
      <c r="M30" s="378"/>
      <c r="N30" s="378"/>
      <c r="O30" s="378"/>
      <c r="P30" s="379"/>
      <c r="Q30" s="377"/>
      <c r="R30" s="378"/>
      <c r="S30" s="378"/>
      <c r="T30" s="378"/>
      <c r="U30" s="378"/>
      <c r="V30" s="379"/>
      <c r="W30" s="380" t="s">
        <v>193</v>
      </c>
      <c r="X30" s="381"/>
      <c r="Y30" s="381"/>
      <c r="Z30" s="381"/>
      <c r="AA30" s="381"/>
      <c r="AB30" s="381"/>
      <c r="AC30" s="381"/>
      <c r="AD30" s="381"/>
      <c r="AE30" s="381"/>
      <c r="AF30" s="381"/>
      <c r="AG30" s="382"/>
      <c r="AH30" s="383">
        <v>99</v>
      </c>
      <c r="AI30" s="384"/>
      <c r="AJ30" s="384"/>
      <c r="AK30" s="384"/>
      <c r="AL30" s="384"/>
      <c r="AM30" s="384"/>
      <c r="AN30" s="384"/>
      <c r="AO30" s="384"/>
      <c r="AP30" s="384"/>
      <c r="AQ30" s="384"/>
      <c r="AR30" s="384"/>
      <c r="AS30" s="384"/>
      <c r="AT30" s="384"/>
      <c r="AU30" s="384"/>
      <c r="AV30" s="384"/>
      <c r="AW30" s="384"/>
      <c r="AX30" s="385"/>
      <c r="AY30" s="408"/>
      <c r="AZ30" s="409"/>
      <c r="BA30" s="409"/>
      <c r="BB30" s="410"/>
      <c r="BC30" s="386" t="s">
        <v>52</v>
      </c>
      <c r="BD30" s="387"/>
      <c r="BE30" s="387"/>
      <c r="BF30" s="387"/>
      <c r="BG30" s="387"/>
      <c r="BH30" s="387"/>
      <c r="BI30" s="387"/>
      <c r="BJ30" s="387"/>
      <c r="BK30" s="387"/>
      <c r="BL30" s="387"/>
      <c r="BM30" s="388"/>
      <c r="BN30" s="422">
        <v>1562446</v>
      </c>
      <c r="BO30" s="423"/>
      <c r="BP30" s="423"/>
      <c r="BQ30" s="423"/>
      <c r="BR30" s="423"/>
      <c r="BS30" s="423"/>
      <c r="BT30" s="423"/>
      <c r="BU30" s="424"/>
      <c r="BV30" s="422">
        <v>1806357</v>
      </c>
      <c r="BW30" s="423"/>
      <c r="BX30" s="423"/>
      <c r="BY30" s="423"/>
      <c r="BZ30" s="423"/>
      <c r="CA30" s="423"/>
      <c r="CB30" s="423"/>
      <c r="CC30" s="424"/>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372" t="s">
        <v>194</v>
      </c>
      <c r="D32" s="372"/>
      <c r="E32" s="372"/>
      <c r="F32" s="372"/>
      <c r="G32" s="372"/>
      <c r="H32" s="372"/>
      <c r="I32" s="372"/>
      <c r="J32" s="372"/>
      <c r="K32" s="372"/>
      <c r="L32" s="372"/>
      <c r="M32" s="372"/>
      <c r="N32" s="372"/>
      <c r="O32" s="372"/>
      <c r="P32" s="372"/>
      <c r="Q32" s="372"/>
      <c r="R32" s="372"/>
      <c r="S32" s="372"/>
      <c r="U32" s="373" t="s">
        <v>195</v>
      </c>
      <c r="V32" s="373"/>
      <c r="W32" s="373"/>
      <c r="X32" s="373"/>
      <c r="Y32" s="373"/>
      <c r="Z32" s="373"/>
      <c r="AA32" s="373"/>
      <c r="AB32" s="373"/>
      <c r="AC32" s="373"/>
      <c r="AD32" s="373"/>
      <c r="AE32" s="373"/>
      <c r="AF32" s="373"/>
      <c r="AG32" s="373"/>
      <c r="AH32" s="373"/>
      <c r="AI32" s="373"/>
      <c r="AJ32" s="373"/>
      <c r="AK32" s="373"/>
      <c r="AM32" s="373" t="s">
        <v>196</v>
      </c>
      <c r="AN32" s="373"/>
      <c r="AO32" s="373"/>
      <c r="AP32" s="373"/>
      <c r="AQ32" s="373"/>
      <c r="AR32" s="373"/>
      <c r="AS32" s="373"/>
      <c r="AT32" s="373"/>
      <c r="AU32" s="373"/>
      <c r="AV32" s="373"/>
      <c r="AW32" s="373"/>
      <c r="AX32" s="373"/>
      <c r="AY32" s="373"/>
      <c r="AZ32" s="373"/>
      <c r="BA32" s="373"/>
      <c r="BB32" s="373"/>
      <c r="BC32" s="373"/>
      <c r="BE32" s="373" t="s">
        <v>197</v>
      </c>
      <c r="BF32" s="373"/>
      <c r="BG32" s="373"/>
      <c r="BH32" s="373"/>
      <c r="BI32" s="373"/>
      <c r="BJ32" s="373"/>
      <c r="BK32" s="373"/>
      <c r="BL32" s="373"/>
      <c r="BM32" s="373"/>
      <c r="BN32" s="373"/>
      <c r="BO32" s="373"/>
      <c r="BP32" s="373"/>
      <c r="BQ32" s="373"/>
      <c r="BR32" s="373"/>
      <c r="BS32" s="373"/>
      <c r="BT32" s="373"/>
      <c r="BU32" s="373"/>
      <c r="BW32" s="373" t="s">
        <v>198</v>
      </c>
      <c r="BX32" s="373"/>
      <c r="BY32" s="373"/>
      <c r="BZ32" s="373"/>
      <c r="CA32" s="373"/>
      <c r="CB32" s="373"/>
      <c r="CC32" s="373"/>
      <c r="CD32" s="373"/>
      <c r="CE32" s="373"/>
      <c r="CF32" s="373"/>
      <c r="CG32" s="373"/>
      <c r="CH32" s="373"/>
      <c r="CI32" s="373"/>
      <c r="CJ32" s="373"/>
      <c r="CK32" s="373"/>
      <c r="CL32" s="373"/>
      <c r="CM32" s="373"/>
      <c r="CO32" s="373" t="s">
        <v>199</v>
      </c>
      <c r="CP32" s="373"/>
      <c r="CQ32" s="373"/>
      <c r="CR32" s="373"/>
      <c r="CS32" s="373"/>
      <c r="CT32" s="373"/>
      <c r="CU32" s="373"/>
      <c r="CV32" s="373"/>
      <c r="CW32" s="373"/>
      <c r="CX32" s="373"/>
      <c r="CY32" s="373"/>
      <c r="CZ32" s="373"/>
      <c r="DA32" s="373"/>
      <c r="DB32" s="373"/>
      <c r="DC32" s="373"/>
      <c r="DD32" s="373"/>
      <c r="DE32" s="373"/>
      <c r="DI32" s="204"/>
    </row>
    <row r="33" spans="1:113" ht="13.5" customHeight="1" x14ac:dyDescent="0.15">
      <c r="A33" s="181"/>
      <c r="B33" s="205"/>
      <c r="C33" s="371" t="s">
        <v>200</v>
      </c>
      <c r="D33" s="371"/>
      <c r="E33" s="370" t="s">
        <v>201</v>
      </c>
      <c r="F33" s="370"/>
      <c r="G33" s="370"/>
      <c r="H33" s="370"/>
      <c r="I33" s="370"/>
      <c r="J33" s="370"/>
      <c r="K33" s="370"/>
      <c r="L33" s="370"/>
      <c r="M33" s="370"/>
      <c r="N33" s="370"/>
      <c r="O33" s="370"/>
      <c r="P33" s="370"/>
      <c r="Q33" s="370"/>
      <c r="R33" s="370"/>
      <c r="S33" s="370"/>
      <c r="T33" s="206"/>
      <c r="U33" s="371" t="s">
        <v>202</v>
      </c>
      <c r="V33" s="371"/>
      <c r="W33" s="370" t="s">
        <v>203</v>
      </c>
      <c r="X33" s="370"/>
      <c r="Y33" s="370"/>
      <c r="Z33" s="370"/>
      <c r="AA33" s="370"/>
      <c r="AB33" s="370"/>
      <c r="AC33" s="370"/>
      <c r="AD33" s="370"/>
      <c r="AE33" s="370"/>
      <c r="AF33" s="370"/>
      <c r="AG33" s="370"/>
      <c r="AH33" s="370"/>
      <c r="AI33" s="370"/>
      <c r="AJ33" s="370"/>
      <c r="AK33" s="370"/>
      <c r="AL33" s="206"/>
      <c r="AM33" s="371" t="s">
        <v>204</v>
      </c>
      <c r="AN33" s="371"/>
      <c r="AO33" s="370" t="s">
        <v>201</v>
      </c>
      <c r="AP33" s="370"/>
      <c r="AQ33" s="370"/>
      <c r="AR33" s="370"/>
      <c r="AS33" s="370"/>
      <c r="AT33" s="370"/>
      <c r="AU33" s="370"/>
      <c r="AV33" s="370"/>
      <c r="AW33" s="370"/>
      <c r="AX33" s="370"/>
      <c r="AY33" s="370"/>
      <c r="AZ33" s="370"/>
      <c r="BA33" s="370"/>
      <c r="BB33" s="370"/>
      <c r="BC33" s="370"/>
      <c r="BD33" s="207"/>
      <c r="BE33" s="370" t="s">
        <v>205</v>
      </c>
      <c r="BF33" s="370"/>
      <c r="BG33" s="370" t="s">
        <v>206</v>
      </c>
      <c r="BH33" s="370"/>
      <c r="BI33" s="370"/>
      <c r="BJ33" s="370"/>
      <c r="BK33" s="370"/>
      <c r="BL33" s="370"/>
      <c r="BM33" s="370"/>
      <c r="BN33" s="370"/>
      <c r="BO33" s="370"/>
      <c r="BP33" s="370"/>
      <c r="BQ33" s="370"/>
      <c r="BR33" s="370"/>
      <c r="BS33" s="370"/>
      <c r="BT33" s="370"/>
      <c r="BU33" s="370"/>
      <c r="BV33" s="207"/>
      <c r="BW33" s="371" t="s">
        <v>205</v>
      </c>
      <c r="BX33" s="371"/>
      <c r="BY33" s="370" t="s">
        <v>207</v>
      </c>
      <c r="BZ33" s="370"/>
      <c r="CA33" s="370"/>
      <c r="CB33" s="370"/>
      <c r="CC33" s="370"/>
      <c r="CD33" s="370"/>
      <c r="CE33" s="370"/>
      <c r="CF33" s="370"/>
      <c r="CG33" s="370"/>
      <c r="CH33" s="370"/>
      <c r="CI33" s="370"/>
      <c r="CJ33" s="370"/>
      <c r="CK33" s="370"/>
      <c r="CL33" s="370"/>
      <c r="CM33" s="370"/>
      <c r="CN33" s="206"/>
      <c r="CO33" s="371" t="s">
        <v>204</v>
      </c>
      <c r="CP33" s="371"/>
      <c r="CQ33" s="370" t="s">
        <v>208</v>
      </c>
      <c r="CR33" s="370"/>
      <c r="CS33" s="370"/>
      <c r="CT33" s="370"/>
      <c r="CU33" s="370"/>
      <c r="CV33" s="370"/>
      <c r="CW33" s="370"/>
      <c r="CX33" s="370"/>
      <c r="CY33" s="370"/>
      <c r="CZ33" s="370"/>
      <c r="DA33" s="370"/>
      <c r="DB33" s="370"/>
      <c r="DC33" s="370"/>
      <c r="DD33" s="370"/>
      <c r="DE33" s="370"/>
      <c r="DF33" s="206"/>
      <c r="DG33" s="369" t="s">
        <v>209</v>
      </c>
      <c r="DH33" s="369"/>
      <c r="DI33" s="208"/>
    </row>
    <row r="34" spans="1:113" ht="32.25" customHeight="1" x14ac:dyDescent="0.15">
      <c r="A34" s="181"/>
      <c r="B34" s="205"/>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81"/>
      <c r="U34" s="367">
        <f>IF(W34="","",MAX(C34:D43)+1)</f>
        <v>2</v>
      </c>
      <c r="V34" s="367"/>
      <c r="W34" s="368" t="str">
        <f>IF('各会計、関係団体の財政状況及び健全化判断比率'!B28="","",'各会計、関係団体の財政状況及び健全化判断比率'!B28)</f>
        <v>国民健康保険特別会計</v>
      </c>
      <c r="X34" s="368"/>
      <c r="Y34" s="368"/>
      <c r="Z34" s="368"/>
      <c r="AA34" s="368"/>
      <c r="AB34" s="368"/>
      <c r="AC34" s="368"/>
      <c r="AD34" s="368"/>
      <c r="AE34" s="368"/>
      <c r="AF34" s="368"/>
      <c r="AG34" s="368"/>
      <c r="AH34" s="368"/>
      <c r="AI34" s="368"/>
      <c r="AJ34" s="368"/>
      <c r="AK34" s="368"/>
      <c r="AL34" s="181"/>
      <c r="AM34" s="367">
        <f>IF(AO34="","",MAX(C34:D43,U34:V43)+1)</f>
        <v>5</v>
      </c>
      <c r="AN34" s="367"/>
      <c r="AO34" s="368" t="str">
        <f>IF('各会計、関係団体の財政状況及び健全化判断比率'!B31="","",'各会計、関係団体の財政状況及び健全化判断比率'!B31)</f>
        <v>上水道事業</v>
      </c>
      <c r="AP34" s="368"/>
      <c r="AQ34" s="368"/>
      <c r="AR34" s="368"/>
      <c r="AS34" s="368"/>
      <c r="AT34" s="368"/>
      <c r="AU34" s="368"/>
      <c r="AV34" s="368"/>
      <c r="AW34" s="368"/>
      <c r="AX34" s="368"/>
      <c r="AY34" s="368"/>
      <c r="AZ34" s="368"/>
      <c r="BA34" s="368"/>
      <c r="BB34" s="368"/>
      <c r="BC34" s="368"/>
      <c r="BD34" s="181"/>
      <c r="BE34" s="367">
        <f>IF(BG34="","",MAX(C34:D43,U34:V43,AM34:AN43)+1)</f>
        <v>6</v>
      </c>
      <c r="BF34" s="367"/>
      <c r="BG34" s="368" t="str">
        <f>IF('各会計、関係団体の財政状況及び健全化判断比率'!B32="","",'各会計、関係団体の財政状況及び健全化判断比率'!B32)</f>
        <v>農業集落排水処理事業</v>
      </c>
      <c r="BH34" s="368"/>
      <c r="BI34" s="368"/>
      <c r="BJ34" s="368"/>
      <c r="BK34" s="368"/>
      <c r="BL34" s="368"/>
      <c r="BM34" s="368"/>
      <c r="BN34" s="368"/>
      <c r="BO34" s="368"/>
      <c r="BP34" s="368"/>
      <c r="BQ34" s="368"/>
      <c r="BR34" s="368"/>
      <c r="BS34" s="368"/>
      <c r="BT34" s="368"/>
      <c r="BU34" s="368"/>
      <c r="BV34" s="181"/>
      <c r="BW34" s="367">
        <f>IF(BY34="","",MAX(C34:D43,U34:V43,AM34:AN43,BE34:BF43)+1)</f>
        <v>8</v>
      </c>
      <c r="BX34" s="367"/>
      <c r="BY34" s="368" t="str">
        <f>IF('各会計、関係団体の財政状況及び健全化判断比率'!B68="","",'各会計、関係団体の財政状況及び健全化判断比率'!B68)</f>
        <v>東白衛生組合</v>
      </c>
      <c r="BZ34" s="368"/>
      <c r="CA34" s="368"/>
      <c r="CB34" s="368"/>
      <c r="CC34" s="368"/>
      <c r="CD34" s="368"/>
      <c r="CE34" s="368"/>
      <c r="CF34" s="368"/>
      <c r="CG34" s="368"/>
      <c r="CH34" s="368"/>
      <c r="CI34" s="368"/>
      <c r="CJ34" s="368"/>
      <c r="CK34" s="368"/>
      <c r="CL34" s="368"/>
      <c r="CM34" s="368"/>
      <c r="CN34" s="181"/>
      <c r="CO34" s="367">
        <f>IF(CQ34="","",MAX(C34:D43,U34:V43,AM34:AN43,BE34:BF43,BW34:BX43)+1)</f>
        <v>17</v>
      </c>
      <c r="CP34" s="367"/>
      <c r="CQ34" s="368" t="str">
        <f>IF('各会計、関係団体の財政状況及び健全化判断比率'!BS7="","",'各会計、関係団体の財政状況及び健全化判断比率'!BS7)</f>
        <v>白河地方土地開発公社</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
      </c>
      <c r="DH34" s="365"/>
      <c r="DI34" s="208"/>
    </row>
    <row r="35" spans="1:113" ht="32.25" customHeight="1" x14ac:dyDescent="0.15">
      <c r="A35" s="181"/>
      <c r="B35" s="205"/>
      <c r="C35" s="367" t="str">
        <f>IF(E35="","",C34+1)</f>
        <v/>
      </c>
      <c r="D35" s="367"/>
      <c r="E35" s="368" t="str">
        <f>IF('各会計、関係団体の財政状況及び健全化判断比率'!B8="","",'各会計、関係団体の財政状況及び健全化判断比率'!B8)</f>
        <v/>
      </c>
      <c r="F35" s="368"/>
      <c r="G35" s="368"/>
      <c r="H35" s="368"/>
      <c r="I35" s="368"/>
      <c r="J35" s="368"/>
      <c r="K35" s="368"/>
      <c r="L35" s="368"/>
      <c r="M35" s="368"/>
      <c r="N35" s="368"/>
      <c r="O35" s="368"/>
      <c r="P35" s="368"/>
      <c r="Q35" s="368"/>
      <c r="R35" s="368"/>
      <c r="S35" s="368"/>
      <c r="T35" s="181"/>
      <c r="U35" s="367">
        <f>IF(W35="","",U34+1)</f>
        <v>3</v>
      </c>
      <c r="V35" s="367"/>
      <c r="W35" s="368" t="str">
        <f>IF('各会計、関係団体の財政状況及び健全化判断比率'!B29="","",'各会計、関係団体の財政状況及び健全化判断比率'!B29)</f>
        <v>介護保険特別会計</v>
      </c>
      <c r="X35" s="368"/>
      <c r="Y35" s="368"/>
      <c r="Z35" s="368"/>
      <c r="AA35" s="368"/>
      <c r="AB35" s="368"/>
      <c r="AC35" s="368"/>
      <c r="AD35" s="368"/>
      <c r="AE35" s="368"/>
      <c r="AF35" s="368"/>
      <c r="AG35" s="368"/>
      <c r="AH35" s="368"/>
      <c r="AI35" s="368"/>
      <c r="AJ35" s="368"/>
      <c r="AK35" s="368"/>
      <c r="AL35" s="181"/>
      <c r="AM35" s="367" t="str">
        <f t="shared" ref="AM35:AM43" si="0">IF(AO35="","",AM34+1)</f>
        <v/>
      </c>
      <c r="AN35" s="367"/>
      <c r="AO35" s="368"/>
      <c r="AP35" s="368"/>
      <c r="AQ35" s="368"/>
      <c r="AR35" s="368"/>
      <c r="AS35" s="368"/>
      <c r="AT35" s="368"/>
      <c r="AU35" s="368"/>
      <c r="AV35" s="368"/>
      <c r="AW35" s="368"/>
      <c r="AX35" s="368"/>
      <c r="AY35" s="368"/>
      <c r="AZ35" s="368"/>
      <c r="BA35" s="368"/>
      <c r="BB35" s="368"/>
      <c r="BC35" s="368"/>
      <c r="BD35" s="181"/>
      <c r="BE35" s="367">
        <f t="shared" ref="BE35:BE43" si="1">IF(BG35="","",BE34+1)</f>
        <v>7</v>
      </c>
      <c r="BF35" s="367"/>
      <c r="BG35" s="368" t="str">
        <f>IF('各会計、関係団体の財政状況及び健全化判断比率'!B33="","",'各会計、関係団体の財政状況及び健全化判断比率'!B33)</f>
        <v>特定環境保全公共下水道事業</v>
      </c>
      <c r="BH35" s="368"/>
      <c r="BI35" s="368"/>
      <c r="BJ35" s="368"/>
      <c r="BK35" s="368"/>
      <c r="BL35" s="368"/>
      <c r="BM35" s="368"/>
      <c r="BN35" s="368"/>
      <c r="BO35" s="368"/>
      <c r="BP35" s="368"/>
      <c r="BQ35" s="368"/>
      <c r="BR35" s="368"/>
      <c r="BS35" s="368"/>
      <c r="BT35" s="368"/>
      <c r="BU35" s="368"/>
      <c r="BV35" s="181"/>
      <c r="BW35" s="367">
        <f t="shared" ref="BW35:BW43" si="2">IF(BY35="","",BW34+1)</f>
        <v>9</v>
      </c>
      <c r="BX35" s="367"/>
      <c r="BY35" s="368" t="str">
        <f>IF('各会計、関係団体の財政状況及び健全化判断比率'!B69="","",'各会計、関係団体の財政状況及び健全化判断比率'!B69)</f>
        <v>白河地方広域市町村圏整備組合　一般会計</v>
      </c>
      <c r="BZ35" s="368"/>
      <c r="CA35" s="368"/>
      <c r="CB35" s="368"/>
      <c r="CC35" s="368"/>
      <c r="CD35" s="368"/>
      <c r="CE35" s="368"/>
      <c r="CF35" s="368"/>
      <c r="CG35" s="368"/>
      <c r="CH35" s="368"/>
      <c r="CI35" s="368"/>
      <c r="CJ35" s="368"/>
      <c r="CK35" s="368"/>
      <c r="CL35" s="368"/>
      <c r="CM35" s="368"/>
      <c r="CN35" s="181"/>
      <c r="CO35" s="367">
        <f t="shared" ref="CO35:CO43" si="3">IF(CQ35="","",CO34+1)</f>
        <v>18</v>
      </c>
      <c r="CP35" s="367"/>
      <c r="CQ35" s="368" t="str">
        <f>IF('各会計、関係団体の財政状況及び健全化判断比率'!BS8="","",'各会計、関係団体の財政状況及び健全化判断比率'!BS8)</f>
        <v>塙町振興公社</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
      </c>
      <c r="DH35" s="365"/>
      <c r="DI35" s="208"/>
    </row>
    <row r="36" spans="1:113" ht="32.25" customHeight="1" x14ac:dyDescent="0.15">
      <c r="A36" s="181"/>
      <c r="B36" s="205"/>
      <c r="C36" s="367" t="str">
        <f>IF(E36="","",C35+1)</f>
        <v/>
      </c>
      <c r="D36" s="367"/>
      <c r="E36" s="368" t="str">
        <f>IF('各会計、関係団体の財政状況及び健全化判断比率'!B9="","",'各会計、関係団体の財政状況及び健全化判断比率'!B9)</f>
        <v/>
      </c>
      <c r="F36" s="368"/>
      <c r="G36" s="368"/>
      <c r="H36" s="368"/>
      <c r="I36" s="368"/>
      <c r="J36" s="368"/>
      <c r="K36" s="368"/>
      <c r="L36" s="368"/>
      <c r="M36" s="368"/>
      <c r="N36" s="368"/>
      <c r="O36" s="368"/>
      <c r="P36" s="368"/>
      <c r="Q36" s="368"/>
      <c r="R36" s="368"/>
      <c r="S36" s="368"/>
      <c r="T36" s="181"/>
      <c r="U36" s="367">
        <f t="shared" ref="U36:U43" si="4">IF(W36="","",U35+1)</f>
        <v>4</v>
      </c>
      <c r="V36" s="367"/>
      <c r="W36" s="368" t="str">
        <f>IF('各会計、関係団体の財政状況及び健全化判断比率'!B30="","",'各会計、関係団体の財政状況及び健全化判断比率'!B30)</f>
        <v>後期高齢者医療特別会計</v>
      </c>
      <c r="X36" s="368"/>
      <c r="Y36" s="368"/>
      <c r="Z36" s="368"/>
      <c r="AA36" s="368"/>
      <c r="AB36" s="368"/>
      <c r="AC36" s="368"/>
      <c r="AD36" s="368"/>
      <c r="AE36" s="368"/>
      <c r="AF36" s="368"/>
      <c r="AG36" s="368"/>
      <c r="AH36" s="368"/>
      <c r="AI36" s="368"/>
      <c r="AJ36" s="368"/>
      <c r="AK36" s="368"/>
      <c r="AL36" s="181"/>
      <c r="AM36" s="367" t="str">
        <f t="shared" si="0"/>
        <v/>
      </c>
      <c r="AN36" s="367"/>
      <c r="AO36" s="368"/>
      <c r="AP36" s="368"/>
      <c r="AQ36" s="368"/>
      <c r="AR36" s="368"/>
      <c r="AS36" s="368"/>
      <c r="AT36" s="368"/>
      <c r="AU36" s="368"/>
      <c r="AV36" s="368"/>
      <c r="AW36" s="368"/>
      <c r="AX36" s="368"/>
      <c r="AY36" s="368"/>
      <c r="AZ36" s="368"/>
      <c r="BA36" s="368"/>
      <c r="BB36" s="368"/>
      <c r="BC36" s="368"/>
      <c r="BD36" s="181"/>
      <c r="BE36" s="367" t="str">
        <f t="shared" si="1"/>
        <v/>
      </c>
      <c r="BF36" s="367"/>
      <c r="BG36" s="368"/>
      <c r="BH36" s="368"/>
      <c r="BI36" s="368"/>
      <c r="BJ36" s="368"/>
      <c r="BK36" s="368"/>
      <c r="BL36" s="368"/>
      <c r="BM36" s="368"/>
      <c r="BN36" s="368"/>
      <c r="BO36" s="368"/>
      <c r="BP36" s="368"/>
      <c r="BQ36" s="368"/>
      <c r="BR36" s="368"/>
      <c r="BS36" s="368"/>
      <c r="BT36" s="368"/>
      <c r="BU36" s="368"/>
      <c r="BV36" s="181"/>
      <c r="BW36" s="367">
        <f t="shared" si="2"/>
        <v>10</v>
      </c>
      <c r="BX36" s="367"/>
      <c r="BY36" s="368" t="str">
        <f>IF('各会計、関係団体の財政状況及び健全化判断比率'!B70="","",'各会計、関係団体の財政状況及び健全化判断比率'!B70)</f>
        <v>福島県市町村総合事務組合　一般会計</v>
      </c>
      <c r="BZ36" s="368"/>
      <c r="CA36" s="368"/>
      <c r="CB36" s="368"/>
      <c r="CC36" s="368"/>
      <c r="CD36" s="368"/>
      <c r="CE36" s="368"/>
      <c r="CF36" s="368"/>
      <c r="CG36" s="368"/>
      <c r="CH36" s="368"/>
      <c r="CI36" s="368"/>
      <c r="CJ36" s="368"/>
      <c r="CK36" s="368"/>
      <c r="CL36" s="368"/>
      <c r="CM36" s="368"/>
      <c r="CN36" s="181"/>
      <c r="CO36" s="367" t="str">
        <f t="shared" si="3"/>
        <v/>
      </c>
      <c r="CP36" s="367"/>
      <c r="CQ36" s="368" t="str">
        <f>IF('各会計、関係団体の財政状況及び健全化判断比率'!BS9="","",'各会計、関係団体の財政状況及び健全化判断比率'!BS9)</f>
        <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8"/>
    </row>
    <row r="37" spans="1:113" ht="32.25" customHeight="1" x14ac:dyDescent="0.15">
      <c r="A37" s="181"/>
      <c r="B37" s="205"/>
      <c r="C37" s="367" t="str">
        <f>IF(E37="","",C36+1)</f>
        <v/>
      </c>
      <c r="D37" s="367"/>
      <c r="E37" s="368" t="str">
        <f>IF('各会計、関係団体の財政状況及び健全化判断比率'!B10="","",'各会計、関係団体の財政状況及び健全化判断比率'!B10)</f>
        <v/>
      </c>
      <c r="F37" s="368"/>
      <c r="G37" s="368"/>
      <c r="H37" s="368"/>
      <c r="I37" s="368"/>
      <c r="J37" s="368"/>
      <c r="K37" s="368"/>
      <c r="L37" s="368"/>
      <c r="M37" s="368"/>
      <c r="N37" s="368"/>
      <c r="O37" s="368"/>
      <c r="P37" s="368"/>
      <c r="Q37" s="368"/>
      <c r="R37" s="368"/>
      <c r="S37" s="368"/>
      <c r="T37" s="181"/>
      <c r="U37" s="367" t="str">
        <f t="shared" si="4"/>
        <v/>
      </c>
      <c r="V37" s="367"/>
      <c r="W37" s="368"/>
      <c r="X37" s="368"/>
      <c r="Y37" s="368"/>
      <c r="Z37" s="368"/>
      <c r="AA37" s="368"/>
      <c r="AB37" s="368"/>
      <c r="AC37" s="368"/>
      <c r="AD37" s="368"/>
      <c r="AE37" s="368"/>
      <c r="AF37" s="368"/>
      <c r="AG37" s="368"/>
      <c r="AH37" s="368"/>
      <c r="AI37" s="368"/>
      <c r="AJ37" s="368"/>
      <c r="AK37" s="368"/>
      <c r="AL37" s="181"/>
      <c r="AM37" s="367" t="str">
        <f t="shared" si="0"/>
        <v/>
      </c>
      <c r="AN37" s="367"/>
      <c r="AO37" s="368"/>
      <c r="AP37" s="368"/>
      <c r="AQ37" s="368"/>
      <c r="AR37" s="368"/>
      <c r="AS37" s="368"/>
      <c r="AT37" s="368"/>
      <c r="AU37" s="368"/>
      <c r="AV37" s="368"/>
      <c r="AW37" s="368"/>
      <c r="AX37" s="368"/>
      <c r="AY37" s="368"/>
      <c r="AZ37" s="368"/>
      <c r="BA37" s="368"/>
      <c r="BB37" s="368"/>
      <c r="BC37" s="368"/>
      <c r="BD37" s="181"/>
      <c r="BE37" s="367" t="str">
        <f t="shared" si="1"/>
        <v/>
      </c>
      <c r="BF37" s="367"/>
      <c r="BG37" s="368"/>
      <c r="BH37" s="368"/>
      <c r="BI37" s="368"/>
      <c r="BJ37" s="368"/>
      <c r="BK37" s="368"/>
      <c r="BL37" s="368"/>
      <c r="BM37" s="368"/>
      <c r="BN37" s="368"/>
      <c r="BO37" s="368"/>
      <c r="BP37" s="368"/>
      <c r="BQ37" s="368"/>
      <c r="BR37" s="368"/>
      <c r="BS37" s="368"/>
      <c r="BT37" s="368"/>
      <c r="BU37" s="368"/>
      <c r="BV37" s="181"/>
      <c r="BW37" s="367">
        <f t="shared" si="2"/>
        <v>11</v>
      </c>
      <c r="BX37" s="367"/>
      <c r="BY37" s="368" t="str">
        <f>IF('各会計、関係団体の財政状況及び健全化判断比率'!B71="","",'各会計、関係団体の財政状況及び健全化判断比率'!B71)</f>
        <v>福島県市町村総合事務組合　消防補償等特別会計</v>
      </c>
      <c r="BZ37" s="368"/>
      <c r="CA37" s="368"/>
      <c r="CB37" s="368"/>
      <c r="CC37" s="368"/>
      <c r="CD37" s="368"/>
      <c r="CE37" s="368"/>
      <c r="CF37" s="368"/>
      <c r="CG37" s="368"/>
      <c r="CH37" s="368"/>
      <c r="CI37" s="368"/>
      <c r="CJ37" s="368"/>
      <c r="CK37" s="368"/>
      <c r="CL37" s="368"/>
      <c r="CM37" s="368"/>
      <c r="CN37" s="181"/>
      <c r="CO37" s="367" t="str">
        <f t="shared" si="3"/>
        <v/>
      </c>
      <c r="CP37" s="367"/>
      <c r="CQ37" s="368" t="str">
        <f>IF('各会計、関係団体の財政状況及び健全化判断比率'!BS10="","",'各会計、関係団体の財政状況及び健全化判断比率'!BS10)</f>
        <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8"/>
    </row>
    <row r="38" spans="1:113" ht="32.25" customHeight="1" x14ac:dyDescent="0.15">
      <c r="A38" s="181"/>
      <c r="B38" s="205"/>
      <c r="C38" s="367" t="str">
        <f t="shared" ref="C38:C43" si="5">IF(E38="","",C37+1)</f>
        <v/>
      </c>
      <c r="D38" s="367"/>
      <c r="E38" s="368" t="str">
        <f>IF('各会計、関係団体の財政状況及び健全化判断比率'!B11="","",'各会計、関係団体の財政状況及び健全化判断比率'!B11)</f>
        <v/>
      </c>
      <c r="F38" s="368"/>
      <c r="G38" s="368"/>
      <c r="H38" s="368"/>
      <c r="I38" s="368"/>
      <c r="J38" s="368"/>
      <c r="K38" s="368"/>
      <c r="L38" s="368"/>
      <c r="M38" s="368"/>
      <c r="N38" s="368"/>
      <c r="O38" s="368"/>
      <c r="P38" s="368"/>
      <c r="Q38" s="368"/>
      <c r="R38" s="368"/>
      <c r="S38" s="368"/>
      <c r="T38" s="181"/>
      <c r="U38" s="367" t="str">
        <f t="shared" si="4"/>
        <v/>
      </c>
      <c r="V38" s="367"/>
      <c r="W38" s="368"/>
      <c r="X38" s="368"/>
      <c r="Y38" s="368"/>
      <c r="Z38" s="368"/>
      <c r="AA38" s="368"/>
      <c r="AB38" s="368"/>
      <c r="AC38" s="368"/>
      <c r="AD38" s="368"/>
      <c r="AE38" s="368"/>
      <c r="AF38" s="368"/>
      <c r="AG38" s="368"/>
      <c r="AH38" s="368"/>
      <c r="AI38" s="368"/>
      <c r="AJ38" s="368"/>
      <c r="AK38" s="368"/>
      <c r="AL38" s="181"/>
      <c r="AM38" s="367" t="str">
        <f t="shared" si="0"/>
        <v/>
      </c>
      <c r="AN38" s="367"/>
      <c r="AO38" s="368"/>
      <c r="AP38" s="368"/>
      <c r="AQ38" s="368"/>
      <c r="AR38" s="368"/>
      <c r="AS38" s="368"/>
      <c r="AT38" s="368"/>
      <c r="AU38" s="368"/>
      <c r="AV38" s="368"/>
      <c r="AW38" s="368"/>
      <c r="AX38" s="368"/>
      <c r="AY38" s="368"/>
      <c r="AZ38" s="368"/>
      <c r="BA38" s="368"/>
      <c r="BB38" s="368"/>
      <c r="BC38" s="368"/>
      <c r="BD38" s="181"/>
      <c r="BE38" s="367" t="str">
        <f t="shared" si="1"/>
        <v/>
      </c>
      <c r="BF38" s="367"/>
      <c r="BG38" s="368"/>
      <c r="BH38" s="368"/>
      <c r="BI38" s="368"/>
      <c r="BJ38" s="368"/>
      <c r="BK38" s="368"/>
      <c r="BL38" s="368"/>
      <c r="BM38" s="368"/>
      <c r="BN38" s="368"/>
      <c r="BO38" s="368"/>
      <c r="BP38" s="368"/>
      <c r="BQ38" s="368"/>
      <c r="BR38" s="368"/>
      <c r="BS38" s="368"/>
      <c r="BT38" s="368"/>
      <c r="BU38" s="368"/>
      <c r="BV38" s="181"/>
      <c r="BW38" s="367">
        <f t="shared" si="2"/>
        <v>12</v>
      </c>
      <c r="BX38" s="367"/>
      <c r="BY38" s="368" t="str">
        <f>IF('各会計、関係団体の財政状況及び健全化判断比率'!B72="","",'各会計、関係団体の財政状況及び健全化判断比率'!B72)</f>
        <v>福島県市町村総合事務組合　消防賞じゅつ金特別会計</v>
      </c>
      <c r="BZ38" s="368"/>
      <c r="CA38" s="368"/>
      <c r="CB38" s="368"/>
      <c r="CC38" s="368"/>
      <c r="CD38" s="368"/>
      <c r="CE38" s="368"/>
      <c r="CF38" s="368"/>
      <c r="CG38" s="368"/>
      <c r="CH38" s="368"/>
      <c r="CI38" s="368"/>
      <c r="CJ38" s="368"/>
      <c r="CK38" s="368"/>
      <c r="CL38" s="368"/>
      <c r="CM38" s="368"/>
      <c r="CN38" s="181"/>
      <c r="CO38" s="367" t="str">
        <f t="shared" si="3"/>
        <v/>
      </c>
      <c r="CP38" s="367"/>
      <c r="CQ38" s="368" t="str">
        <f>IF('各会計、関係団体の財政状況及び健全化判断比率'!BS11="","",'各会計、関係団体の財政状況及び健全化判断比率'!BS11)</f>
        <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8"/>
    </row>
    <row r="39" spans="1:113" ht="32.25" customHeight="1" x14ac:dyDescent="0.15">
      <c r="A39" s="181"/>
      <c r="B39" s="205"/>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81"/>
      <c r="U39" s="367" t="str">
        <f t="shared" si="4"/>
        <v/>
      </c>
      <c r="V39" s="367"/>
      <c r="W39" s="368"/>
      <c r="X39" s="368"/>
      <c r="Y39" s="368"/>
      <c r="Z39" s="368"/>
      <c r="AA39" s="368"/>
      <c r="AB39" s="368"/>
      <c r="AC39" s="368"/>
      <c r="AD39" s="368"/>
      <c r="AE39" s="368"/>
      <c r="AF39" s="368"/>
      <c r="AG39" s="368"/>
      <c r="AH39" s="368"/>
      <c r="AI39" s="368"/>
      <c r="AJ39" s="368"/>
      <c r="AK39" s="368"/>
      <c r="AL39" s="181"/>
      <c r="AM39" s="367" t="str">
        <f t="shared" si="0"/>
        <v/>
      </c>
      <c r="AN39" s="367"/>
      <c r="AO39" s="368"/>
      <c r="AP39" s="368"/>
      <c r="AQ39" s="368"/>
      <c r="AR39" s="368"/>
      <c r="AS39" s="368"/>
      <c r="AT39" s="368"/>
      <c r="AU39" s="368"/>
      <c r="AV39" s="368"/>
      <c r="AW39" s="368"/>
      <c r="AX39" s="368"/>
      <c r="AY39" s="368"/>
      <c r="AZ39" s="368"/>
      <c r="BA39" s="368"/>
      <c r="BB39" s="368"/>
      <c r="BC39" s="368"/>
      <c r="BD39" s="181"/>
      <c r="BE39" s="367" t="str">
        <f t="shared" si="1"/>
        <v/>
      </c>
      <c r="BF39" s="367"/>
      <c r="BG39" s="368"/>
      <c r="BH39" s="368"/>
      <c r="BI39" s="368"/>
      <c r="BJ39" s="368"/>
      <c r="BK39" s="368"/>
      <c r="BL39" s="368"/>
      <c r="BM39" s="368"/>
      <c r="BN39" s="368"/>
      <c r="BO39" s="368"/>
      <c r="BP39" s="368"/>
      <c r="BQ39" s="368"/>
      <c r="BR39" s="368"/>
      <c r="BS39" s="368"/>
      <c r="BT39" s="368"/>
      <c r="BU39" s="368"/>
      <c r="BV39" s="181"/>
      <c r="BW39" s="367">
        <f t="shared" si="2"/>
        <v>13</v>
      </c>
      <c r="BX39" s="367"/>
      <c r="BY39" s="368" t="str">
        <f>IF('各会計、関係団体の財政状況及び健全化判断比率'!B73="","",'各会計、関係団体の財政状況及び健全化判断比率'!B73)</f>
        <v>福島県市町村総合事務組合　非常勤職員公務災害補償特別会計</v>
      </c>
      <c r="BZ39" s="368"/>
      <c r="CA39" s="368"/>
      <c r="CB39" s="368"/>
      <c r="CC39" s="368"/>
      <c r="CD39" s="368"/>
      <c r="CE39" s="368"/>
      <c r="CF39" s="368"/>
      <c r="CG39" s="368"/>
      <c r="CH39" s="368"/>
      <c r="CI39" s="368"/>
      <c r="CJ39" s="368"/>
      <c r="CK39" s="368"/>
      <c r="CL39" s="368"/>
      <c r="CM39" s="368"/>
      <c r="CN39" s="181"/>
      <c r="CO39" s="367" t="str">
        <f t="shared" si="3"/>
        <v/>
      </c>
      <c r="CP39" s="367"/>
      <c r="CQ39" s="368" t="str">
        <f>IF('各会計、関係団体の財政状況及び健全化判断比率'!BS12="","",'各会計、関係団体の財政状況及び健全化判断比率'!BS12)</f>
        <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8"/>
    </row>
    <row r="40" spans="1:113" ht="32.25" customHeight="1" x14ac:dyDescent="0.15">
      <c r="A40" s="181"/>
      <c r="B40" s="205"/>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81"/>
      <c r="U40" s="367" t="str">
        <f t="shared" si="4"/>
        <v/>
      </c>
      <c r="V40" s="367"/>
      <c r="W40" s="368"/>
      <c r="X40" s="368"/>
      <c r="Y40" s="368"/>
      <c r="Z40" s="368"/>
      <c r="AA40" s="368"/>
      <c r="AB40" s="368"/>
      <c r="AC40" s="368"/>
      <c r="AD40" s="368"/>
      <c r="AE40" s="368"/>
      <c r="AF40" s="368"/>
      <c r="AG40" s="368"/>
      <c r="AH40" s="368"/>
      <c r="AI40" s="368"/>
      <c r="AJ40" s="368"/>
      <c r="AK40" s="368"/>
      <c r="AL40" s="181"/>
      <c r="AM40" s="367" t="str">
        <f t="shared" si="0"/>
        <v/>
      </c>
      <c r="AN40" s="367"/>
      <c r="AO40" s="368"/>
      <c r="AP40" s="368"/>
      <c r="AQ40" s="368"/>
      <c r="AR40" s="368"/>
      <c r="AS40" s="368"/>
      <c r="AT40" s="368"/>
      <c r="AU40" s="368"/>
      <c r="AV40" s="368"/>
      <c r="AW40" s="368"/>
      <c r="AX40" s="368"/>
      <c r="AY40" s="368"/>
      <c r="AZ40" s="368"/>
      <c r="BA40" s="368"/>
      <c r="BB40" s="368"/>
      <c r="BC40" s="368"/>
      <c r="BD40" s="181"/>
      <c r="BE40" s="367" t="str">
        <f t="shared" si="1"/>
        <v/>
      </c>
      <c r="BF40" s="367"/>
      <c r="BG40" s="368"/>
      <c r="BH40" s="368"/>
      <c r="BI40" s="368"/>
      <c r="BJ40" s="368"/>
      <c r="BK40" s="368"/>
      <c r="BL40" s="368"/>
      <c r="BM40" s="368"/>
      <c r="BN40" s="368"/>
      <c r="BO40" s="368"/>
      <c r="BP40" s="368"/>
      <c r="BQ40" s="368"/>
      <c r="BR40" s="368"/>
      <c r="BS40" s="368"/>
      <c r="BT40" s="368"/>
      <c r="BU40" s="368"/>
      <c r="BV40" s="181"/>
      <c r="BW40" s="367">
        <f t="shared" si="2"/>
        <v>14</v>
      </c>
      <c r="BX40" s="367"/>
      <c r="BY40" s="368" t="str">
        <f>IF('各会計、関係団体の財政状況及び健全化判断比率'!B74="","",'各会計、関係団体の財政状況及び健全化判断比率'!B74)</f>
        <v>福島県市町村総合事務組合　自治会館管理特別会計</v>
      </c>
      <c r="BZ40" s="368"/>
      <c r="CA40" s="368"/>
      <c r="CB40" s="368"/>
      <c r="CC40" s="368"/>
      <c r="CD40" s="368"/>
      <c r="CE40" s="368"/>
      <c r="CF40" s="368"/>
      <c r="CG40" s="368"/>
      <c r="CH40" s="368"/>
      <c r="CI40" s="368"/>
      <c r="CJ40" s="368"/>
      <c r="CK40" s="368"/>
      <c r="CL40" s="368"/>
      <c r="CM40" s="368"/>
      <c r="CN40" s="181"/>
      <c r="CO40" s="367" t="str">
        <f t="shared" si="3"/>
        <v/>
      </c>
      <c r="CP40" s="367"/>
      <c r="CQ40" s="368" t="str">
        <f>IF('各会計、関係団体の財政状況及び健全化判断比率'!BS13="","",'各会計、関係団体の財政状況及び健全化判断比率'!BS13)</f>
        <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8"/>
    </row>
    <row r="41" spans="1:113" ht="32.25" customHeight="1" x14ac:dyDescent="0.15">
      <c r="A41" s="181"/>
      <c r="B41" s="205"/>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81"/>
      <c r="U41" s="367" t="str">
        <f t="shared" si="4"/>
        <v/>
      </c>
      <c r="V41" s="367"/>
      <c r="W41" s="368"/>
      <c r="X41" s="368"/>
      <c r="Y41" s="368"/>
      <c r="Z41" s="368"/>
      <c r="AA41" s="368"/>
      <c r="AB41" s="368"/>
      <c r="AC41" s="368"/>
      <c r="AD41" s="368"/>
      <c r="AE41" s="368"/>
      <c r="AF41" s="368"/>
      <c r="AG41" s="368"/>
      <c r="AH41" s="368"/>
      <c r="AI41" s="368"/>
      <c r="AJ41" s="368"/>
      <c r="AK41" s="368"/>
      <c r="AL41" s="181"/>
      <c r="AM41" s="367" t="str">
        <f t="shared" si="0"/>
        <v/>
      </c>
      <c r="AN41" s="367"/>
      <c r="AO41" s="368"/>
      <c r="AP41" s="368"/>
      <c r="AQ41" s="368"/>
      <c r="AR41" s="368"/>
      <c r="AS41" s="368"/>
      <c r="AT41" s="368"/>
      <c r="AU41" s="368"/>
      <c r="AV41" s="368"/>
      <c r="AW41" s="368"/>
      <c r="AX41" s="368"/>
      <c r="AY41" s="368"/>
      <c r="AZ41" s="368"/>
      <c r="BA41" s="368"/>
      <c r="BB41" s="368"/>
      <c r="BC41" s="368"/>
      <c r="BD41" s="181"/>
      <c r="BE41" s="367" t="str">
        <f t="shared" si="1"/>
        <v/>
      </c>
      <c r="BF41" s="367"/>
      <c r="BG41" s="368"/>
      <c r="BH41" s="368"/>
      <c r="BI41" s="368"/>
      <c r="BJ41" s="368"/>
      <c r="BK41" s="368"/>
      <c r="BL41" s="368"/>
      <c r="BM41" s="368"/>
      <c r="BN41" s="368"/>
      <c r="BO41" s="368"/>
      <c r="BP41" s="368"/>
      <c r="BQ41" s="368"/>
      <c r="BR41" s="368"/>
      <c r="BS41" s="368"/>
      <c r="BT41" s="368"/>
      <c r="BU41" s="368"/>
      <c r="BV41" s="181"/>
      <c r="BW41" s="367">
        <f t="shared" si="2"/>
        <v>15</v>
      </c>
      <c r="BX41" s="367"/>
      <c r="BY41" s="368" t="str">
        <f>IF('各会計、関係団体の財政状況及び健全化判断比率'!B75="","",'各会計、関係団体の財政状況及び健全化判断比率'!B75)</f>
        <v>福島県後期高齢者医療広域連合　一般会計</v>
      </c>
      <c r="BZ41" s="368"/>
      <c r="CA41" s="368"/>
      <c r="CB41" s="368"/>
      <c r="CC41" s="368"/>
      <c r="CD41" s="368"/>
      <c r="CE41" s="368"/>
      <c r="CF41" s="368"/>
      <c r="CG41" s="368"/>
      <c r="CH41" s="368"/>
      <c r="CI41" s="368"/>
      <c r="CJ41" s="368"/>
      <c r="CK41" s="368"/>
      <c r="CL41" s="368"/>
      <c r="CM41" s="368"/>
      <c r="CN41" s="181"/>
      <c r="CO41" s="367" t="str">
        <f t="shared" si="3"/>
        <v/>
      </c>
      <c r="CP41" s="367"/>
      <c r="CQ41" s="368" t="str">
        <f>IF('各会計、関係団体の財政状況及び健全化判断比率'!BS14="","",'各会計、関係団体の財政状況及び健全化判断比率'!BS14)</f>
        <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8"/>
    </row>
    <row r="42" spans="1:113" ht="32.25" customHeight="1" x14ac:dyDescent="0.15">
      <c r="B42" s="205"/>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81"/>
      <c r="U42" s="367" t="str">
        <f t="shared" si="4"/>
        <v/>
      </c>
      <c r="V42" s="367"/>
      <c r="W42" s="368"/>
      <c r="X42" s="368"/>
      <c r="Y42" s="368"/>
      <c r="Z42" s="368"/>
      <c r="AA42" s="368"/>
      <c r="AB42" s="368"/>
      <c r="AC42" s="368"/>
      <c r="AD42" s="368"/>
      <c r="AE42" s="368"/>
      <c r="AF42" s="368"/>
      <c r="AG42" s="368"/>
      <c r="AH42" s="368"/>
      <c r="AI42" s="368"/>
      <c r="AJ42" s="368"/>
      <c r="AK42" s="368"/>
      <c r="AL42" s="181"/>
      <c r="AM42" s="367" t="str">
        <f t="shared" si="0"/>
        <v/>
      </c>
      <c r="AN42" s="367"/>
      <c r="AO42" s="368"/>
      <c r="AP42" s="368"/>
      <c r="AQ42" s="368"/>
      <c r="AR42" s="368"/>
      <c r="AS42" s="368"/>
      <c r="AT42" s="368"/>
      <c r="AU42" s="368"/>
      <c r="AV42" s="368"/>
      <c r="AW42" s="368"/>
      <c r="AX42" s="368"/>
      <c r="AY42" s="368"/>
      <c r="AZ42" s="368"/>
      <c r="BA42" s="368"/>
      <c r="BB42" s="368"/>
      <c r="BC42" s="368"/>
      <c r="BD42" s="181"/>
      <c r="BE42" s="367" t="str">
        <f t="shared" si="1"/>
        <v/>
      </c>
      <c r="BF42" s="367"/>
      <c r="BG42" s="368"/>
      <c r="BH42" s="368"/>
      <c r="BI42" s="368"/>
      <c r="BJ42" s="368"/>
      <c r="BK42" s="368"/>
      <c r="BL42" s="368"/>
      <c r="BM42" s="368"/>
      <c r="BN42" s="368"/>
      <c r="BO42" s="368"/>
      <c r="BP42" s="368"/>
      <c r="BQ42" s="368"/>
      <c r="BR42" s="368"/>
      <c r="BS42" s="368"/>
      <c r="BT42" s="368"/>
      <c r="BU42" s="368"/>
      <c r="BV42" s="181"/>
      <c r="BW42" s="367">
        <f t="shared" si="2"/>
        <v>16</v>
      </c>
      <c r="BX42" s="367"/>
      <c r="BY42" s="368" t="str">
        <f>IF('各会計、関係団体の財政状況及び健全化判断比率'!B76="","",'各会計、関係団体の財政状況及び健全化判断比率'!B76)</f>
        <v>福島県後期高齢者医療広域連合　後期高齢者医療特別会計</v>
      </c>
      <c r="BZ42" s="368"/>
      <c r="CA42" s="368"/>
      <c r="CB42" s="368"/>
      <c r="CC42" s="368"/>
      <c r="CD42" s="368"/>
      <c r="CE42" s="368"/>
      <c r="CF42" s="368"/>
      <c r="CG42" s="368"/>
      <c r="CH42" s="368"/>
      <c r="CI42" s="368"/>
      <c r="CJ42" s="368"/>
      <c r="CK42" s="368"/>
      <c r="CL42" s="368"/>
      <c r="CM42" s="368"/>
      <c r="CN42" s="181"/>
      <c r="CO42" s="367" t="str">
        <f t="shared" si="3"/>
        <v/>
      </c>
      <c r="CP42" s="367"/>
      <c r="CQ42" s="368" t="str">
        <f>IF('各会計、関係団体の財政状況及び健全化判断比率'!BS15="","",'各会計、関係団体の財政状況及び健全化判断比率'!BS15)</f>
        <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8"/>
    </row>
    <row r="43" spans="1:113" ht="32.25" customHeight="1" x14ac:dyDescent="0.15">
      <c r="B43" s="205"/>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81"/>
      <c r="U43" s="367" t="str">
        <f t="shared" si="4"/>
        <v/>
      </c>
      <c r="V43" s="367"/>
      <c r="W43" s="368"/>
      <c r="X43" s="368"/>
      <c r="Y43" s="368"/>
      <c r="Z43" s="368"/>
      <c r="AA43" s="368"/>
      <c r="AB43" s="368"/>
      <c r="AC43" s="368"/>
      <c r="AD43" s="368"/>
      <c r="AE43" s="368"/>
      <c r="AF43" s="368"/>
      <c r="AG43" s="368"/>
      <c r="AH43" s="368"/>
      <c r="AI43" s="368"/>
      <c r="AJ43" s="368"/>
      <c r="AK43" s="368"/>
      <c r="AL43" s="181"/>
      <c r="AM43" s="367" t="str">
        <f t="shared" si="0"/>
        <v/>
      </c>
      <c r="AN43" s="367"/>
      <c r="AO43" s="368"/>
      <c r="AP43" s="368"/>
      <c r="AQ43" s="368"/>
      <c r="AR43" s="368"/>
      <c r="AS43" s="368"/>
      <c r="AT43" s="368"/>
      <c r="AU43" s="368"/>
      <c r="AV43" s="368"/>
      <c r="AW43" s="368"/>
      <c r="AX43" s="368"/>
      <c r="AY43" s="368"/>
      <c r="AZ43" s="368"/>
      <c r="BA43" s="368"/>
      <c r="BB43" s="368"/>
      <c r="BC43" s="368"/>
      <c r="BD43" s="181"/>
      <c r="BE43" s="367" t="str">
        <f t="shared" si="1"/>
        <v/>
      </c>
      <c r="BF43" s="367"/>
      <c r="BG43" s="368"/>
      <c r="BH43" s="368"/>
      <c r="BI43" s="368"/>
      <c r="BJ43" s="368"/>
      <c r="BK43" s="368"/>
      <c r="BL43" s="368"/>
      <c r="BM43" s="368"/>
      <c r="BN43" s="368"/>
      <c r="BO43" s="368"/>
      <c r="BP43" s="368"/>
      <c r="BQ43" s="368"/>
      <c r="BR43" s="368"/>
      <c r="BS43" s="368"/>
      <c r="BT43" s="368"/>
      <c r="BU43" s="368"/>
      <c r="BV43" s="181"/>
      <c r="BW43" s="367" t="str">
        <f t="shared" si="2"/>
        <v/>
      </c>
      <c r="BX43" s="367"/>
      <c r="BY43" s="368" t="str">
        <f>IF('各会計、関係団体の財政状況及び健全化判断比率'!B77="","",'各会計、関係団体の財政状況及び健全化判断比率'!B77)</f>
        <v/>
      </c>
      <c r="BZ43" s="368"/>
      <c r="CA43" s="368"/>
      <c r="CB43" s="368"/>
      <c r="CC43" s="368"/>
      <c r="CD43" s="368"/>
      <c r="CE43" s="368"/>
      <c r="CF43" s="368"/>
      <c r="CG43" s="368"/>
      <c r="CH43" s="368"/>
      <c r="CI43" s="368"/>
      <c r="CJ43" s="368"/>
      <c r="CK43" s="368"/>
      <c r="CL43" s="368"/>
      <c r="CM43" s="368"/>
      <c r="CN43" s="181"/>
      <c r="CO43" s="367" t="str">
        <f t="shared" si="3"/>
        <v/>
      </c>
      <c r="CP43" s="367"/>
      <c r="CQ43" s="368" t="str">
        <f>IF('各会計、関係団体の財政状況及び健全化判断比率'!BS16="","",'各会計、関係団体の財政状況及び健全化判断比率'!BS16)</f>
        <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210</v>
      </c>
      <c r="E46" s="364" t="s">
        <v>211</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x14ac:dyDescent="0.15">
      <c r="E47" s="364" t="s">
        <v>212</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x14ac:dyDescent="0.15">
      <c r="E48" s="364" t="s">
        <v>213</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x14ac:dyDescent="0.15">
      <c r="E49" s="366" t="s">
        <v>214</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x14ac:dyDescent="0.15">
      <c r="E50" s="364" t="s">
        <v>215</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x14ac:dyDescent="0.15">
      <c r="E51" s="364" t="s">
        <v>216</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x14ac:dyDescent="0.15">
      <c r="E52" s="364" t="s">
        <v>217</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x14ac:dyDescent="0.15">
      <c r="E53" s="364" t="s">
        <v>218</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x14ac:dyDescent="0.15"/>
    <row r="55" spans="5:113" x14ac:dyDescent="0.15"/>
    <row r="56" spans="5:113" x14ac:dyDescent="0.15"/>
  </sheetData>
  <sheetProtection algorithmName="SHA-512" hashValue="Tf6oHnb6U5vi2lIBfj0Qs0XAV0T3BeTz6PWiNHdOjmlhZPdn5WwZY7jMgTqF5Z0y6TCF1jfhWH7UySuXZKeo3Q==" saltValue="xF1/SbKUV4lOmmr7hBoCqg=="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AY25:BM25"/>
    <mergeCell ref="BN25:BU25"/>
    <mergeCell ref="AS24:AX24"/>
    <mergeCell ref="AY24:BM24"/>
    <mergeCell ref="BN24:BU24"/>
    <mergeCell ref="BV24:CC24"/>
    <mergeCell ref="W22:Y29"/>
    <mergeCell ref="Z22:AG23"/>
    <mergeCell ref="CE22:CS23"/>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AY22:BM22"/>
    <mergeCell ref="BN22:BU22"/>
    <mergeCell ref="BV22:CC22"/>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topLeftCell="G36"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566</v>
      </c>
      <c r="G33" s="29" t="s">
        <v>567</v>
      </c>
      <c r="H33" s="29" t="s">
        <v>568</v>
      </c>
      <c r="I33" s="29" t="s">
        <v>569</v>
      </c>
      <c r="J33" s="30" t="s">
        <v>570</v>
      </c>
      <c r="K33" s="22"/>
      <c r="L33" s="22"/>
      <c r="M33" s="22"/>
      <c r="N33" s="22"/>
      <c r="O33" s="22"/>
      <c r="P33" s="22"/>
    </row>
    <row r="34" spans="1:16" ht="39" customHeight="1" x14ac:dyDescent="0.15">
      <c r="A34" s="22"/>
      <c r="B34" s="31"/>
      <c r="C34" s="1151" t="s">
        <v>574</v>
      </c>
      <c r="D34" s="1151"/>
      <c r="E34" s="1152"/>
      <c r="F34" s="32">
        <v>6.56</v>
      </c>
      <c r="G34" s="33">
        <v>7.84</v>
      </c>
      <c r="H34" s="33">
        <v>7.83</v>
      </c>
      <c r="I34" s="33">
        <v>8.07</v>
      </c>
      <c r="J34" s="34">
        <v>6.98</v>
      </c>
      <c r="K34" s="22"/>
      <c r="L34" s="22"/>
      <c r="M34" s="22"/>
      <c r="N34" s="22"/>
      <c r="O34" s="22"/>
      <c r="P34" s="22"/>
    </row>
    <row r="35" spans="1:16" ht="39" customHeight="1" x14ac:dyDescent="0.15">
      <c r="A35" s="22"/>
      <c r="B35" s="35"/>
      <c r="C35" s="1145" t="s">
        <v>575</v>
      </c>
      <c r="D35" s="1146"/>
      <c r="E35" s="1147"/>
      <c r="F35" s="36">
        <v>3.2</v>
      </c>
      <c r="G35" s="37">
        <v>4.16</v>
      </c>
      <c r="H35" s="37">
        <v>3.59</v>
      </c>
      <c r="I35" s="37">
        <v>3.44</v>
      </c>
      <c r="J35" s="38">
        <v>5.05</v>
      </c>
      <c r="K35" s="22"/>
      <c r="L35" s="22"/>
      <c r="M35" s="22"/>
      <c r="N35" s="22"/>
      <c r="O35" s="22"/>
      <c r="P35" s="22"/>
    </row>
    <row r="36" spans="1:16" ht="39" customHeight="1" x14ac:dyDescent="0.15">
      <c r="A36" s="22"/>
      <c r="B36" s="35"/>
      <c r="C36" s="1145" t="s">
        <v>576</v>
      </c>
      <c r="D36" s="1146"/>
      <c r="E36" s="1147"/>
      <c r="F36" s="36">
        <v>1.41</v>
      </c>
      <c r="G36" s="37">
        <v>1.29</v>
      </c>
      <c r="H36" s="37">
        <v>0.63</v>
      </c>
      <c r="I36" s="37">
        <v>1.07</v>
      </c>
      <c r="J36" s="38">
        <v>1.99</v>
      </c>
      <c r="K36" s="22"/>
      <c r="L36" s="22"/>
      <c r="M36" s="22"/>
      <c r="N36" s="22"/>
      <c r="O36" s="22"/>
      <c r="P36" s="22"/>
    </row>
    <row r="37" spans="1:16" ht="39" customHeight="1" x14ac:dyDescent="0.15">
      <c r="A37" s="22"/>
      <c r="B37" s="35"/>
      <c r="C37" s="1145" t="s">
        <v>577</v>
      </c>
      <c r="D37" s="1146"/>
      <c r="E37" s="1147"/>
      <c r="F37" s="36">
        <v>0.32</v>
      </c>
      <c r="G37" s="37">
        <v>0.01</v>
      </c>
      <c r="H37" s="37">
        <v>0.94</v>
      </c>
      <c r="I37" s="37">
        <v>0.76</v>
      </c>
      <c r="J37" s="38">
        <v>0.94</v>
      </c>
      <c r="K37" s="22"/>
      <c r="L37" s="22"/>
      <c r="M37" s="22"/>
      <c r="N37" s="22"/>
      <c r="O37" s="22"/>
      <c r="P37" s="22"/>
    </row>
    <row r="38" spans="1:16" ht="39" customHeight="1" x14ac:dyDescent="0.15">
      <c r="A38" s="22"/>
      <c r="B38" s="35"/>
      <c r="C38" s="1145" t="s">
        <v>578</v>
      </c>
      <c r="D38" s="1146"/>
      <c r="E38" s="1147"/>
      <c r="F38" s="36">
        <v>0</v>
      </c>
      <c r="G38" s="37">
        <v>0.02</v>
      </c>
      <c r="H38" s="37">
        <v>0</v>
      </c>
      <c r="I38" s="37">
        <v>0</v>
      </c>
      <c r="J38" s="38">
        <v>0.74</v>
      </c>
      <c r="K38" s="22"/>
      <c r="L38" s="22"/>
      <c r="M38" s="22"/>
      <c r="N38" s="22"/>
      <c r="O38" s="22"/>
      <c r="P38" s="22"/>
    </row>
    <row r="39" spans="1:16" ht="39" customHeight="1" x14ac:dyDescent="0.15">
      <c r="A39" s="22"/>
      <c r="B39" s="35"/>
      <c r="C39" s="1145" t="s">
        <v>579</v>
      </c>
      <c r="D39" s="1146"/>
      <c r="E39" s="1147"/>
      <c r="F39" s="36">
        <v>0</v>
      </c>
      <c r="G39" s="37">
        <v>0.01</v>
      </c>
      <c r="H39" s="37">
        <v>0</v>
      </c>
      <c r="I39" s="37">
        <v>0</v>
      </c>
      <c r="J39" s="38">
        <v>0.41</v>
      </c>
      <c r="K39" s="22"/>
      <c r="L39" s="22"/>
      <c r="M39" s="22"/>
      <c r="N39" s="22"/>
      <c r="O39" s="22"/>
      <c r="P39" s="22"/>
    </row>
    <row r="40" spans="1:16" ht="39" customHeight="1" x14ac:dyDescent="0.15">
      <c r="A40" s="22"/>
      <c r="B40" s="35"/>
      <c r="C40" s="1145" t="s">
        <v>580</v>
      </c>
      <c r="D40" s="1146"/>
      <c r="E40" s="1147"/>
      <c r="F40" s="36">
        <v>0</v>
      </c>
      <c r="G40" s="37">
        <v>0</v>
      </c>
      <c r="H40" s="37">
        <v>0</v>
      </c>
      <c r="I40" s="37">
        <v>0</v>
      </c>
      <c r="J40" s="38">
        <v>0</v>
      </c>
      <c r="K40" s="22"/>
      <c r="L40" s="22"/>
      <c r="M40" s="22"/>
      <c r="N40" s="22"/>
      <c r="O40" s="22"/>
      <c r="P40" s="22"/>
    </row>
    <row r="41" spans="1:16" ht="39" customHeight="1" x14ac:dyDescent="0.15">
      <c r="A41" s="22"/>
      <c r="B41" s="35"/>
      <c r="C41" s="1145"/>
      <c r="D41" s="1146"/>
      <c r="E41" s="1147"/>
      <c r="F41" s="36"/>
      <c r="G41" s="37"/>
      <c r="H41" s="37"/>
      <c r="I41" s="37"/>
      <c r="J41" s="38"/>
      <c r="K41" s="22"/>
      <c r="L41" s="22"/>
      <c r="M41" s="22"/>
      <c r="N41" s="22"/>
      <c r="O41" s="22"/>
      <c r="P41" s="22"/>
    </row>
    <row r="42" spans="1:16" ht="39" customHeight="1" x14ac:dyDescent="0.15">
      <c r="A42" s="22"/>
      <c r="B42" s="39"/>
      <c r="C42" s="1145" t="s">
        <v>581</v>
      </c>
      <c r="D42" s="1146"/>
      <c r="E42" s="1147"/>
      <c r="F42" s="36" t="s">
        <v>524</v>
      </c>
      <c r="G42" s="37" t="s">
        <v>524</v>
      </c>
      <c r="H42" s="37" t="s">
        <v>524</v>
      </c>
      <c r="I42" s="37" t="s">
        <v>524</v>
      </c>
      <c r="J42" s="38" t="s">
        <v>524</v>
      </c>
      <c r="K42" s="22"/>
      <c r="L42" s="22"/>
      <c r="M42" s="22"/>
      <c r="N42" s="22"/>
      <c r="O42" s="22"/>
      <c r="P42" s="22"/>
    </row>
    <row r="43" spans="1:16" ht="39" customHeight="1" thickBot="1" x14ac:dyDescent="0.2">
      <c r="A43" s="22"/>
      <c r="B43" s="40"/>
      <c r="C43" s="1148" t="s">
        <v>582</v>
      </c>
      <c r="D43" s="1149"/>
      <c r="E43" s="1150"/>
      <c r="F43" s="41" t="s">
        <v>524</v>
      </c>
      <c r="G43" s="42" t="s">
        <v>524</v>
      </c>
      <c r="H43" s="42" t="s">
        <v>524</v>
      </c>
      <c r="I43" s="42" t="s">
        <v>524</v>
      </c>
      <c r="J43" s="43" t="s">
        <v>524</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KzGfBg3U7TVzFJ+PcteVIHhNLTET9PBfRU7Ljje9PX4tXZSG3MX5hUbULyluMdBDMfHX0HoX+k9QZ8NvVikDqg==" saltValue="9R7sOlHmd92EmupCb8YLJ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topLeftCell="G51" zoomScale="90" zoomScaleNormal="9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566</v>
      </c>
      <c r="L44" s="56" t="s">
        <v>567</v>
      </c>
      <c r="M44" s="56" t="s">
        <v>568</v>
      </c>
      <c r="N44" s="56" t="s">
        <v>569</v>
      </c>
      <c r="O44" s="57" t="s">
        <v>570</v>
      </c>
      <c r="P44" s="48"/>
      <c r="Q44" s="48"/>
      <c r="R44" s="48"/>
      <c r="S44" s="48"/>
      <c r="T44" s="48"/>
      <c r="U44" s="48"/>
    </row>
    <row r="45" spans="1:21" ht="30.75" customHeight="1" x14ac:dyDescent="0.15">
      <c r="A45" s="48"/>
      <c r="B45" s="1176" t="s">
        <v>11</v>
      </c>
      <c r="C45" s="1177"/>
      <c r="D45" s="58"/>
      <c r="E45" s="1182" t="s">
        <v>12</v>
      </c>
      <c r="F45" s="1182"/>
      <c r="G45" s="1182"/>
      <c r="H45" s="1182"/>
      <c r="I45" s="1182"/>
      <c r="J45" s="1183"/>
      <c r="K45" s="59">
        <v>617</v>
      </c>
      <c r="L45" s="60">
        <v>636</v>
      </c>
      <c r="M45" s="60">
        <v>690</v>
      </c>
      <c r="N45" s="60">
        <v>682</v>
      </c>
      <c r="O45" s="61">
        <v>732</v>
      </c>
      <c r="P45" s="48"/>
      <c r="Q45" s="48"/>
      <c r="R45" s="48"/>
      <c r="S45" s="48"/>
      <c r="T45" s="48"/>
      <c r="U45" s="48"/>
    </row>
    <row r="46" spans="1:21" ht="30.75" customHeight="1" x14ac:dyDescent="0.15">
      <c r="A46" s="48"/>
      <c r="B46" s="1178"/>
      <c r="C46" s="1179"/>
      <c r="D46" s="62"/>
      <c r="E46" s="1155" t="s">
        <v>13</v>
      </c>
      <c r="F46" s="1155"/>
      <c r="G46" s="1155"/>
      <c r="H46" s="1155"/>
      <c r="I46" s="1155"/>
      <c r="J46" s="1156"/>
      <c r="K46" s="63" t="s">
        <v>524</v>
      </c>
      <c r="L46" s="64" t="s">
        <v>524</v>
      </c>
      <c r="M46" s="64" t="s">
        <v>524</v>
      </c>
      <c r="N46" s="64" t="s">
        <v>524</v>
      </c>
      <c r="O46" s="65" t="s">
        <v>524</v>
      </c>
      <c r="P46" s="48"/>
      <c r="Q46" s="48"/>
      <c r="R46" s="48"/>
      <c r="S46" s="48"/>
      <c r="T46" s="48"/>
      <c r="U46" s="48"/>
    </row>
    <row r="47" spans="1:21" ht="30.75" customHeight="1" x14ac:dyDescent="0.15">
      <c r="A47" s="48"/>
      <c r="B47" s="1178"/>
      <c r="C47" s="1179"/>
      <c r="D47" s="62"/>
      <c r="E47" s="1155" t="s">
        <v>14</v>
      </c>
      <c r="F47" s="1155"/>
      <c r="G47" s="1155"/>
      <c r="H47" s="1155"/>
      <c r="I47" s="1155"/>
      <c r="J47" s="1156"/>
      <c r="K47" s="63" t="s">
        <v>524</v>
      </c>
      <c r="L47" s="64" t="s">
        <v>524</v>
      </c>
      <c r="M47" s="64" t="s">
        <v>524</v>
      </c>
      <c r="N47" s="64" t="s">
        <v>524</v>
      </c>
      <c r="O47" s="65" t="s">
        <v>524</v>
      </c>
      <c r="P47" s="48"/>
      <c r="Q47" s="48"/>
      <c r="R47" s="48"/>
      <c r="S47" s="48"/>
      <c r="T47" s="48"/>
      <c r="U47" s="48"/>
    </row>
    <row r="48" spans="1:21" ht="30.75" customHeight="1" x14ac:dyDescent="0.15">
      <c r="A48" s="48"/>
      <c r="B48" s="1178"/>
      <c r="C48" s="1179"/>
      <c r="D48" s="62"/>
      <c r="E48" s="1155" t="s">
        <v>15</v>
      </c>
      <c r="F48" s="1155"/>
      <c r="G48" s="1155"/>
      <c r="H48" s="1155"/>
      <c r="I48" s="1155"/>
      <c r="J48" s="1156"/>
      <c r="K48" s="63">
        <v>230</v>
      </c>
      <c r="L48" s="64">
        <v>228</v>
      </c>
      <c r="M48" s="64">
        <v>223</v>
      </c>
      <c r="N48" s="64">
        <v>215</v>
      </c>
      <c r="O48" s="65">
        <v>220</v>
      </c>
      <c r="P48" s="48"/>
      <c r="Q48" s="48"/>
      <c r="R48" s="48"/>
      <c r="S48" s="48"/>
      <c r="T48" s="48"/>
      <c r="U48" s="48"/>
    </row>
    <row r="49" spans="1:21" ht="30.75" customHeight="1" x14ac:dyDescent="0.15">
      <c r="A49" s="48"/>
      <c r="B49" s="1178"/>
      <c r="C49" s="1179"/>
      <c r="D49" s="62"/>
      <c r="E49" s="1155" t="s">
        <v>16</v>
      </c>
      <c r="F49" s="1155"/>
      <c r="G49" s="1155"/>
      <c r="H49" s="1155"/>
      <c r="I49" s="1155"/>
      <c r="J49" s="1156"/>
      <c r="K49" s="63">
        <v>10</v>
      </c>
      <c r="L49" s="64">
        <v>13</v>
      </c>
      <c r="M49" s="64">
        <v>28</v>
      </c>
      <c r="N49" s="64">
        <v>33</v>
      </c>
      <c r="O49" s="65">
        <v>42</v>
      </c>
      <c r="P49" s="48"/>
      <c r="Q49" s="48"/>
      <c r="R49" s="48"/>
      <c r="S49" s="48"/>
      <c r="T49" s="48"/>
      <c r="U49" s="48"/>
    </row>
    <row r="50" spans="1:21" ht="30.75" customHeight="1" x14ac:dyDescent="0.15">
      <c r="A50" s="48"/>
      <c r="B50" s="1178"/>
      <c r="C50" s="1179"/>
      <c r="D50" s="62"/>
      <c r="E50" s="1155" t="s">
        <v>17</v>
      </c>
      <c r="F50" s="1155"/>
      <c r="G50" s="1155"/>
      <c r="H50" s="1155"/>
      <c r="I50" s="1155"/>
      <c r="J50" s="1156"/>
      <c r="K50" s="63" t="s">
        <v>524</v>
      </c>
      <c r="L50" s="64" t="s">
        <v>524</v>
      </c>
      <c r="M50" s="64" t="s">
        <v>524</v>
      </c>
      <c r="N50" s="64" t="s">
        <v>524</v>
      </c>
      <c r="O50" s="65" t="s">
        <v>524</v>
      </c>
      <c r="P50" s="48"/>
      <c r="Q50" s="48"/>
      <c r="R50" s="48"/>
      <c r="S50" s="48"/>
      <c r="T50" s="48"/>
      <c r="U50" s="48"/>
    </row>
    <row r="51" spans="1:21" ht="30.75" customHeight="1" x14ac:dyDescent="0.15">
      <c r="A51" s="48"/>
      <c r="B51" s="1180"/>
      <c r="C51" s="1181"/>
      <c r="D51" s="66"/>
      <c r="E51" s="1155" t="s">
        <v>18</v>
      </c>
      <c r="F51" s="1155"/>
      <c r="G51" s="1155"/>
      <c r="H51" s="1155"/>
      <c r="I51" s="1155"/>
      <c r="J51" s="1156"/>
      <c r="K51" s="63">
        <v>0</v>
      </c>
      <c r="L51" s="64" t="s">
        <v>524</v>
      </c>
      <c r="M51" s="64">
        <v>0</v>
      </c>
      <c r="N51" s="64" t="s">
        <v>524</v>
      </c>
      <c r="O51" s="65">
        <v>0</v>
      </c>
      <c r="P51" s="48"/>
      <c r="Q51" s="48"/>
      <c r="R51" s="48"/>
      <c r="S51" s="48"/>
      <c r="T51" s="48"/>
      <c r="U51" s="48"/>
    </row>
    <row r="52" spans="1:21" ht="30.75" customHeight="1" x14ac:dyDescent="0.15">
      <c r="A52" s="48"/>
      <c r="B52" s="1153" t="s">
        <v>19</v>
      </c>
      <c r="C52" s="1154"/>
      <c r="D52" s="66"/>
      <c r="E52" s="1155" t="s">
        <v>20</v>
      </c>
      <c r="F52" s="1155"/>
      <c r="G52" s="1155"/>
      <c r="H52" s="1155"/>
      <c r="I52" s="1155"/>
      <c r="J52" s="1156"/>
      <c r="K52" s="63">
        <v>621</v>
      </c>
      <c r="L52" s="64">
        <v>625</v>
      </c>
      <c r="M52" s="64">
        <v>629</v>
      </c>
      <c r="N52" s="64">
        <v>615</v>
      </c>
      <c r="O52" s="65">
        <v>614</v>
      </c>
      <c r="P52" s="48"/>
      <c r="Q52" s="48"/>
      <c r="R52" s="48"/>
      <c r="S52" s="48"/>
      <c r="T52" s="48"/>
      <c r="U52" s="48"/>
    </row>
    <row r="53" spans="1:21" ht="30.75" customHeight="1" thickBot="1" x14ac:dyDescent="0.2">
      <c r="A53" s="48"/>
      <c r="B53" s="1157" t="s">
        <v>21</v>
      </c>
      <c r="C53" s="1158"/>
      <c r="D53" s="67"/>
      <c r="E53" s="1159" t="s">
        <v>22</v>
      </c>
      <c r="F53" s="1159"/>
      <c r="G53" s="1159"/>
      <c r="H53" s="1159"/>
      <c r="I53" s="1159"/>
      <c r="J53" s="1160"/>
      <c r="K53" s="68">
        <v>236</v>
      </c>
      <c r="L53" s="69">
        <v>252</v>
      </c>
      <c r="M53" s="69">
        <v>312</v>
      </c>
      <c r="N53" s="69">
        <v>315</v>
      </c>
      <c r="O53" s="70">
        <v>380</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25</v>
      </c>
      <c r="C56" s="73"/>
      <c r="D56" s="73"/>
      <c r="E56" s="73"/>
      <c r="F56" s="73"/>
      <c r="G56" s="73"/>
      <c r="H56" s="73"/>
      <c r="I56" s="73"/>
      <c r="J56" s="73"/>
      <c r="K56" s="74"/>
      <c r="L56" s="74"/>
      <c r="M56" s="74"/>
      <c r="N56" s="74"/>
      <c r="O56" s="75" t="s">
        <v>583</v>
      </c>
      <c r="P56" s="48"/>
      <c r="Q56" s="48"/>
      <c r="R56" s="48"/>
      <c r="S56" s="48"/>
      <c r="T56" s="48"/>
      <c r="U56" s="48"/>
    </row>
    <row r="57" spans="1:21" ht="31.5" customHeight="1" thickBot="1" x14ac:dyDescent="0.2">
      <c r="A57" s="48"/>
      <c r="B57" s="76"/>
      <c r="C57" s="77"/>
      <c r="D57" s="77"/>
      <c r="E57" s="78"/>
      <c r="F57" s="78"/>
      <c r="G57" s="78"/>
      <c r="H57" s="78"/>
      <c r="I57" s="78"/>
      <c r="J57" s="79" t="s">
        <v>2</v>
      </c>
      <c r="K57" s="80" t="s">
        <v>584</v>
      </c>
      <c r="L57" s="81" t="s">
        <v>585</v>
      </c>
      <c r="M57" s="81" t="s">
        <v>586</v>
      </c>
      <c r="N57" s="81" t="s">
        <v>587</v>
      </c>
      <c r="O57" s="82" t="s">
        <v>588</v>
      </c>
      <c r="P57" s="48"/>
      <c r="Q57" s="48"/>
      <c r="R57" s="48"/>
      <c r="S57" s="48"/>
      <c r="T57" s="48"/>
      <c r="U57" s="48"/>
    </row>
    <row r="58" spans="1:21" ht="31.5" customHeight="1" x14ac:dyDescent="0.15">
      <c r="B58" s="1161" t="s">
        <v>26</v>
      </c>
      <c r="C58" s="1162"/>
      <c r="D58" s="1167" t="s">
        <v>27</v>
      </c>
      <c r="E58" s="1168"/>
      <c r="F58" s="1168"/>
      <c r="G58" s="1168"/>
      <c r="H58" s="1168"/>
      <c r="I58" s="1168"/>
      <c r="J58" s="1169"/>
      <c r="K58" s="83"/>
      <c r="L58" s="84"/>
      <c r="M58" s="84"/>
      <c r="N58" s="84"/>
      <c r="O58" s="85"/>
    </row>
    <row r="59" spans="1:21" ht="31.5" customHeight="1" x14ac:dyDescent="0.15">
      <c r="B59" s="1163"/>
      <c r="C59" s="1164"/>
      <c r="D59" s="1170" t="s">
        <v>28</v>
      </c>
      <c r="E59" s="1171"/>
      <c r="F59" s="1171"/>
      <c r="G59" s="1171"/>
      <c r="H59" s="1171"/>
      <c r="I59" s="1171"/>
      <c r="J59" s="1172"/>
      <c r="K59" s="86"/>
      <c r="L59" s="87"/>
      <c r="M59" s="87"/>
      <c r="N59" s="87"/>
      <c r="O59" s="88"/>
    </row>
    <row r="60" spans="1:21" ht="31.5" customHeight="1" thickBot="1" x14ac:dyDescent="0.2">
      <c r="B60" s="1165"/>
      <c r="C60" s="1166"/>
      <c r="D60" s="1173" t="s">
        <v>29</v>
      </c>
      <c r="E60" s="1174"/>
      <c r="F60" s="1174"/>
      <c r="G60" s="1174"/>
      <c r="H60" s="1174"/>
      <c r="I60" s="1174"/>
      <c r="J60" s="1175"/>
      <c r="K60" s="89"/>
      <c r="L60" s="90"/>
      <c r="M60" s="90"/>
      <c r="N60" s="90"/>
      <c r="O60" s="91"/>
    </row>
    <row r="61" spans="1:21" ht="24" customHeight="1" x14ac:dyDescent="0.15">
      <c r="B61" s="92"/>
      <c r="C61" s="92"/>
      <c r="D61" s="93" t="s">
        <v>30</v>
      </c>
      <c r="E61" s="94"/>
      <c r="F61" s="94"/>
      <c r="G61" s="94"/>
      <c r="H61" s="94"/>
      <c r="I61" s="94"/>
      <c r="J61" s="94"/>
      <c r="K61" s="94"/>
      <c r="L61" s="94"/>
      <c r="M61" s="94"/>
      <c r="N61" s="94"/>
      <c r="O61" s="94"/>
    </row>
    <row r="62" spans="1:21" ht="24" customHeight="1" x14ac:dyDescent="0.15">
      <c r="B62" s="95"/>
      <c r="C62" s="95"/>
      <c r="D62" s="93" t="s">
        <v>31</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IrNiroP+Ey+DtaULj8V+Hxi62bxWsNphDgeopt6ryR3LEA+BxJjpcBsSaDwrUIT9tkN9gXUT3OYiKGyggBQ1/g==" saltValue="OgX1KOUDqtf7nDSE1ZKp/A=="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topLeftCell="I29" zoomScaleSheetLayoutView="100" workbookViewId="0"/>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9</v>
      </c>
    </row>
    <row r="40" spans="2:13" ht="27.75" customHeight="1" thickBot="1" x14ac:dyDescent="0.2">
      <c r="B40" s="98" t="s">
        <v>10</v>
      </c>
      <c r="C40" s="99"/>
      <c r="D40" s="99"/>
      <c r="E40" s="100"/>
      <c r="F40" s="100"/>
      <c r="G40" s="100"/>
      <c r="H40" s="101" t="s">
        <v>2</v>
      </c>
      <c r="I40" s="102" t="s">
        <v>566</v>
      </c>
      <c r="J40" s="103" t="s">
        <v>567</v>
      </c>
      <c r="K40" s="103" t="s">
        <v>568</v>
      </c>
      <c r="L40" s="103" t="s">
        <v>569</v>
      </c>
      <c r="M40" s="104" t="s">
        <v>570</v>
      </c>
    </row>
    <row r="41" spans="2:13" ht="27.75" customHeight="1" x14ac:dyDescent="0.15">
      <c r="B41" s="1196" t="s">
        <v>32</v>
      </c>
      <c r="C41" s="1197"/>
      <c r="D41" s="105"/>
      <c r="E41" s="1198" t="s">
        <v>33</v>
      </c>
      <c r="F41" s="1198"/>
      <c r="G41" s="1198"/>
      <c r="H41" s="1199"/>
      <c r="I41" s="355">
        <v>5935</v>
      </c>
      <c r="J41" s="356">
        <v>6392</v>
      </c>
      <c r="K41" s="356">
        <v>6380</v>
      </c>
      <c r="L41" s="356">
        <v>6885</v>
      </c>
      <c r="M41" s="357">
        <v>7348</v>
      </c>
    </row>
    <row r="42" spans="2:13" ht="27.75" customHeight="1" x14ac:dyDescent="0.15">
      <c r="B42" s="1186"/>
      <c r="C42" s="1187"/>
      <c r="D42" s="106"/>
      <c r="E42" s="1190" t="s">
        <v>34</v>
      </c>
      <c r="F42" s="1190"/>
      <c r="G42" s="1190"/>
      <c r="H42" s="1191"/>
      <c r="I42" s="358" t="s">
        <v>524</v>
      </c>
      <c r="J42" s="359" t="s">
        <v>524</v>
      </c>
      <c r="K42" s="359" t="s">
        <v>524</v>
      </c>
      <c r="L42" s="359" t="s">
        <v>524</v>
      </c>
      <c r="M42" s="360" t="s">
        <v>524</v>
      </c>
    </row>
    <row r="43" spans="2:13" ht="27.75" customHeight="1" x14ac:dyDescent="0.15">
      <c r="B43" s="1186"/>
      <c r="C43" s="1187"/>
      <c r="D43" s="106"/>
      <c r="E43" s="1190" t="s">
        <v>35</v>
      </c>
      <c r="F43" s="1190"/>
      <c r="G43" s="1190"/>
      <c r="H43" s="1191"/>
      <c r="I43" s="358">
        <v>2422</v>
      </c>
      <c r="J43" s="359">
        <v>2282</v>
      </c>
      <c r="K43" s="359">
        <v>1988</v>
      </c>
      <c r="L43" s="359">
        <v>1919</v>
      </c>
      <c r="M43" s="360">
        <v>1775</v>
      </c>
    </row>
    <row r="44" spans="2:13" ht="27.75" customHeight="1" x14ac:dyDescent="0.15">
      <c r="B44" s="1186"/>
      <c r="C44" s="1187"/>
      <c r="D44" s="106"/>
      <c r="E44" s="1190" t="s">
        <v>36</v>
      </c>
      <c r="F44" s="1190"/>
      <c r="G44" s="1190"/>
      <c r="H44" s="1191"/>
      <c r="I44" s="358">
        <v>409</v>
      </c>
      <c r="J44" s="359">
        <v>457</v>
      </c>
      <c r="K44" s="359">
        <v>638</v>
      </c>
      <c r="L44" s="359">
        <v>611</v>
      </c>
      <c r="M44" s="360">
        <v>576</v>
      </c>
    </row>
    <row r="45" spans="2:13" ht="27.75" customHeight="1" x14ac:dyDescent="0.15">
      <c r="B45" s="1186"/>
      <c r="C45" s="1187"/>
      <c r="D45" s="106"/>
      <c r="E45" s="1190" t="s">
        <v>37</v>
      </c>
      <c r="F45" s="1190"/>
      <c r="G45" s="1190"/>
      <c r="H45" s="1191"/>
      <c r="I45" s="358">
        <v>884</v>
      </c>
      <c r="J45" s="359">
        <v>883</v>
      </c>
      <c r="K45" s="359">
        <v>825</v>
      </c>
      <c r="L45" s="359">
        <v>802</v>
      </c>
      <c r="M45" s="360">
        <v>809</v>
      </c>
    </row>
    <row r="46" spans="2:13" ht="27.75" customHeight="1" x14ac:dyDescent="0.15">
      <c r="B46" s="1186"/>
      <c r="C46" s="1187"/>
      <c r="D46" s="107"/>
      <c r="E46" s="1190" t="s">
        <v>38</v>
      </c>
      <c r="F46" s="1190"/>
      <c r="G46" s="1190"/>
      <c r="H46" s="1191"/>
      <c r="I46" s="358" t="s">
        <v>524</v>
      </c>
      <c r="J46" s="359" t="s">
        <v>524</v>
      </c>
      <c r="K46" s="359" t="s">
        <v>524</v>
      </c>
      <c r="L46" s="359" t="s">
        <v>524</v>
      </c>
      <c r="M46" s="360" t="s">
        <v>524</v>
      </c>
    </row>
    <row r="47" spans="2:13" ht="27.75" customHeight="1" x14ac:dyDescent="0.15">
      <c r="B47" s="1186"/>
      <c r="C47" s="1187"/>
      <c r="D47" s="108"/>
      <c r="E47" s="1200" t="s">
        <v>39</v>
      </c>
      <c r="F47" s="1201"/>
      <c r="G47" s="1201"/>
      <c r="H47" s="1202"/>
      <c r="I47" s="358" t="s">
        <v>524</v>
      </c>
      <c r="J47" s="359" t="s">
        <v>524</v>
      </c>
      <c r="K47" s="359" t="s">
        <v>524</v>
      </c>
      <c r="L47" s="359" t="s">
        <v>524</v>
      </c>
      <c r="M47" s="360" t="s">
        <v>524</v>
      </c>
    </row>
    <row r="48" spans="2:13" ht="27.75" customHeight="1" x14ac:dyDescent="0.15">
      <c r="B48" s="1186"/>
      <c r="C48" s="1187"/>
      <c r="D48" s="106"/>
      <c r="E48" s="1190" t="s">
        <v>40</v>
      </c>
      <c r="F48" s="1190"/>
      <c r="G48" s="1190"/>
      <c r="H48" s="1191"/>
      <c r="I48" s="358" t="s">
        <v>524</v>
      </c>
      <c r="J48" s="359" t="s">
        <v>524</v>
      </c>
      <c r="K48" s="359" t="s">
        <v>524</v>
      </c>
      <c r="L48" s="359" t="s">
        <v>524</v>
      </c>
      <c r="M48" s="360" t="s">
        <v>524</v>
      </c>
    </row>
    <row r="49" spans="2:13" ht="27.75" customHeight="1" x14ac:dyDescent="0.15">
      <c r="B49" s="1188"/>
      <c r="C49" s="1189"/>
      <c r="D49" s="106"/>
      <c r="E49" s="1190" t="s">
        <v>41</v>
      </c>
      <c r="F49" s="1190"/>
      <c r="G49" s="1190"/>
      <c r="H49" s="1191"/>
      <c r="I49" s="358" t="s">
        <v>524</v>
      </c>
      <c r="J49" s="359" t="s">
        <v>524</v>
      </c>
      <c r="K49" s="359" t="s">
        <v>524</v>
      </c>
      <c r="L49" s="359" t="s">
        <v>524</v>
      </c>
      <c r="M49" s="360" t="s">
        <v>524</v>
      </c>
    </row>
    <row r="50" spans="2:13" ht="27.75" customHeight="1" x14ac:dyDescent="0.15">
      <c r="B50" s="1184" t="s">
        <v>42</v>
      </c>
      <c r="C50" s="1185"/>
      <c r="D50" s="109"/>
      <c r="E50" s="1190" t="s">
        <v>43</v>
      </c>
      <c r="F50" s="1190"/>
      <c r="G50" s="1190"/>
      <c r="H50" s="1191"/>
      <c r="I50" s="358">
        <v>3291</v>
      </c>
      <c r="J50" s="359">
        <v>3169</v>
      </c>
      <c r="K50" s="359">
        <v>3108</v>
      </c>
      <c r="L50" s="359">
        <v>3523</v>
      </c>
      <c r="M50" s="360">
        <v>3517</v>
      </c>
    </row>
    <row r="51" spans="2:13" ht="27.75" customHeight="1" x14ac:dyDescent="0.15">
      <c r="B51" s="1186"/>
      <c r="C51" s="1187"/>
      <c r="D51" s="106"/>
      <c r="E51" s="1190" t="s">
        <v>44</v>
      </c>
      <c r="F51" s="1190"/>
      <c r="G51" s="1190"/>
      <c r="H51" s="1191"/>
      <c r="I51" s="358">
        <v>50</v>
      </c>
      <c r="J51" s="359">
        <v>43</v>
      </c>
      <c r="K51" s="359">
        <v>35</v>
      </c>
      <c r="L51" s="359">
        <v>27</v>
      </c>
      <c r="M51" s="360">
        <v>23</v>
      </c>
    </row>
    <row r="52" spans="2:13" ht="27.75" customHeight="1" x14ac:dyDescent="0.15">
      <c r="B52" s="1188"/>
      <c r="C52" s="1189"/>
      <c r="D52" s="106"/>
      <c r="E52" s="1190" t="s">
        <v>45</v>
      </c>
      <c r="F52" s="1190"/>
      <c r="G52" s="1190"/>
      <c r="H52" s="1191"/>
      <c r="I52" s="358">
        <v>5994</v>
      </c>
      <c r="J52" s="359">
        <v>5703</v>
      </c>
      <c r="K52" s="359">
        <v>5996</v>
      </c>
      <c r="L52" s="359">
        <v>6252</v>
      </c>
      <c r="M52" s="360">
        <v>6557</v>
      </c>
    </row>
    <row r="53" spans="2:13" ht="27.75" customHeight="1" thickBot="1" x14ac:dyDescent="0.2">
      <c r="B53" s="1192" t="s">
        <v>46</v>
      </c>
      <c r="C53" s="1193"/>
      <c r="D53" s="110"/>
      <c r="E53" s="1194" t="s">
        <v>47</v>
      </c>
      <c r="F53" s="1194"/>
      <c r="G53" s="1194"/>
      <c r="H53" s="1195"/>
      <c r="I53" s="361">
        <v>315</v>
      </c>
      <c r="J53" s="362">
        <v>1099</v>
      </c>
      <c r="K53" s="362">
        <v>691</v>
      </c>
      <c r="L53" s="362">
        <v>416</v>
      </c>
      <c r="M53" s="363">
        <v>409</v>
      </c>
    </row>
    <row r="54" spans="2:13" ht="27.75" customHeight="1" x14ac:dyDescent="0.15">
      <c r="B54" s="111" t="s">
        <v>48</v>
      </c>
      <c r="C54" s="112"/>
      <c r="D54" s="112"/>
      <c r="E54" s="113"/>
      <c r="F54" s="113"/>
      <c r="G54" s="113"/>
      <c r="H54" s="113"/>
      <c r="I54" s="114"/>
      <c r="J54" s="114"/>
      <c r="K54" s="114"/>
      <c r="L54" s="114"/>
      <c r="M54" s="114"/>
    </row>
    <row r="55" spans="2:13" x14ac:dyDescent="0.15"/>
  </sheetData>
  <sheetProtection algorithmName="SHA-512" hashValue="mcyT9IvRP+9QqEM36qeRIm22CP4oyfRnF9ylUHwwlc4C6snDRacwjZdCHsGhk9ti7yN01WPgq9NViiJkSStPDg==" saltValue="x9PXg1hYdueB2g854s3SO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topLeftCell="A51" zoomScale="70" zoomScaleNormal="70" zoomScaleSheetLayoutView="100" workbookViewId="0">
      <selection activeCell="F61" sqref="F61"/>
    </sheetView>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49</v>
      </c>
    </row>
    <row r="54" spans="2:8" ht="29.25" customHeight="1" thickBot="1" x14ac:dyDescent="0.25">
      <c r="B54" s="116" t="s">
        <v>1</v>
      </c>
      <c r="C54" s="117"/>
      <c r="D54" s="117"/>
      <c r="E54" s="118" t="s">
        <v>2</v>
      </c>
      <c r="F54" s="119" t="s">
        <v>568</v>
      </c>
      <c r="G54" s="119" t="s">
        <v>569</v>
      </c>
      <c r="H54" s="120" t="s">
        <v>570</v>
      </c>
    </row>
    <row r="55" spans="2:8" ht="52.5" customHeight="1" x14ac:dyDescent="0.15">
      <c r="B55" s="121"/>
      <c r="C55" s="1211" t="s">
        <v>50</v>
      </c>
      <c r="D55" s="1211"/>
      <c r="E55" s="1212"/>
      <c r="F55" s="122">
        <v>1006</v>
      </c>
      <c r="G55" s="122">
        <v>1074</v>
      </c>
      <c r="H55" s="123">
        <v>1143</v>
      </c>
    </row>
    <row r="56" spans="2:8" ht="52.5" customHeight="1" x14ac:dyDescent="0.15">
      <c r="B56" s="124"/>
      <c r="C56" s="1213" t="s">
        <v>51</v>
      </c>
      <c r="D56" s="1213"/>
      <c r="E56" s="1214"/>
      <c r="F56" s="125">
        <v>33</v>
      </c>
      <c r="G56" s="125">
        <v>371</v>
      </c>
      <c r="H56" s="126">
        <v>479</v>
      </c>
    </row>
    <row r="57" spans="2:8" ht="53.25" customHeight="1" x14ac:dyDescent="0.15">
      <c r="B57" s="124"/>
      <c r="C57" s="1215" t="s">
        <v>52</v>
      </c>
      <c r="D57" s="1215"/>
      <c r="E57" s="1216"/>
      <c r="F57" s="127">
        <v>1747</v>
      </c>
      <c r="G57" s="127">
        <v>1806</v>
      </c>
      <c r="H57" s="128">
        <v>1562</v>
      </c>
    </row>
    <row r="58" spans="2:8" ht="45.75" customHeight="1" x14ac:dyDescent="0.15">
      <c r="B58" s="129"/>
      <c r="C58" s="1203" t="s">
        <v>600</v>
      </c>
      <c r="D58" s="1204"/>
      <c r="E58" s="1205"/>
      <c r="F58" s="130">
        <v>1372</v>
      </c>
      <c r="G58" s="130">
        <v>1372</v>
      </c>
      <c r="H58" s="131">
        <v>1141</v>
      </c>
    </row>
    <row r="59" spans="2:8" ht="45.75" customHeight="1" x14ac:dyDescent="0.15">
      <c r="B59" s="129"/>
      <c r="C59" s="1203" t="s">
        <v>601</v>
      </c>
      <c r="D59" s="1204"/>
      <c r="E59" s="1205"/>
      <c r="F59" s="130">
        <v>152</v>
      </c>
      <c r="G59" s="130">
        <v>152</v>
      </c>
      <c r="H59" s="131">
        <v>145</v>
      </c>
    </row>
    <row r="60" spans="2:8" ht="45.75" customHeight="1" x14ac:dyDescent="0.15">
      <c r="B60" s="129"/>
      <c r="C60" s="1203" t="s">
        <v>602</v>
      </c>
      <c r="D60" s="1204"/>
      <c r="E60" s="1205"/>
      <c r="F60" s="130">
        <v>93</v>
      </c>
      <c r="G60" s="130">
        <v>127</v>
      </c>
      <c r="H60" s="131">
        <v>127</v>
      </c>
    </row>
    <row r="61" spans="2:8" ht="45.75" customHeight="1" x14ac:dyDescent="0.15">
      <c r="B61" s="129"/>
      <c r="C61" s="1203" t="s">
        <v>603</v>
      </c>
      <c r="D61" s="1204"/>
      <c r="E61" s="1205"/>
      <c r="F61" s="130">
        <v>79</v>
      </c>
      <c r="G61" s="130">
        <v>85</v>
      </c>
      <c r="H61" s="131">
        <v>91</v>
      </c>
    </row>
    <row r="62" spans="2:8" ht="45.75" customHeight="1" thickBot="1" x14ac:dyDescent="0.2">
      <c r="B62" s="132"/>
      <c r="C62" s="1206" t="s">
        <v>604</v>
      </c>
      <c r="D62" s="1207"/>
      <c r="E62" s="1208"/>
      <c r="F62" s="133">
        <v>32</v>
      </c>
      <c r="G62" s="133">
        <v>53</v>
      </c>
      <c r="H62" s="134">
        <v>42</v>
      </c>
    </row>
    <row r="63" spans="2:8" ht="52.5" customHeight="1" thickBot="1" x14ac:dyDescent="0.2">
      <c r="B63" s="135"/>
      <c r="C63" s="1209" t="s">
        <v>53</v>
      </c>
      <c r="D63" s="1209"/>
      <c r="E63" s="1210"/>
      <c r="F63" s="136">
        <v>2786</v>
      </c>
      <c r="G63" s="136">
        <v>3251</v>
      </c>
      <c r="H63" s="137">
        <v>3184</v>
      </c>
    </row>
    <row r="64" spans="2:8" x14ac:dyDescent="0.15"/>
  </sheetData>
  <sheetProtection algorithmName="SHA-512" hashValue="gjldlh5P9Y1p2KkXOMsPNC7qrL0Vsso9pNfJAeGuL1nxwIxINcEeDT2SWwhQlbh2AaXAOt2fWepVlkVjrvBCnQ==" saltValue="ZEWuYNt2xbGFt+gDayvuc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54</v>
      </c>
      <c r="E2" s="149"/>
      <c r="F2" s="150" t="s">
        <v>563</v>
      </c>
      <c r="G2" s="151"/>
      <c r="H2" s="152"/>
    </row>
    <row r="3" spans="1:8" x14ac:dyDescent="0.15">
      <c r="A3" s="148" t="s">
        <v>556</v>
      </c>
      <c r="B3" s="153"/>
      <c r="C3" s="154"/>
      <c r="D3" s="155">
        <v>127613</v>
      </c>
      <c r="E3" s="156"/>
      <c r="F3" s="157">
        <v>114790</v>
      </c>
      <c r="G3" s="158"/>
      <c r="H3" s="159"/>
    </row>
    <row r="4" spans="1:8" x14ac:dyDescent="0.15">
      <c r="A4" s="160"/>
      <c r="B4" s="161"/>
      <c r="C4" s="162"/>
      <c r="D4" s="163">
        <v>79831</v>
      </c>
      <c r="E4" s="164"/>
      <c r="F4" s="165">
        <v>55601</v>
      </c>
      <c r="G4" s="166"/>
      <c r="H4" s="167"/>
    </row>
    <row r="5" spans="1:8" x14ac:dyDescent="0.15">
      <c r="A5" s="148" t="s">
        <v>558</v>
      </c>
      <c r="B5" s="153"/>
      <c r="C5" s="154"/>
      <c r="D5" s="155">
        <v>149038</v>
      </c>
      <c r="E5" s="156"/>
      <c r="F5" s="157">
        <v>126262</v>
      </c>
      <c r="G5" s="158"/>
      <c r="H5" s="159"/>
    </row>
    <row r="6" spans="1:8" x14ac:dyDescent="0.15">
      <c r="A6" s="160"/>
      <c r="B6" s="161"/>
      <c r="C6" s="162"/>
      <c r="D6" s="163">
        <v>112857</v>
      </c>
      <c r="E6" s="164"/>
      <c r="F6" s="165">
        <v>56769</v>
      </c>
      <c r="G6" s="166"/>
      <c r="H6" s="167"/>
    </row>
    <row r="7" spans="1:8" x14ac:dyDescent="0.15">
      <c r="A7" s="148" t="s">
        <v>559</v>
      </c>
      <c r="B7" s="153"/>
      <c r="C7" s="154"/>
      <c r="D7" s="155">
        <v>107773</v>
      </c>
      <c r="E7" s="156"/>
      <c r="F7" s="157">
        <v>126525</v>
      </c>
      <c r="G7" s="158"/>
      <c r="H7" s="159"/>
    </row>
    <row r="8" spans="1:8" x14ac:dyDescent="0.15">
      <c r="A8" s="160"/>
      <c r="B8" s="161"/>
      <c r="C8" s="162"/>
      <c r="D8" s="163">
        <v>78614</v>
      </c>
      <c r="E8" s="164"/>
      <c r="F8" s="165">
        <v>67052</v>
      </c>
      <c r="G8" s="166"/>
      <c r="H8" s="167"/>
    </row>
    <row r="9" spans="1:8" x14ac:dyDescent="0.15">
      <c r="A9" s="148" t="s">
        <v>560</v>
      </c>
      <c r="B9" s="153"/>
      <c r="C9" s="154"/>
      <c r="D9" s="155">
        <v>190811</v>
      </c>
      <c r="E9" s="156"/>
      <c r="F9" s="157">
        <v>122054</v>
      </c>
      <c r="G9" s="158"/>
      <c r="H9" s="159"/>
    </row>
    <row r="10" spans="1:8" x14ac:dyDescent="0.15">
      <c r="A10" s="160"/>
      <c r="B10" s="161"/>
      <c r="C10" s="162"/>
      <c r="D10" s="163">
        <v>152482</v>
      </c>
      <c r="E10" s="164"/>
      <c r="F10" s="165">
        <v>68298</v>
      </c>
      <c r="G10" s="166"/>
      <c r="H10" s="167"/>
    </row>
    <row r="11" spans="1:8" x14ac:dyDescent="0.15">
      <c r="A11" s="148" t="s">
        <v>561</v>
      </c>
      <c r="B11" s="153"/>
      <c r="C11" s="154"/>
      <c r="D11" s="155">
        <v>187899</v>
      </c>
      <c r="E11" s="156"/>
      <c r="F11" s="157">
        <v>111644</v>
      </c>
      <c r="G11" s="158"/>
      <c r="H11" s="159"/>
    </row>
    <row r="12" spans="1:8" x14ac:dyDescent="0.15">
      <c r="A12" s="160"/>
      <c r="B12" s="161"/>
      <c r="C12" s="168"/>
      <c r="D12" s="163">
        <v>149493</v>
      </c>
      <c r="E12" s="164"/>
      <c r="F12" s="165">
        <v>66606</v>
      </c>
      <c r="G12" s="166"/>
      <c r="H12" s="167"/>
    </row>
    <row r="13" spans="1:8" x14ac:dyDescent="0.15">
      <c r="A13" s="148"/>
      <c r="B13" s="153"/>
      <c r="C13" s="169"/>
      <c r="D13" s="170">
        <v>152627</v>
      </c>
      <c r="E13" s="171"/>
      <c r="F13" s="172">
        <v>120255</v>
      </c>
      <c r="G13" s="173"/>
      <c r="H13" s="159"/>
    </row>
    <row r="14" spans="1:8" x14ac:dyDescent="0.15">
      <c r="A14" s="160"/>
      <c r="B14" s="161"/>
      <c r="C14" s="162"/>
      <c r="D14" s="163">
        <v>114655</v>
      </c>
      <c r="E14" s="164"/>
      <c r="F14" s="165">
        <v>62865</v>
      </c>
      <c r="G14" s="166"/>
      <c r="H14" s="167"/>
    </row>
    <row r="17" spans="1:11" x14ac:dyDescent="0.15">
      <c r="A17" s="144" t="s">
        <v>55</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56</v>
      </c>
      <c r="B19" s="174">
        <f>ROUND(VALUE(SUBSTITUTE(実質収支比率等に係る経年分析!F$48,"▲","-")),2)</f>
        <v>3.2</v>
      </c>
      <c r="C19" s="174">
        <f>ROUND(VALUE(SUBSTITUTE(実質収支比率等に係る経年分析!G$48,"▲","-")),2)</f>
        <v>4.17</v>
      </c>
      <c r="D19" s="174">
        <f>ROUND(VALUE(SUBSTITUTE(実質収支比率等に係る経年分析!H$48,"▲","-")),2)</f>
        <v>3.59</v>
      </c>
      <c r="E19" s="174">
        <f>ROUND(VALUE(SUBSTITUTE(実質収支比率等に係る経年分析!I$48,"▲","-")),2)</f>
        <v>3.45</v>
      </c>
      <c r="F19" s="174">
        <f>ROUND(VALUE(SUBSTITUTE(実質収支比率等に係る経年分析!J$48,"▲","-")),2)</f>
        <v>5.05</v>
      </c>
    </row>
    <row r="20" spans="1:11" x14ac:dyDescent="0.15">
      <c r="A20" s="174" t="s">
        <v>57</v>
      </c>
      <c r="B20" s="174">
        <f>ROUND(VALUE(SUBSTITUTE(実質収支比率等に係る経年分析!F$47,"▲","-")),2)</f>
        <v>41.32</v>
      </c>
      <c r="C20" s="174">
        <f>ROUND(VALUE(SUBSTITUTE(実質収支比率等に係る経年分析!G$47,"▲","-")),2)</f>
        <v>35.299999999999997</v>
      </c>
      <c r="D20" s="174">
        <f>ROUND(VALUE(SUBSTITUTE(実質収支比率等に係る経年分析!H$47,"▲","-")),2)</f>
        <v>26.54</v>
      </c>
      <c r="E20" s="174">
        <f>ROUND(VALUE(SUBSTITUTE(実質収支比率等に係る経年分析!I$47,"▲","-")),2)</f>
        <v>27</v>
      </c>
      <c r="F20" s="174">
        <f>ROUND(VALUE(SUBSTITUTE(実質収支比率等に係る経年分析!J$47,"▲","-")),2)</f>
        <v>29.17</v>
      </c>
    </row>
    <row r="21" spans="1:11" x14ac:dyDescent="0.15">
      <c r="A21" s="174" t="s">
        <v>58</v>
      </c>
      <c r="B21" s="174">
        <f>IF(ISNUMBER(VALUE(SUBSTITUTE(実質収支比率等に係る経年分析!F$49,"▲","-"))),ROUND(VALUE(SUBSTITUTE(実質収支比率等に係る経年分析!F$49,"▲","-")),2),NA())</f>
        <v>-1.43</v>
      </c>
      <c r="C21" s="174">
        <f>IF(ISNUMBER(VALUE(SUBSTITUTE(実質収支比率等に係る経年分析!G$49,"▲","-"))),ROUND(VALUE(SUBSTITUTE(実質収支比率等に係る経年分析!G$49,"▲","-")),2),NA())</f>
        <v>-5.27</v>
      </c>
      <c r="D21" s="174">
        <f>IF(ISNUMBER(VALUE(SUBSTITUTE(実質収支比率等に係る経年分析!H$49,"▲","-"))),ROUND(VALUE(SUBSTITUTE(実質収支比率等に係る経年分析!H$49,"▲","-")),2),NA())</f>
        <v>-6.24</v>
      </c>
      <c r="E21" s="174">
        <f>IF(ISNUMBER(VALUE(SUBSTITUTE(実質収支比率等に係る経年分析!I$49,"▲","-"))),ROUND(VALUE(SUBSTITUTE(実質収支比率等に係る経年分析!I$49,"▲","-")),2),NA())</f>
        <v>1.74</v>
      </c>
      <c r="F21" s="174">
        <f>IF(ISNUMBER(VALUE(SUBSTITUTE(実質収支比率等に係る経年分析!J$49,"▲","-"))),ROUND(VALUE(SUBSTITUTE(実質収支比率等に係る経年分析!J$49,"▲","-")),2),NA())</f>
        <v>3.31</v>
      </c>
    </row>
    <row r="24" spans="1:11" x14ac:dyDescent="0.15">
      <c r="A24" s="144" t="s">
        <v>59</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60</v>
      </c>
      <c r="C26" s="175" t="s">
        <v>61</v>
      </c>
      <c r="D26" s="175" t="s">
        <v>60</v>
      </c>
      <c r="E26" s="175" t="s">
        <v>61</v>
      </c>
      <c r="F26" s="175" t="s">
        <v>60</v>
      </c>
      <c r="G26" s="175" t="s">
        <v>61</v>
      </c>
      <c r="H26" s="175" t="s">
        <v>60</v>
      </c>
      <c r="I26" s="175" t="s">
        <v>61</v>
      </c>
      <c r="J26" s="175" t="s">
        <v>60</v>
      </c>
      <c r="K26" s="175" t="s">
        <v>61</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#VALUE!</v>
      </c>
      <c r="C27" s="175" t="e">
        <f>IF(ROUND(VALUE(SUBSTITUTE(連結実質赤字比率に係る赤字・黒字の構成分析!F$43,"▲", "-")), 2) &gt;= 0, ABS(ROUND(VALUE(SUBSTITUTE(連結実質赤字比率に係る赤字・黒字の構成分析!F$43,"▲", "-")), 2)), NA())</f>
        <v>#VALUE!</v>
      </c>
      <c r="D27" s="175" t="e">
        <f>IF(ROUND(VALUE(SUBSTITUTE(連結実質赤字比率に係る赤字・黒字の構成分析!G$43,"▲", "-")), 2) &lt; 0, ABS(ROUND(VALUE(SUBSTITUTE(連結実質赤字比率に係る赤字・黒字の構成分析!G$43,"▲", "-")), 2)), NA())</f>
        <v>#VALUE!</v>
      </c>
      <c r="E27" s="175" t="e">
        <f>IF(ROUND(VALUE(SUBSTITUTE(連結実質赤字比率に係る赤字・黒字の構成分析!G$43,"▲", "-")), 2) &gt;= 0, ABS(ROUND(VALUE(SUBSTITUTE(連結実質赤字比率に係る赤字・黒字の構成分析!G$43,"▲", "-")), 2)), NA())</f>
        <v>#VALUE!</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e">
        <f>IF(連結実質赤字比率に係る赤字・黒字の構成分析!C$41="",NA(),連結実質赤字比率に係る赤字・黒字の構成分析!C$41)</f>
        <v>#N/A</v>
      </c>
      <c r="B29" s="175" t="e">
        <f>IF(ROUND(VALUE(SUBSTITUTE(連結実質赤字比率に係る赤字・黒字の構成分析!F$41,"▲", "-")), 2) &lt; 0, ABS(ROUND(VALUE(SUBSTITUTE(連結実質赤字比率に係る赤字・黒字の構成分析!F$41,"▲", "-")), 2)), NA())</f>
        <v>#VALUE!</v>
      </c>
      <c r="C29" s="175" t="e">
        <f>IF(ROUND(VALUE(SUBSTITUTE(連結実質赤字比率に係る赤字・黒字の構成分析!F$41,"▲", "-")), 2) &gt;= 0, ABS(ROUND(VALUE(SUBSTITUTE(連結実質赤字比率に係る赤字・黒字の構成分析!F$41,"▲", "-")), 2)), NA())</f>
        <v>#VALUE!</v>
      </c>
      <c r="D29" s="175" t="e">
        <f>IF(ROUND(VALUE(SUBSTITUTE(連結実質赤字比率に係る赤字・黒字の構成分析!G$41,"▲", "-")), 2) &lt; 0, ABS(ROUND(VALUE(SUBSTITUTE(連結実質赤字比率に係る赤字・黒字の構成分析!G$41,"▲", "-")), 2)), NA())</f>
        <v>#VALUE!</v>
      </c>
      <c r="E29" s="175" t="e">
        <f>IF(ROUND(VALUE(SUBSTITUTE(連結実質赤字比率に係る赤字・黒字の構成分析!G$41,"▲", "-")), 2) &gt;= 0, ABS(ROUND(VALUE(SUBSTITUTE(連結実質赤字比率に係る赤字・黒字の構成分析!G$41,"▲", "-")), 2)), NA())</f>
        <v>#VALUE!</v>
      </c>
      <c r="F29" s="175" t="e">
        <f>IF(ROUND(VALUE(SUBSTITUTE(連結実質赤字比率に係る赤字・黒字の構成分析!H$41,"▲", "-")), 2) &lt; 0, ABS(ROUND(VALUE(SUBSTITUTE(連結実質赤字比率に係る赤字・黒字の構成分析!H$41,"▲", "-")), 2)), NA())</f>
        <v>#VALUE!</v>
      </c>
      <c r="G29" s="175" t="e">
        <f>IF(ROUND(VALUE(SUBSTITUTE(連結実質赤字比率に係る赤字・黒字の構成分析!H$41,"▲", "-")), 2) &gt;= 0, ABS(ROUND(VALUE(SUBSTITUTE(連結実質赤字比率に係る赤字・黒字の構成分析!H$41,"▲", "-")), 2)), NA())</f>
        <v>#VALUE!</v>
      </c>
      <c r="H29" s="175" t="e">
        <f>IF(ROUND(VALUE(SUBSTITUTE(連結実質赤字比率に係る赤字・黒字の構成分析!I$41,"▲", "-")), 2) &lt; 0, ABS(ROUND(VALUE(SUBSTITUTE(連結実質赤字比率に係る赤字・黒字の構成分析!I$41,"▲", "-")), 2)), NA())</f>
        <v>#VALUE!</v>
      </c>
      <c r="I29" s="175" t="e">
        <f>IF(ROUND(VALUE(SUBSTITUTE(連結実質赤字比率に係る赤字・黒字の構成分析!I$41,"▲", "-")), 2) &gt;= 0, ABS(ROUND(VALUE(SUBSTITUTE(連結実質赤字比率に係る赤字・黒字の構成分析!I$41,"▲", "-")), 2)), NA())</f>
        <v>#VALUE!</v>
      </c>
      <c r="J29" s="175" t="e">
        <f>IF(ROUND(VALUE(SUBSTITUTE(連結実質赤字比率に係る赤字・黒字の構成分析!J$41,"▲", "-")), 2) &lt; 0, ABS(ROUND(VALUE(SUBSTITUTE(連結実質赤字比率に係る赤字・黒字の構成分析!J$41,"▲", "-")), 2)), NA())</f>
        <v>#VALUE!</v>
      </c>
      <c r="K29" s="175" t="e">
        <f>IF(ROUND(VALUE(SUBSTITUTE(連結実質赤字比率に係る赤字・黒字の構成分析!J$41,"▲", "-")), 2) &gt;= 0, ABS(ROUND(VALUE(SUBSTITUTE(連結実質赤字比率に係る赤字・黒字の構成分析!J$41,"▲", "-")), 2)), NA())</f>
        <v>#VALUE!</v>
      </c>
    </row>
    <row r="30" spans="1:11" x14ac:dyDescent="0.15">
      <c r="A30" s="175" t="str">
        <f>IF(連結実質赤字比率に係る赤字・黒字の構成分析!C$40="",NA(),連結実質赤字比率に係る赤字・黒字の構成分析!C$40)</f>
        <v>後期高齢者医療特別会計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v>
      </c>
    </row>
    <row r="31" spans="1:11" x14ac:dyDescent="0.15">
      <c r="A31" s="175" t="str">
        <f>IF(連結実質赤字比率に係る赤字・黒字の構成分析!C$39="",NA(),連結実質赤字比率に係る赤字・黒字の構成分析!C$39)</f>
        <v>農業集落排水処理事業</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0.01</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0.41</v>
      </c>
    </row>
    <row r="32" spans="1:11" x14ac:dyDescent="0.15">
      <c r="A32" s="175" t="str">
        <f>IF(連結実質赤字比率に係る赤字・黒字の構成分析!C$38="",NA(),連結実質赤字比率に係る赤字・黒字の構成分析!C$38)</f>
        <v>特定環境保全公共下水道事業</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0.02</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0.74</v>
      </c>
    </row>
    <row r="33" spans="1:16" x14ac:dyDescent="0.15">
      <c r="A33" s="175" t="str">
        <f>IF(連結実質赤字比率に係る赤字・黒字の構成分析!C$37="",NA(),連結実質赤字比率に係る赤字・黒字の構成分析!C$37)</f>
        <v>国民健康保険特別会計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0.32</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0.01</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0.94</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0.76</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0.94</v>
      </c>
    </row>
    <row r="34" spans="1:16" x14ac:dyDescent="0.15">
      <c r="A34" s="175" t="str">
        <f>IF(連結実質赤字比率に係る赤字・黒字の構成分析!C$36="",NA(),連結実質赤字比率に係る赤字・黒字の構成分析!C$36)</f>
        <v>介護保険特別会計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1.41</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1.29</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0.63</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1.07</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1.99</v>
      </c>
    </row>
    <row r="35" spans="1:16" x14ac:dyDescent="0.15">
      <c r="A35" s="175" t="str">
        <f>IF(連結実質赤字比率に係る赤字・黒字の構成分析!C$35="",NA(),連結実質赤字比率に係る赤字・黒字の構成分析!C$35)</f>
        <v>一般会計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3.2</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4.16</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3.59</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3.44</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5.05</v>
      </c>
    </row>
    <row r="36" spans="1:16" x14ac:dyDescent="0.15">
      <c r="A36" s="175" t="str">
        <f>IF(連結実質赤字比率に係る赤字・黒字の構成分析!C$34="",NA(),連結実質赤字比率に係る赤字・黒字の構成分析!C$34)</f>
        <v>上水道事業</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6.56</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7.84</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7.83</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8.07</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6.98</v>
      </c>
    </row>
    <row r="39" spans="1:16" x14ac:dyDescent="0.15">
      <c r="A39" s="144" t="s">
        <v>62</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15">
      <c r="A42" s="176" t="s">
        <v>65</v>
      </c>
      <c r="B42" s="176"/>
      <c r="C42" s="176"/>
      <c r="D42" s="176">
        <f>'実質公債費比率（分子）の構造'!K$52</f>
        <v>621</v>
      </c>
      <c r="E42" s="176"/>
      <c r="F42" s="176"/>
      <c r="G42" s="176">
        <f>'実質公債費比率（分子）の構造'!L$52</f>
        <v>625</v>
      </c>
      <c r="H42" s="176"/>
      <c r="I42" s="176"/>
      <c r="J42" s="176">
        <f>'実質公債費比率（分子）の構造'!M$52</f>
        <v>629</v>
      </c>
      <c r="K42" s="176"/>
      <c r="L42" s="176"/>
      <c r="M42" s="176">
        <f>'実質公債費比率（分子）の構造'!N$52</f>
        <v>615</v>
      </c>
      <c r="N42" s="176"/>
      <c r="O42" s="176"/>
      <c r="P42" s="176">
        <f>'実質公債費比率（分子）の構造'!O$52</f>
        <v>614</v>
      </c>
    </row>
    <row r="43" spans="1:16" x14ac:dyDescent="0.15">
      <c r="A43" s="176" t="s">
        <v>66</v>
      </c>
      <c r="B43" s="176">
        <f>'実質公債費比率（分子）の構造'!K$51</f>
        <v>0</v>
      </c>
      <c r="C43" s="176"/>
      <c r="D43" s="176"/>
      <c r="E43" s="176" t="str">
        <f>'実質公債費比率（分子）の構造'!L$51</f>
        <v>-</v>
      </c>
      <c r="F43" s="176"/>
      <c r="G43" s="176"/>
      <c r="H43" s="176">
        <f>'実質公債費比率（分子）の構造'!M$51</f>
        <v>0</v>
      </c>
      <c r="I43" s="176"/>
      <c r="J43" s="176"/>
      <c r="K43" s="176" t="str">
        <f>'実質公債費比率（分子）の構造'!N$51</f>
        <v>-</v>
      </c>
      <c r="L43" s="176"/>
      <c r="M43" s="176"/>
      <c r="N43" s="176">
        <f>'実質公債費比率（分子）の構造'!O$51</f>
        <v>0</v>
      </c>
      <c r="O43" s="176"/>
      <c r="P43" s="176"/>
    </row>
    <row r="44" spans="1:16" x14ac:dyDescent="0.15">
      <c r="A44" s="176" t="s">
        <v>67</v>
      </c>
      <c r="B44" s="176" t="str">
        <f>'実質公債費比率（分子）の構造'!K$50</f>
        <v>-</v>
      </c>
      <c r="C44" s="176"/>
      <c r="D44" s="176"/>
      <c r="E44" s="176" t="str">
        <f>'実質公債費比率（分子）の構造'!L$50</f>
        <v>-</v>
      </c>
      <c r="F44" s="176"/>
      <c r="G44" s="176"/>
      <c r="H44" s="176" t="str">
        <f>'実質公債費比率（分子）の構造'!M$50</f>
        <v>-</v>
      </c>
      <c r="I44" s="176"/>
      <c r="J44" s="176"/>
      <c r="K44" s="176" t="str">
        <f>'実質公債費比率（分子）の構造'!N$50</f>
        <v>-</v>
      </c>
      <c r="L44" s="176"/>
      <c r="M44" s="176"/>
      <c r="N44" s="176" t="str">
        <f>'実質公債費比率（分子）の構造'!O$50</f>
        <v>-</v>
      </c>
      <c r="O44" s="176"/>
      <c r="P44" s="176"/>
    </row>
    <row r="45" spans="1:16" x14ac:dyDescent="0.15">
      <c r="A45" s="176" t="s">
        <v>68</v>
      </c>
      <c r="B45" s="176">
        <f>'実質公債費比率（分子）の構造'!K$49</f>
        <v>10</v>
      </c>
      <c r="C45" s="176"/>
      <c r="D45" s="176"/>
      <c r="E45" s="176">
        <f>'実質公債費比率（分子）の構造'!L$49</f>
        <v>13</v>
      </c>
      <c r="F45" s="176"/>
      <c r="G45" s="176"/>
      <c r="H45" s="176">
        <f>'実質公債費比率（分子）の構造'!M$49</f>
        <v>28</v>
      </c>
      <c r="I45" s="176"/>
      <c r="J45" s="176"/>
      <c r="K45" s="176">
        <f>'実質公債費比率（分子）の構造'!N$49</f>
        <v>33</v>
      </c>
      <c r="L45" s="176"/>
      <c r="M45" s="176"/>
      <c r="N45" s="176">
        <f>'実質公債費比率（分子）の構造'!O$49</f>
        <v>42</v>
      </c>
      <c r="O45" s="176"/>
      <c r="P45" s="176"/>
    </row>
    <row r="46" spans="1:16" x14ac:dyDescent="0.15">
      <c r="A46" s="176" t="s">
        <v>69</v>
      </c>
      <c r="B46" s="176">
        <f>'実質公債費比率（分子）の構造'!K$48</f>
        <v>230</v>
      </c>
      <c r="C46" s="176"/>
      <c r="D46" s="176"/>
      <c r="E46" s="176">
        <f>'実質公債費比率（分子）の構造'!L$48</f>
        <v>228</v>
      </c>
      <c r="F46" s="176"/>
      <c r="G46" s="176"/>
      <c r="H46" s="176">
        <f>'実質公債費比率（分子）の構造'!M$48</f>
        <v>223</v>
      </c>
      <c r="I46" s="176"/>
      <c r="J46" s="176"/>
      <c r="K46" s="176">
        <f>'実質公債費比率（分子）の構造'!N$48</f>
        <v>215</v>
      </c>
      <c r="L46" s="176"/>
      <c r="M46" s="176"/>
      <c r="N46" s="176">
        <f>'実質公債費比率（分子）の構造'!O$48</f>
        <v>220</v>
      </c>
      <c r="O46" s="176"/>
      <c r="P46" s="176"/>
    </row>
    <row r="47" spans="1:16" x14ac:dyDescent="0.15">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72</v>
      </c>
      <c r="B49" s="176">
        <f>'実質公債費比率（分子）の構造'!K$45</f>
        <v>617</v>
      </c>
      <c r="C49" s="176"/>
      <c r="D49" s="176"/>
      <c r="E49" s="176">
        <f>'実質公債費比率（分子）の構造'!L$45</f>
        <v>636</v>
      </c>
      <c r="F49" s="176"/>
      <c r="G49" s="176"/>
      <c r="H49" s="176">
        <f>'実質公債費比率（分子）の構造'!M$45</f>
        <v>690</v>
      </c>
      <c r="I49" s="176"/>
      <c r="J49" s="176"/>
      <c r="K49" s="176">
        <f>'実質公債費比率（分子）の構造'!N$45</f>
        <v>682</v>
      </c>
      <c r="L49" s="176"/>
      <c r="M49" s="176"/>
      <c r="N49" s="176">
        <f>'実質公債費比率（分子）の構造'!O$45</f>
        <v>732</v>
      </c>
      <c r="O49" s="176"/>
      <c r="P49" s="176"/>
    </row>
    <row r="50" spans="1:16" x14ac:dyDescent="0.15">
      <c r="A50" s="176" t="s">
        <v>73</v>
      </c>
      <c r="B50" s="176" t="e">
        <f>NA()</f>
        <v>#N/A</v>
      </c>
      <c r="C50" s="176">
        <f>IF(ISNUMBER('実質公債費比率（分子）の構造'!K$53),'実質公債費比率（分子）の構造'!K$53,NA())</f>
        <v>236</v>
      </c>
      <c r="D50" s="176" t="e">
        <f>NA()</f>
        <v>#N/A</v>
      </c>
      <c r="E50" s="176" t="e">
        <f>NA()</f>
        <v>#N/A</v>
      </c>
      <c r="F50" s="176">
        <f>IF(ISNUMBER('実質公債費比率（分子）の構造'!L$53),'実質公債費比率（分子）の構造'!L$53,NA())</f>
        <v>252</v>
      </c>
      <c r="G50" s="176" t="e">
        <f>NA()</f>
        <v>#N/A</v>
      </c>
      <c r="H50" s="176" t="e">
        <f>NA()</f>
        <v>#N/A</v>
      </c>
      <c r="I50" s="176">
        <f>IF(ISNUMBER('実質公債費比率（分子）の構造'!M$53),'実質公債費比率（分子）の構造'!M$53,NA())</f>
        <v>312</v>
      </c>
      <c r="J50" s="176" t="e">
        <f>NA()</f>
        <v>#N/A</v>
      </c>
      <c r="K50" s="176" t="e">
        <f>NA()</f>
        <v>#N/A</v>
      </c>
      <c r="L50" s="176">
        <f>IF(ISNUMBER('実質公債費比率（分子）の構造'!N$53),'実質公債費比率（分子）の構造'!N$53,NA())</f>
        <v>315</v>
      </c>
      <c r="M50" s="176" t="e">
        <f>NA()</f>
        <v>#N/A</v>
      </c>
      <c r="N50" s="176" t="e">
        <f>NA()</f>
        <v>#N/A</v>
      </c>
      <c r="O50" s="176">
        <f>IF(ISNUMBER('実質公債費比率（分子）の構造'!O$53),'実質公債費比率（分子）の構造'!O$53,NA())</f>
        <v>380</v>
      </c>
      <c r="P50" s="176" t="e">
        <f>NA()</f>
        <v>#N/A</v>
      </c>
    </row>
    <row r="53" spans="1:16" x14ac:dyDescent="0.15">
      <c r="A53" s="144" t="s">
        <v>74</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15">
      <c r="A56" s="175" t="s">
        <v>45</v>
      </c>
      <c r="B56" s="175"/>
      <c r="C56" s="175"/>
      <c r="D56" s="175">
        <f>'将来負担比率（分子）の構造'!I$52</f>
        <v>5994</v>
      </c>
      <c r="E56" s="175"/>
      <c r="F56" s="175"/>
      <c r="G56" s="175">
        <f>'将来負担比率（分子）の構造'!J$52</f>
        <v>5703</v>
      </c>
      <c r="H56" s="175"/>
      <c r="I56" s="175"/>
      <c r="J56" s="175">
        <f>'将来負担比率（分子）の構造'!K$52</f>
        <v>5996</v>
      </c>
      <c r="K56" s="175"/>
      <c r="L56" s="175"/>
      <c r="M56" s="175">
        <f>'将来負担比率（分子）の構造'!L$52</f>
        <v>6252</v>
      </c>
      <c r="N56" s="175"/>
      <c r="O56" s="175"/>
      <c r="P56" s="175">
        <f>'将来負担比率（分子）の構造'!M$52</f>
        <v>6557</v>
      </c>
    </row>
    <row r="57" spans="1:16" x14ac:dyDescent="0.15">
      <c r="A57" s="175" t="s">
        <v>44</v>
      </c>
      <c r="B57" s="175"/>
      <c r="C57" s="175"/>
      <c r="D57" s="175">
        <f>'将来負担比率（分子）の構造'!I$51</f>
        <v>50</v>
      </c>
      <c r="E57" s="175"/>
      <c r="F57" s="175"/>
      <c r="G57" s="175">
        <f>'将来負担比率（分子）の構造'!J$51</f>
        <v>43</v>
      </c>
      <c r="H57" s="175"/>
      <c r="I57" s="175"/>
      <c r="J57" s="175">
        <f>'将来負担比率（分子）の構造'!K$51</f>
        <v>35</v>
      </c>
      <c r="K57" s="175"/>
      <c r="L57" s="175"/>
      <c r="M57" s="175">
        <f>'将来負担比率（分子）の構造'!L$51</f>
        <v>27</v>
      </c>
      <c r="N57" s="175"/>
      <c r="O57" s="175"/>
      <c r="P57" s="175">
        <f>'将来負担比率（分子）の構造'!M$51</f>
        <v>23</v>
      </c>
    </row>
    <row r="58" spans="1:16" x14ac:dyDescent="0.15">
      <c r="A58" s="175" t="s">
        <v>43</v>
      </c>
      <c r="B58" s="175"/>
      <c r="C58" s="175"/>
      <c r="D58" s="175">
        <f>'将来負担比率（分子）の構造'!I$50</f>
        <v>3291</v>
      </c>
      <c r="E58" s="175"/>
      <c r="F58" s="175"/>
      <c r="G58" s="175">
        <f>'将来負担比率（分子）の構造'!J$50</f>
        <v>3169</v>
      </c>
      <c r="H58" s="175"/>
      <c r="I58" s="175"/>
      <c r="J58" s="175">
        <f>'将来負担比率（分子）の構造'!K$50</f>
        <v>3108</v>
      </c>
      <c r="K58" s="175"/>
      <c r="L58" s="175"/>
      <c r="M58" s="175">
        <f>'将来負担比率（分子）の構造'!L$50</f>
        <v>3523</v>
      </c>
      <c r="N58" s="175"/>
      <c r="O58" s="175"/>
      <c r="P58" s="175">
        <f>'将来負担比率（分子）の構造'!M$50</f>
        <v>3517</v>
      </c>
    </row>
    <row r="59" spans="1:16" x14ac:dyDescent="0.15">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38</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15">
      <c r="A62" s="175" t="s">
        <v>37</v>
      </c>
      <c r="B62" s="175">
        <f>'将来負担比率（分子）の構造'!I$45</f>
        <v>884</v>
      </c>
      <c r="C62" s="175"/>
      <c r="D62" s="175"/>
      <c r="E62" s="175">
        <f>'将来負担比率（分子）の構造'!J$45</f>
        <v>883</v>
      </c>
      <c r="F62" s="175"/>
      <c r="G62" s="175"/>
      <c r="H62" s="175">
        <f>'将来負担比率（分子）の構造'!K$45</f>
        <v>825</v>
      </c>
      <c r="I62" s="175"/>
      <c r="J62" s="175"/>
      <c r="K62" s="175">
        <f>'将来負担比率（分子）の構造'!L$45</f>
        <v>802</v>
      </c>
      <c r="L62" s="175"/>
      <c r="M62" s="175"/>
      <c r="N62" s="175">
        <f>'将来負担比率（分子）の構造'!M$45</f>
        <v>809</v>
      </c>
      <c r="O62" s="175"/>
      <c r="P62" s="175"/>
    </row>
    <row r="63" spans="1:16" x14ac:dyDescent="0.15">
      <c r="A63" s="175" t="s">
        <v>36</v>
      </c>
      <c r="B63" s="175">
        <f>'将来負担比率（分子）の構造'!I$44</f>
        <v>409</v>
      </c>
      <c r="C63" s="175"/>
      <c r="D63" s="175"/>
      <c r="E63" s="175">
        <f>'将来負担比率（分子）の構造'!J$44</f>
        <v>457</v>
      </c>
      <c r="F63" s="175"/>
      <c r="G63" s="175"/>
      <c r="H63" s="175">
        <f>'将来負担比率（分子）の構造'!K$44</f>
        <v>638</v>
      </c>
      <c r="I63" s="175"/>
      <c r="J63" s="175"/>
      <c r="K63" s="175">
        <f>'将来負担比率（分子）の構造'!L$44</f>
        <v>611</v>
      </c>
      <c r="L63" s="175"/>
      <c r="M63" s="175"/>
      <c r="N63" s="175">
        <f>'将来負担比率（分子）の構造'!M$44</f>
        <v>576</v>
      </c>
      <c r="O63" s="175"/>
      <c r="P63" s="175"/>
    </row>
    <row r="64" spans="1:16" x14ac:dyDescent="0.15">
      <c r="A64" s="175" t="s">
        <v>35</v>
      </c>
      <c r="B64" s="175">
        <f>'将来負担比率（分子）の構造'!I$43</f>
        <v>2422</v>
      </c>
      <c r="C64" s="175"/>
      <c r="D64" s="175"/>
      <c r="E64" s="175">
        <f>'将来負担比率（分子）の構造'!J$43</f>
        <v>2282</v>
      </c>
      <c r="F64" s="175"/>
      <c r="G64" s="175"/>
      <c r="H64" s="175">
        <f>'将来負担比率（分子）の構造'!K$43</f>
        <v>1988</v>
      </c>
      <c r="I64" s="175"/>
      <c r="J64" s="175"/>
      <c r="K64" s="175">
        <f>'将来負担比率（分子）の構造'!L$43</f>
        <v>1919</v>
      </c>
      <c r="L64" s="175"/>
      <c r="M64" s="175"/>
      <c r="N64" s="175">
        <f>'将来負担比率（分子）の構造'!M$43</f>
        <v>1775</v>
      </c>
      <c r="O64" s="175"/>
      <c r="P64" s="175"/>
    </row>
    <row r="65" spans="1:16" x14ac:dyDescent="0.15">
      <c r="A65" s="175" t="s">
        <v>34</v>
      </c>
      <c r="B65" s="175" t="str">
        <f>'将来負担比率（分子）の構造'!I$42</f>
        <v>-</v>
      </c>
      <c r="C65" s="175"/>
      <c r="D65" s="175"/>
      <c r="E65" s="175" t="str">
        <f>'将来負担比率（分子）の構造'!J$42</f>
        <v>-</v>
      </c>
      <c r="F65" s="175"/>
      <c r="G65" s="175"/>
      <c r="H65" s="175" t="str">
        <f>'将来負担比率（分子）の構造'!K$42</f>
        <v>-</v>
      </c>
      <c r="I65" s="175"/>
      <c r="J65" s="175"/>
      <c r="K65" s="175" t="str">
        <f>'将来負担比率（分子）の構造'!L$42</f>
        <v>-</v>
      </c>
      <c r="L65" s="175"/>
      <c r="M65" s="175"/>
      <c r="N65" s="175" t="str">
        <f>'将来負担比率（分子）の構造'!M$42</f>
        <v>-</v>
      </c>
      <c r="O65" s="175"/>
      <c r="P65" s="175"/>
    </row>
    <row r="66" spans="1:16" x14ac:dyDescent="0.15">
      <c r="A66" s="175" t="s">
        <v>33</v>
      </c>
      <c r="B66" s="175">
        <f>'将来負担比率（分子）の構造'!I$41</f>
        <v>5935</v>
      </c>
      <c r="C66" s="175"/>
      <c r="D66" s="175"/>
      <c r="E66" s="175">
        <f>'将来負担比率（分子）の構造'!J$41</f>
        <v>6392</v>
      </c>
      <c r="F66" s="175"/>
      <c r="G66" s="175"/>
      <c r="H66" s="175">
        <f>'将来負担比率（分子）の構造'!K$41</f>
        <v>6380</v>
      </c>
      <c r="I66" s="175"/>
      <c r="J66" s="175"/>
      <c r="K66" s="175">
        <f>'将来負担比率（分子）の構造'!L$41</f>
        <v>6885</v>
      </c>
      <c r="L66" s="175"/>
      <c r="M66" s="175"/>
      <c r="N66" s="175">
        <f>'将来負担比率（分子）の構造'!M$41</f>
        <v>7348</v>
      </c>
      <c r="O66" s="175"/>
      <c r="P66" s="175"/>
    </row>
    <row r="67" spans="1:16" x14ac:dyDescent="0.15">
      <c r="A67" s="175" t="s">
        <v>77</v>
      </c>
      <c r="B67" s="175" t="e">
        <f>NA()</f>
        <v>#N/A</v>
      </c>
      <c r="C67" s="175">
        <f>IF(ISNUMBER('将来負担比率（分子）の構造'!I$53), IF('将来負担比率（分子）の構造'!I$53 &lt; 0, 0, '将来負担比率（分子）の構造'!I$53), NA())</f>
        <v>315</v>
      </c>
      <c r="D67" s="175" t="e">
        <f>NA()</f>
        <v>#N/A</v>
      </c>
      <c r="E67" s="175" t="e">
        <f>NA()</f>
        <v>#N/A</v>
      </c>
      <c r="F67" s="175">
        <f>IF(ISNUMBER('将来負担比率（分子）の構造'!J$53), IF('将来負担比率（分子）の構造'!J$53 &lt; 0, 0, '将来負担比率（分子）の構造'!J$53), NA())</f>
        <v>1099</v>
      </c>
      <c r="G67" s="175" t="e">
        <f>NA()</f>
        <v>#N/A</v>
      </c>
      <c r="H67" s="175" t="e">
        <f>NA()</f>
        <v>#N/A</v>
      </c>
      <c r="I67" s="175">
        <f>IF(ISNUMBER('将来負担比率（分子）の構造'!K$53), IF('将来負担比率（分子）の構造'!K$53 &lt; 0, 0, '将来負担比率（分子）の構造'!K$53), NA())</f>
        <v>691</v>
      </c>
      <c r="J67" s="175" t="e">
        <f>NA()</f>
        <v>#N/A</v>
      </c>
      <c r="K67" s="175" t="e">
        <f>NA()</f>
        <v>#N/A</v>
      </c>
      <c r="L67" s="175">
        <f>IF(ISNUMBER('将来負担比率（分子）の構造'!L$53), IF('将来負担比率（分子）の構造'!L$53 &lt; 0, 0, '将来負担比率（分子）の構造'!L$53), NA())</f>
        <v>416</v>
      </c>
      <c r="M67" s="175" t="e">
        <f>NA()</f>
        <v>#N/A</v>
      </c>
      <c r="N67" s="175" t="e">
        <f>NA()</f>
        <v>#N/A</v>
      </c>
      <c r="O67" s="175">
        <f>IF(ISNUMBER('将来負担比率（分子）の構造'!M$53), IF('将来負担比率（分子）の構造'!M$53 &lt; 0, 0, '将来負担比率（分子）の構造'!M$53), NA())</f>
        <v>409</v>
      </c>
      <c r="P67" s="175" t="e">
        <f>NA()</f>
        <v>#N/A</v>
      </c>
    </row>
    <row r="70" spans="1:16" x14ac:dyDescent="0.15">
      <c r="A70" s="177" t="s">
        <v>78</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79</v>
      </c>
      <c r="B72" s="179">
        <f>基金残高に係る経年分析!F55</f>
        <v>1006</v>
      </c>
      <c r="C72" s="179">
        <f>基金残高に係る経年分析!G55</f>
        <v>1074</v>
      </c>
      <c r="D72" s="179">
        <f>基金残高に係る経年分析!H55</f>
        <v>1143</v>
      </c>
    </row>
    <row r="73" spans="1:16" x14ac:dyDescent="0.15">
      <c r="A73" s="178" t="s">
        <v>80</v>
      </c>
      <c r="B73" s="179">
        <f>基金残高に係る経年分析!F56</f>
        <v>33</v>
      </c>
      <c r="C73" s="179">
        <f>基金残高に係る経年分析!G56</f>
        <v>371</v>
      </c>
      <c r="D73" s="179">
        <f>基金残高に係る経年分析!H56</f>
        <v>479</v>
      </c>
    </row>
    <row r="74" spans="1:16" x14ac:dyDescent="0.15">
      <c r="A74" s="178" t="s">
        <v>81</v>
      </c>
      <c r="B74" s="179">
        <f>基金残高に係る経年分析!F57</f>
        <v>1747</v>
      </c>
      <c r="C74" s="179">
        <f>基金残高に係る経年分析!G57</f>
        <v>1806</v>
      </c>
      <c r="D74" s="179">
        <f>基金残高に係る経年分析!H57</f>
        <v>1562</v>
      </c>
    </row>
  </sheetData>
  <sheetProtection algorithmName="SHA-512" hashValue="eTuLOJsaUSRjLZUHyTwBNZUFbYvg8vFOBpPvUt9T72oGHXhoC6wSuuNwG7k7EJG4a9LiAfWV6zLLFsi26+5MmA==" saltValue="ze5h+lZsOuIlGziiCSrR4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topLeftCell="A25" workbookViewId="0"/>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717" t="s">
        <v>219</v>
      </c>
      <c r="DI1" s="718"/>
      <c r="DJ1" s="718"/>
      <c r="DK1" s="718"/>
      <c r="DL1" s="718"/>
      <c r="DM1" s="718"/>
      <c r="DN1" s="719"/>
      <c r="DO1" s="214"/>
      <c r="DP1" s="717" t="s">
        <v>220</v>
      </c>
      <c r="DQ1" s="718"/>
      <c r="DR1" s="718"/>
      <c r="DS1" s="718"/>
      <c r="DT1" s="718"/>
      <c r="DU1" s="718"/>
      <c r="DV1" s="718"/>
      <c r="DW1" s="718"/>
      <c r="DX1" s="718"/>
      <c r="DY1" s="718"/>
      <c r="DZ1" s="718"/>
      <c r="EA1" s="718"/>
      <c r="EB1" s="718"/>
      <c r="EC1" s="719"/>
      <c r="ED1" s="213"/>
      <c r="EE1" s="213"/>
      <c r="EF1" s="213"/>
      <c r="EG1" s="213"/>
      <c r="EH1" s="213"/>
      <c r="EI1" s="213"/>
      <c r="EJ1" s="213"/>
      <c r="EK1" s="213"/>
      <c r="EL1" s="213"/>
      <c r="EM1" s="213"/>
    </row>
    <row r="2" spans="2:143" ht="22.5" customHeight="1" x14ac:dyDescent="0.15">
      <c r="B2" s="215" t="s">
        <v>221</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79" t="s">
        <v>222</v>
      </c>
      <c r="C3" s="680"/>
      <c r="D3" s="680"/>
      <c r="E3" s="680"/>
      <c r="F3" s="680"/>
      <c r="G3" s="680"/>
      <c r="H3" s="680"/>
      <c r="I3" s="680"/>
      <c r="J3" s="680"/>
      <c r="K3" s="680"/>
      <c r="L3" s="680"/>
      <c r="M3" s="680"/>
      <c r="N3" s="680"/>
      <c r="O3" s="680"/>
      <c r="P3" s="680"/>
      <c r="Q3" s="680"/>
      <c r="R3" s="680"/>
      <c r="S3" s="680"/>
      <c r="T3" s="680"/>
      <c r="U3" s="680"/>
      <c r="V3" s="680"/>
      <c r="W3" s="680"/>
      <c r="X3" s="680"/>
      <c r="Y3" s="680"/>
      <c r="Z3" s="680"/>
      <c r="AA3" s="680"/>
      <c r="AB3" s="680"/>
      <c r="AC3" s="680"/>
      <c r="AD3" s="680"/>
      <c r="AE3" s="680"/>
      <c r="AF3" s="680"/>
      <c r="AG3" s="680"/>
      <c r="AH3" s="680"/>
      <c r="AI3" s="680"/>
      <c r="AJ3" s="680"/>
      <c r="AK3" s="680"/>
      <c r="AL3" s="680"/>
      <c r="AM3" s="680"/>
      <c r="AN3" s="680"/>
      <c r="AO3" s="680"/>
      <c r="AP3" s="679" t="s">
        <v>223</v>
      </c>
      <c r="AQ3" s="680"/>
      <c r="AR3" s="680"/>
      <c r="AS3" s="680"/>
      <c r="AT3" s="680"/>
      <c r="AU3" s="680"/>
      <c r="AV3" s="680"/>
      <c r="AW3" s="680"/>
      <c r="AX3" s="680"/>
      <c r="AY3" s="680"/>
      <c r="AZ3" s="680"/>
      <c r="BA3" s="680"/>
      <c r="BB3" s="680"/>
      <c r="BC3" s="680"/>
      <c r="BD3" s="680"/>
      <c r="BE3" s="680"/>
      <c r="BF3" s="680"/>
      <c r="BG3" s="680"/>
      <c r="BH3" s="680"/>
      <c r="BI3" s="680"/>
      <c r="BJ3" s="680"/>
      <c r="BK3" s="680"/>
      <c r="BL3" s="680"/>
      <c r="BM3" s="680"/>
      <c r="BN3" s="680"/>
      <c r="BO3" s="680"/>
      <c r="BP3" s="680"/>
      <c r="BQ3" s="680"/>
      <c r="BR3" s="680"/>
      <c r="BS3" s="680"/>
      <c r="BT3" s="680"/>
      <c r="BU3" s="680"/>
      <c r="BV3" s="680"/>
      <c r="BW3" s="680"/>
      <c r="BX3" s="680"/>
      <c r="BY3" s="680"/>
      <c r="BZ3" s="680"/>
      <c r="CA3" s="680"/>
      <c r="CB3" s="681"/>
      <c r="CD3" s="679" t="s">
        <v>224</v>
      </c>
      <c r="CE3" s="680"/>
      <c r="CF3" s="680"/>
      <c r="CG3" s="680"/>
      <c r="CH3" s="680"/>
      <c r="CI3" s="680"/>
      <c r="CJ3" s="680"/>
      <c r="CK3" s="680"/>
      <c r="CL3" s="680"/>
      <c r="CM3" s="680"/>
      <c r="CN3" s="680"/>
      <c r="CO3" s="680"/>
      <c r="CP3" s="680"/>
      <c r="CQ3" s="680"/>
      <c r="CR3" s="680"/>
      <c r="CS3" s="680"/>
      <c r="CT3" s="680"/>
      <c r="CU3" s="680"/>
      <c r="CV3" s="680"/>
      <c r="CW3" s="680"/>
      <c r="CX3" s="680"/>
      <c r="CY3" s="680"/>
      <c r="CZ3" s="680"/>
      <c r="DA3" s="680"/>
      <c r="DB3" s="680"/>
      <c r="DC3" s="680"/>
      <c r="DD3" s="680"/>
      <c r="DE3" s="680"/>
      <c r="DF3" s="680"/>
      <c r="DG3" s="680"/>
      <c r="DH3" s="680"/>
      <c r="DI3" s="680"/>
      <c r="DJ3" s="680"/>
      <c r="DK3" s="680"/>
      <c r="DL3" s="680"/>
      <c r="DM3" s="680"/>
      <c r="DN3" s="680"/>
      <c r="DO3" s="680"/>
      <c r="DP3" s="680"/>
      <c r="DQ3" s="680"/>
      <c r="DR3" s="680"/>
      <c r="DS3" s="680"/>
      <c r="DT3" s="680"/>
      <c r="DU3" s="680"/>
      <c r="DV3" s="680"/>
      <c r="DW3" s="680"/>
      <c r="DX3" s="680"/>
      <c r="DY3" s="680"/>
      <c r="DZ3" s="680"/>
      <c r="EA3" s="680"/>
      <c r="EB3" s="680"/>
      <c r="EC3" s="681"/>
    </row>
    <row r="4" spans="2:143" ht="11.25" customHeight="1" x14ac:dyDescent="0.15">
      <c r="B4" s="679" t="s">
        <v>1</v>
      </c>
      <c r="C4" s="680"/>
      <c r="D4" s="680"/>
      <c r="E4" s="680"/>
      <c r="F4" s="680"/>
      <c r="G4" s="680"/>
      <c r="H4" s="680"/>
      <c r="I4" s="680"/>
      <c r="J4" s="680"/>
      <c r="K4" s="680"/>
      <c r="L4" s="680"/>
      <c r="M4" s="680"/>
      <c r="N4" s="680"/>
      <c r="O4" s="680"/>
      <c r="P4" s="680"/>
      <c r="Q4" s="681"/>
      <c r="R4" s="679" t="s">
        <v>225</v>
      </c>
      <c r="S4" s="680"/>
      <c r="T4" s="680"/>
      <c r="U4" s="680"/>
      <c r="V4" s="680"/>
      <c r="W4" s="680"/>
      <c r="X4" s="680"/>
      <c r="Y4" s="681"/>
      <c r="Z4" s="679" t="s">
        <v>226</v>
      </c>
      <c r="AA4" s="680"/>
      <c r="AB4" s="680"/>
      <c r="AC4" s="681"/>
      <c r="AD4" s="679" t="s">
        <v>227</v>
      </c>
      <c r="AE4" s="680"/>
      <c r="AF4" s="680"/>
      <c r="AG4" s="680"/>
      <c r="AH4" s="680"/>
      <c r="AI4" s="680"/>
      <c r="AJ4" s="680"/>
      <c r="AK4" s="681"/>
      <c r="AL4" s="679" t="s">
        <v>226</v>
      </c>
      <c r="AM4" s="680"/>
      <c r="AN4" s="680"/>
      <c r="AO4" s="681"/>
      <c r="AP4" s="720" t="s">
        <v>228</v>
      </c>
      <c r="AQ4" s="720"/>
      <c r="AR4" s="720"/>
      <c r="AS4" s="720"/>
      <c r="AT4" s="720"/>
      <c r="AU4" s="720"/>
      <c r="AV4" s="720"/>
      <c r="AW4" s="720"/>
      <c r="AX4" s="720"/>
      <c r="AY4" s="720"/>
      <c r="AZ4" s="720"/>
      <c r="BA4" s="720"/>
      <c r="BB4" s="720"/>
      <c r="BC4" s="720"/>
      <c r="BD4" s="720"/>
      <c r="BE4" s="720"/>
      <c r="BF4" s="720"/>
      <c r="BG4" s="720" t="s">
        <v>229</v>
      </c>
      <c r="BH4" s="720"/>
      <c r="BI4" s="720"/>
      <c r="BJ4" s="720"/>
      <c r="BK4" s="720"/>
      <c r="BL4" s="720"/>
      <c r="BM4" s="720"/>
      <c r="BN4" s="720"/>
      <c r="BO4" s="720" t="s">
        <v>226</v>
      </c>
      <c r="BP4" s="720"/>
      <c r="BQ4" s="720"/>
      <c r="BR4" s="720"/>
      <c r="BS4" s="720" t="s">
        <v>230</v>
      </c>
      <c r="BT4" s="720"/>
      <c r="BU4" s="720"/>
      <c r="BV4" s="720"/>
      <c r="BW4" s="720"/>
      <c r="BX4" s="720"/>
      <c r="BY4" s="720"/>
      <c r="BZ4" s="720"/>
      <c r="CA4" s="720"/>
      <c r="CB4" s="720"/>
      <c r="CD4" s="679" t="s">
        <v>231</v>
      </c>
      <c r="CE4" s="680"/>
      <c r="CF4" s="680"/>
      <c r="CG4" s="680"/>
      <c r="CH4" s="680"/>
      <c r="CI4" s="680"/>
      <c r="CJ4" s="680"/>
      <c r="CK4" s="680"/>
      <c r="CL4" s="680"/>
      <c r="CM4" s="680"/>
      <c r="CN4" s="680"/>
      <c r="CO4" s="680"/>
      <c r="CP4" s="680"/>
      <c r="CQ4" s="680"/>
      <c r="CR4" s="680"/>
      <c r="CS4" s="680"/>
      <c r="CT4" s="680"/>
      <c r="CU4" s="680"/>
      <c r="CV4" s="680"/>
      <c r="CW4" s="680"/>
      <c r="CX4" s="680"/>
      <c r="CY4" s="680"/>
      <c r="CZ4" s="680"/>
      <c r="DA4" s="680"/>
      <c r="DB4" s="680"/>
      <c r="DC4" s="680"/>
      <c r="DD4" s="680"/>
      <c r="DE4" s="680"/>
      <c r="DF4" s="680"/>
      <c r="DG4" s="680"/>
      <c r="DH4" s="680"/>
      <c r="DI4" s="680"/>
      <c r="DJ4" s="680"/>
      <c r="DK4" s="680"/>
      <c r="DL4" s="680"/>
      <c r="DM4" s="680"/>
      <c r="DN4" s="680"/>
      <c r="DO4" s="680"/>
      <c r="DP4" s="680"/>
      <c r="DQ4" s="680"/>
      <c r="DR4" s="680"/>
      <c r="DS4" s="680"/>
      <c r="DT4" s="680"/>
      <c r="DU4" s="680"/>
      <c r="DV4" s="680"/>
      <c r="DW4" s="680"/>
      <c r="DX4" s="680"/>
      <c r="DY4" s="680"/>
      <c r="DZ4" s="680"/>
      <c r="EA4" s="680"/>
      <c r="EB4" s="680"/>
      <c r="EC4" s="681"/>
    </row>
    <row r="5" spans="2:143" ht="11.25" customHeight="1" x14ac:dyDescent="0.15">
      <c r="B5" s="676" t="s">
        <v>232</v>
      </c>
      <c r="C5" s="677"/>
      <c r="D5" s="677"/>
      <c r="E5" s="677"/>
      <c r="F5" s="677"/>
      <c r="G5" s="677"/>
      <c r="H5" s="677"/>
      <c r="I5" s="677"/>
      <c r="J5" s="677"/>
      <c r="K5" s="677"/>
      <c r="L5" s="677"/>
      <c r="M5" s="677"/>
      <c r="N5" s="677"/>
      <c r="O5" s="677"/>
      <c r="P5" s="677"/>
      <c r="Q5" s="678"/>
      <c r="R5" s="673">
        <v>952522</v>
      </c>
      <c r="S5" s="674"/>
      <c r="T5" s="674"/>
      <c r="U5" s="674"/>
      <c r="V5" s="674"/>
      <c r="W5" s="674"/>
      <c r="X5" s="674"/>
      <c r="Y5" s="702"/>
      <c r="Z5" s="715">
        <v>12.6</v>
      </c>
      <c r="AA5" s="715"/>
      <c r="AB5" s="715"/>
      <c r="AC5" s="715"/>
      <c r="AD5" s="716">
        <v>952522</v>
      </c>
      <c r="AE5" s="716"/>
      <c r="AF5" s="716"/>
      <c r="AG5" s="716"/>
      <c r="AH5" s="716"/>
      <c r="AI5" s="716"/>
      <c r="AJ5" s="716"/>
      <c r="AK5" s="716"/>
      <c r="AL5" s="703">
        <v>24.1</v>
      </c>
      <c r="AM5" s="686"/>
      <c r="AN5" s="686"/>
      <c r="AO5" s="704"/>
      <c r="AP5" s="676" t="s">
        <v>233</v>
      </c>
      <c r="AQ5" s="677"/>
      <c r="AR5" s="677"/>
      <c r="AS5" s="677"/>
      <c r="AT5" s="677"/>
      <c r="AU5" s="677"/>
      <c r="AV5" s="677"/>
      <c r="AW5" s="677"/>
      <c r="AX5" s="677"/>
      <c r="AY5" s="677"/>
      <c r="AZ5" s="677"/>
      <c r="BA5" s="677"/>
      <c r="BB5" s="677"/>
      <c r="BC5" s="677"/>
      <c r="BD5" s="677"/>
      <c r="BE5" s="677"/>
      <c r="BF5" s="678"/>
      <c r="BG5" s="627">
        <v>944815</v>
      </c>
      <c r="BH5" s="628"/>
      <c r="BI5" s="628"/>
      <c r="BJ5" s="628"/>
      <c r="BK5" s="628"/>
      <c r="BL5" s="628"/>
      <c r="BM5" s="628"/>
      <c r="BN5" s="629"/>
      <c r="BO5" s="663">
        <v>99.2</v>
      </c>
      <c r="BP5" s="663"/>
      <c r="BQ5" s="663"/>
      <c r="BR5" s="663"/>
      <c r="BS5" s="664" t="s">
        <v>183</v>
      </c>
      <c r="BT5" s="664"/>
      <c r="BU5" s="664"/>
      <c r="BV5" s="664"/>
      <c r="BW5" s="664"/>
      <c r="BX5" s="664"/>
      <c r="BY5" s="664"/>
      <c r="BZ5" s="664"/>
      <c r="CA5" s="664"/>
      <c r="CB5" s="695"/>
      <c r="CD5" s="679" t="s">
        <v>228</v>
      </c>
      <c r="CE5" s="680"/>
      <c r="CF5" s="680"/>
      <c r="CG5" s="680"/>
      <c r="CH5" s="680"/>
      <c r="CI5" s="680"/>
      <c r="CJ5" s="680"/>
      <c r="CK5" s="680"/>
      <c r="CL5" s="680"/>
      <c r="CM5" s="680"/>
      <c r="CN5" s="680"/>
      <c r="CO5" s="680"/>
      <c r="CP5" s="680"/>
      <c r="CQ5" s="681"/>
      <c r="CR5" s="679" t="s">
        <v>234</v>
      </c>
      <c r="CS5" s="680"/>
      <c r="CT5" s="680"/>
      <c r="CU5" s="680"/>
      <c r="CV5" s="680"/>
      <c r="CW5" s="680"/>
      <c r="CX5" s="680"/>
      <c r="CY5" s="681"/>
      <c r="CZ5" s="679" t="s">
        <v>226</v>
      </c>
      <c r="DA5" s="680"/>
      <c r="DB5" s="680"/>
      <c r="DC5" s="681"/>
      <c r="DD5" s="679" t="s">
        <v>235</v>
      </c>
      <c r="DE5" s="680"/>
      <c r="DF5" s="680"/>
      <c r="DG5" s="680"/>
      <c r="DH5" s="680"/>
      <c r="DI5" s="680"/>
      <c r="DJ5" s="680"/>
      <c r="DK5" s="680"/>
      <c r="DL5" s="680"/>
      <c r="DM5" s="680"/>
      <c r="DN5" s="680"/>
      <c r="DO5" s="680"/>
      <c r="DP5" s="681"/>
      <c r="DQ5" s="679" t="s">
        <v>236</v>
      </c>
      <c r="DR5" s="680"/>
      <c r="DS5" s="680"/>
      <c r="DT5" s="680"/>
      <c r="DU5" s="680"/>
      <c r="DV5" s="680"/>
      <c r="DW5" s="680"/>
      <c r="DX5" s="680"/>
      <c r="DY5" s="680"/>
      <c r="DZ5" s="680"/>
      <c r="EA5" s="680"/>
      <c r="EB5" s="680"/>
      <c r="EC5" s="681"/>
    </row>
    <row r="6" spans="2:143" ht="11.25" customHeight="1" x14ac:dyDescent="0.15">
      <c r="B6" s="624" t="s">
        <v>237</v>
      </c>
      <c r="C6" s="625"/>
      <c r="D6" s="625"/>
      <c r="E6" s="625"/>
      <c r="F6" s="625"/>
      <c r="G6" s="625"/>
      <c r="H6" s="625"/>
      <c r="I6" s="625"/>
      <c r="J6" s="625"/>
      <c r="K6" s="625"/>
      <c r="L6" s="625"/>
      <c r="M6" s="625"/>
      <c r="N6" s="625"/>
      <c r="O6" s="625"/>
      <c r="P6" s="625"/>
      <c r="Q6" s="626"/>
      <c r="R6" s="627">
        <v>94580</v>
      </c>
      <c r="S6" s="628"/>
      <c r="T6" s="628"/>
      <c r="U6" s="628"/>
      <c r="V6" s="628"/>
      <c r="W6" s="628"/>
      <c r="X6" s="628"/>
      <c r="Y6" s="629"/>
      <c r="Z6" s="663">
        <v>1.3</v>
      </c>
      <c r="AA6" s="663"/>
      <c r="AB6" s="663"/>
      <c r="AC6" s="663"/>
      <c r="AD6" s="664">
        <v>94580</v>
      </c>
      <c r="AE6" s="664"/>
      <c r="AF6" s="664"/>
      <c r="AG6" s="664"/>
      <c r="AH6" s="664"/>
      <c r="AI6" s="664"/>
      <c r="AJ6" s="664"/>
      <c r="AK6" s="664"/>
      <c r="AL6" s="630">
        <v>2.4</v>
      </c>
      <c r="AM6" s="631"/>
      <c r="AN6" s="631"/>
      <c r="AO6" s="665"/>
      <c r="AP6" s="624" t="s">
        <v>238</v>
      </c>
      <c r="AQ6" s="625"/>
      <c r="AR6" s="625"/>
      <c r="AS6" s="625"/>
      <c r="AT6" s="625"/>
      <c r="AU6" s="625"/>
      <c r="AV6" s="625"/>
      <c r="AW6" s="625"/>
      <c r="AX6" s="625"/>
      <c r="AY6" s="625"/>
      <c r="AZ6" s="625"/>
      <c r="BA6" s="625"/>
      <c r="BB6" s="625"/>
      <c r="BC6" s="625"/>
      <c r="BD6" s="625"/>
      <c r="BE6" s="625"/>
      <c r="BF6" s="626"/>
      <c r="BG6" s="627">
        <v>944815</v>
      </c>
      <c r="BH6" s="628"/>
      <c r="BI6" s="628"/>
      <c r="BJ6" s="628"/>
      <c r="BK6" s="628"/>
      <c r="BL6" s="628"/>
      <c r="BM6" s="628"/>
      <c r="BN6" s="629"/>
      <c r="BO6" s="663">
        <v>99.2</v>
      </c>
      <c r="BP6" s="663"/>
      <c r="BQ6" s="663"/>
      <c r="BR6" s="663"/>
      <c r="BS6" s="664" t="s">
        <v>183</v>
      </c>
      <c r="BT6" s="664"/>
      <c r="BU6" s="664"/>
      <c r="BV6" s="664"/>
      <c r="BW6" s="664"/>
      <c r="BX6" s="664"/>
      <c r="BY6" s="664"/>
      <c r="BZ6" s="664"/>
      <c r="CA6" s="664"/>
      <c r="CB6" s="695"/>
      <c r="CD6" s="676" t="s">
        <v>239</v>
      </c>
      <c r="CE6" s="677"/>
      <c r="CF6" s="677"/>
      <c r="CG6" s="677"/>
      <c r="CH6" s="677"/>
      <c r="CI6" s="677"/>
      <c r="CJ6" s="677"/>
      <c r="CK6" s="677"/>
      <c r="CL6" s="677"/>
      <c r="CM6" s="677"/>
      <c r="CN6" s="677"/>
      <c r="CO6" s="677"/>
      <c r="CP6" s="677"/>
      <c r="CQ6" s="678"/>
      <c r="CR6" s="627">
        <v>69365</v>
      </c>
      <c r="CS6" s="628"/>
      <c r="CT6" s="628"/>
      <c r="CU6" s="628"/>
      <c r="CV6" s="628"/>
      <c r="CW6" s="628"/>
      <c r="CX6" s="628"/>
      <c r="CY6" s="629"/>
      <c r="CZ6" s="703">
        <v>0.9</v>
      </c>
      <c r="DA6" s="686"/>
      <c r="DB6" s="686"/>
      <c r="DC6" s="705"/>
      <c r="DD6" s="633" t="s">
        <v>183</v>
      </c>
      <c r="DE6" s="628"/>
      <c r="DF6" s="628"/>
      <c r="DG6" s="628"/>
      <c r="DH6" s="628"/>
      <c r="DI6" s="628"/>
      <c r="DJ6" s="628"/>
      <c r="DK6" s="628"/>
      <c r="DL6" s="628"/>
      <c r="DM6" s="628"/>
      <c r="DN6" s="628"/>
      <c r="DO6" s="628"/>
      <c r="DP6" s="629"/>
      <c r="DQ6" s="633">
        <v>69365</v>
      </c>
      <c r="DR6" s="628"/>
      <c r="DS6" s="628"/>
      <c r="DT6" s="628"/>
      <c r="DU6" s="628"/>
      <c r="DV6" s="628"/>
      <c r="DW6" s="628"/>
      <c r="DX6" s="628"/>
      <c r="DY6" s="628"/>
      <c r="DZ6" s="628"/>
      <c r="EA6" s="628"/>
      <c r="EB6" s="628"/>
      <c r="EC6" s="662"/>
    </row>
    <row r="7" spans="2:143" ht="11.25" customHeight="1" x14ac:dyDescent="0.15">
      <c r="B7" s="624" t="s">
        <v>240</v>
      </c>
      <c r="C7" s="625"/>
      <c r="D7" s="625"/>
      <c r="E7" s="625"/>
      <c r="F7" s="625"/>
      <c r="G7" s="625"/>
      <c r="H7" s="625"/>
      <c r="I7" s="625"/>
      <c r="J7" s="625"/>
      <c r="K7" s="625"/>
      <c r="L7" s="625"/>
      <c r="M7" s="625"/>
      <c r="N7" s="625"/>
      <c r="O7" s="625"/>
      <c r="P7" s="625"/>
      <c r="Q7" s="626"/>
      <c r="R7" s="627">
        <v>323</v>
      </c>
      <c r="S7" s="628"/>
      <c r="T7" s="628"/>
      <c r="U7" s="628"/>
      <c r="V7" s="628"/>
      <c r="W7" s="628"/>
      <c r="X7" s="628"/>
      <c r="Y7" s="629"/>
      <c r="Z7" s="663">
        <v>0</v>
      </c>
      <c r="AA7" s="663"/>
      <c r="AB7" s="663"/>
      <c r="AC7" s="663"/>
      <c r="AD7" s="664">
        <v>323</v>
      </c>
      <c r="AE7" s="664"/>
      <c r="AF7" s="664"/>
      <c r="AG7" s="664"/>
      <c r="AH7" s="664"/>
      <c r="AI7" s="664"/>
      <c r="AJ7" s="664"/>
      <c r="AK7" s="664"/>
      <c r="AL7" s="630">
        <v>0</v>
      </c>
      <c r="AM7" s="631"/>
      <c r="AN7" s="631"/>
      <c r="AO7" s="665"/>
      <c r="AP7" s="624" t="s">
        <v>241</v>
      </c>
      <c r="AQ7" s="625"/>
      <c r="AR7" s="625"/>
      <c r="AS7" s="625"/>
      <c r="AT7" s="625"/>
      <c r="AU7" s="625"/>
      <c r="AV7" s="625"/>
      <c r="AW7" s="625"/>
      <c r="AX7" s="625"/>
      <c r="AY7" s="625"/>
      <c r="AZ7" s="625"/>
      <c r="BA7" s="625"/>
      <c r="BB7" s="625"/>
      <c r="BC7" s="625"/>
      <c r="BD7" s="625"/>
      <c r="BE7" s="625"/>
      <c r="BF7" s="626"/>
      <c r="BG7" s="627">
        <v>416845</v>
      </c>
      <c r="BH7" s="628"/>
      <c r="BI7" s="628"/>
      <c r="BJ7" s="628"/>
      <c r="BK7" s="628"/>
      <c r="BL7" s="628"/>
      <c r="BM7" s="628"/>
      <c r="BN7" s="629"/>
      <c r="BO7" s="663">
        <v>43.8</v>
      </c>
      <c r="BP7" s="663"/>
      <c r="BQ7" s="663"/>
      <c r="BR7" s="663"/>
      <c r="BS7" s="664" t="s">
        <v>183</v>
      </c>
      <c r="BT7" s="664"/>
      <c r="BU7" s="664"/>
      <c r="BV7" s="664"/>
      <c r="BW7" s="664"/>
      <c r="BX7" s="664"/>
      <c r="BY7" s="664"/>
      <c r="BZ7" s="664"/>
      <c r="CA7" s="664"/>
      <c r="CB7" s="695"/>
      <c r="CD7" s="624" t="s">
        <v>242</v>
      </c>
      <c r="CE7" s="625"/>
      <c r="CF7" s="625"/>
      <c r="CG7" s="625"/>
      <c r="CH7" s="625"/>
      <c r="CI7" s="625"/>
      <c r="CJ7" s="625"/>
      <c r="CK7" s="625"/>
      <c r="CL7" s="625"/>
      <c r="CM7" s="625"/>
      <c r="CN7" s="625"/>
      <c r="CO7" s="625"/>
      <c r="CP7" s="625"/>
      <c r="CQ7" s="626"/>
      <c r="CR7" s="627">
        <v>1655884</v>
      </c>
      <c r="CS7" s="628"/>
      <c r="CT7" s="628"/>
      <c r="CU7" s="628"/>
      <c r="CV7" s="628"/>
      <c r="CW7" s="628"/>
      <c r="CX7" s="628"/>
      <c r="CY7" s="629"/>
      <c r="CZ7" s="663">
        <v>22.6</v>
      </c>
      <c r="DA7" s="663"/>
      <c r="DB7" s="663"/>
      <c r="DC7" s="663"/>
      <c r="DD7" s="633">
        <v>603428</v>
      </c>
      <c r="DE7" s="628"/>
      <c r="DF7" s="628"/>
      <c r="DG7" s="628"/>
      <c r="DH7" s="628"/>
      <c r="DI7" s="628"/>
      <c r="DJ7" s="628"/>
      <c r="DK7" s="628"/>
      <c r="DL7" s="628"/>
      <c r="DM7" s="628"/>
      <c r="DN7" s="628"/>
      <c r="DO7" s="628"/>
      <c r="DP7" s="629"/>
      <c r="DQ7" s="633">
        <v>749754</v>
      </c>
      <c r="DR7" s="628"/>
      <c r="DS7" s="628"/>
      <c r="DT7" s="628"/>
      <c r="DU7" s="628"/>
      <c r="DV7" s="628"/>
      <c r="DW7" s="628"/>
      <c r="DX7" s="628"/>
      <c r="DY7" s="628"/>
      <c r="DZ7" s="628"/>
      <c r="EA7" s="628"/>
      <c r="EB7" s="628"/>
      <c r="EC7" s="662"/>
    </row>
    <row r="8" spans="2:143" ht="11.25" customHeight="1" x14ac:dyDescent="0.15">
      <c r="B8" s="624" t="s">
        <v>243</v>
      </c>
      <c r="C8" s="625"/>
      <c r="D8" s="625"/>
      <c r="E8" s="625"/>
      <c r="F8" s="625"/>
      <c r="G8" s="625"/>
      <c r="H8" s="625"/>
      <c r="I8" s="625"/>
      <c r="J8" s="625"/>
      <c r="K8" s="625"/>
      <c r="L8" s="625"/>
      <c r="M8" s="625"/>
      <c r="N8" s="625"/>
      <c r="O8" s="625"/>
      <c r="P8" s="625"/>
      <c r="Q8" s="626"/>
      <c r="R8" s="627">
        <v>3182</v>
      </c>
      <c r="S8" s="628"/>
      <c r="T8" s="628"/>
      <c r="U8" s="628"/>
      <c r="V8" s="628"/>
      <c r="W8" s="628"/>
      <c r="X8" s="628"/>
      <c r="Y8" s="629"/>
      <c r="Z8" s="663">
        <v>0</v>
      </c>
      <c r="AA8" s="663"/>
      <c r="AB8" s="663"/>
      <c r="AC8" s="663"/>
      <c r="AD8" s="664">
        <v>3182</v>
      </c>
      <c r="AE8" s="664"/>
      <c r="AF8" s="664"/>
      <c r="AG8" s="664"/>
      <c r="AH8" s="664"/>
      <c r="AI8" s="664"/>
      <c r="AJ8" s="664"/>
      <c r="AK8" s="664"/>
      <c r="AL8" s="630">
        <v>0.1</v>
      </c>
      <c r="AM8" s="631"/>
      <c r="AN8" s="631"/>
      <c r="AO8" s="665"/>
      <c r="AP8" s="624" t="s">
        <v>244</v>
      </c>
      <c r="AQ8" s="625"/>
      <c r="AR8" s="625"/>
      <c r="AS8" s="625"/>
      <c r="AT8" s="625"/>
      <c r="AU8" s="625"/>
      <c r="AV8" s="625"/>
      <c r="AW8" s="625"/>
      <c r="AX8" s="625"/>
      <c r="AY8" s="625"/>
      <c r="AZ8" s="625"/>
      <c r="BA8" s="625"/>
      <c r="BB8" s="625"/>
      <c r="BC8" s="625"/>
      <c r="BD8" s="625"/>
      <c r="BE8" s="625"/>
      <c r="BF8" s="626"/>
      <c r="BG8" s="627">
        <v>14125</v>
      </c>
      <c r="BH8" s="628"/>
      <c r="BI8" s="628"/>
      <c r="BJ8" s="628"/>
      <c r="BK8" s="628"/>
      <c r="BL8" s="628"/>
      <c r="BM8" s="628"/>
      <c r="BN8" s="629"/>
      <c r="BO8" s="663">
        <v>1.5</v>
      </c>
      <c r="BP8" s="663"/>
      <c r="BQ8" s="663"/>
      <c r="BR8" s="663"/>
      <c r="BS8" s="664" t="s">
        <v>183</v>
      </c>
      <c r="BT8" s="664"/>
      <c r="BU8" s="664"/>
      <c r="BV8" s="664"/>
      <c r="BW8" s="664"/>
      <c r="BX8" s="664"/>
      <c r="BY8" s="664"/>
      <c r="BZ8" s="664"/>
      <c r="CA8" s="664"/>
      <c r="CB8" s="695"/>
      <c r="CD8" s="624" t="s">
        <v>245</v>
      </c>
      <c r="CE8" s="625"/>
      <c r="CF8" s="625"/>
      <c r="CG8" s="625"/>
      <c r="CH8" s="625"/>
      <c r="CI8" s="625"/>
      <c r="CJ8" s="625"/>
      <c r="CK8" s="625"/>
      <c r="CL8" s="625"/>
      <c r="CM8" s="625"/>
      <c r="CN8" s="625"/>
      <c r="CO8" s="625"/>
      <c r="CP8" s="625"/>
      <c r="CQ8" s="626"/>
      <c r="CR8" s="627">
        <v>1266220</v>
      </c>
      <c r="CS8" s="628"/>
      <c r="CT8" s="628"/>
      <c r="CU8" s="628"/>
      <c r="CV8" s="628"/>
      <c r="CW8" s="628"/>
      <c r="CX8" s="628"/>
      <c r="CY8" s="629"/>
      <c r="CZ8" s="663">
        <v>17.3</v>
      </c>
      <c r="DA8" s="663"/>
      <c r="DB8" s="663"/>
      <c r="DC8" s="663"/>
      <c r="DD8" s="633">
        <v>62664</v>
      </c>
      <c r="DE8" s="628"/>
      <c r="DF8" s="628"/>
      <c r="DG8" s="628"/>
      <c r="DH8" s="628"/>
      <c r="DI8" s="628"/>
      <c r="DJ8" s="628"/>
      <c r="DK8" s="628"/>
      <c r="DL8" s="628"/>
      <c r="DM8" s="628"/>
      <c r="DN8" s="628"/>
      <c r="DO8" s="628"/>
      <c r="DP8" s="629"/>
      <c r="DQ8" s="633">
        <v>729266</v>
      </c>
      <c r="DR8" s="628"/>
      <c r="DS8" s="628"/>
      <c r="DT8" s="628"/>
      <c r="DU8" s="628"/>
      <c r="DV8" s="628"/>
      <c r="DW8" s="628"/>
      <c r="DX8" s="628"/>
      <c r="DY8" s="628"/>
      <c r="DZ8" s="628"/>
      <c r="EA8" s="628"/>
      <c r="EB8" s="628"/>
      <c r="EC8" s="662"/>
    </row>
    <row r="9" spans="2:143" ht="11.25" customHeight="1" x14ac:dyDescent="0.15">
      <c r="B9" s="624" t="s">
        <v>246</v>
      </c>
      <c r="C9" s="625"/>
      <c r="D9" s="625"/>
      <c r="E9" s="625"/>
      <c r="F9" s="625"/>
      <c r="G9" s="625"/>
      <c r="H9" s="625"/>
      <c r="I9" s="625"/>
      <c r="J9" s="625"/>
      <c r="K9" s="625"/>
      <c r="L9" s="625"/>
      <c r="M9" s="625"/>
      <c r="N9" s="625"/>
      <c r="O9" s="625"/>
      <c r="P9" s="625"/>
      <c r="Q9" s="626"/>
      <c r="R9" s="627">
        <v>2227</v>
      </c>
      <c r="S9" s="628"/>
      <c r="T9" s="628"/>
      <c r="U9" s="628"/>
      <c r="V9" s="628"/>
      <c r="W9" s="628"/>
      <c r="X9" s="628"/>
      <c r="Y9" s="629"/>
      <c r="Z9" s="663">
        <v>0</v>
      </c>
      <c r="AA9" s="663"/>
      <c r="AB9" s="663"/>
      <c r="AC9" s="663"/>
      <c r="AD9" s="664">
        <v>2227</v>
      </c>
      <c r="AE9" s="664"/>
      <c r="AF9" s="664"/>
      <c r="AG9" s="664"/>
      <c r="AH9" s="664"/>
      <c r="AI9" s="664"/>
      <c r="AJ9" s="664"/>
      <c r="AK9" s="664"/>
      <c r="AL9" s="630">
        <v>0.1</v>
      </c>
      <c r="AM9" s="631"/>
      <c r="AN9" s="631"/>
      <c r="AO9" s="665"/>
      <c r="AP9" s="624" t="s">
        <v>247</v>
      </c>
      <c r="AQ9" s="625"/>
      <c r="AR9" s="625"/>
      <c r="AS9" s="625"/>
      <c r="AT9" s="625"/>
      <c r="AU9" s="625"/>
      <c r="AV9" s="625"/>
      <c r="AW9" s="625"/>
      <c r="AX9" s="625"/>
      <c r="AY9" s="625"/>
      <c r="AZ9" s="625"/>
      <c r="BA9" s="625"/>
      <c r="BB9" s="625"/>
      <c r="BC9" s="625"/>
      <c r="BD9" s="625"/>
      <c r="BE9" s="625"/>
      <c r="BF9" s="626"/>
      <c r="BG9" s="627">
        <v>328706</v>
      </c>
      <c r="BH9" s="628"/>
      <c r="BI9" s="628"/>
      <c r="BJ9" s="628"/>
      <c r="BK9" s="628"/>
      <c r="BL9" s="628"/>
      <c r="BM9" s="628"/>
      <c r="BN9" s="629"/>
      <c r="BO9" s="663">
        <v>34.5</v>
      </c>
      <c r="BP9" s="663"/>
      <c r="BQ9" s="663"/>
      <c r="BR9" s="663"/>
      <c r="BS9" s="664" t="s">
        <v>183</v>
      </c>
      <c r="BT9" s="664"/>
      <c r="BU9" s="664"/>
      <c r="BV9" s="664"/>
      <c r="BW9" s="664"/>
      <c r="BX9" s="664"/>
      <c r="BY9" s="664"/>
      <c r="BZ9" s="664"/>
      <c r="CA9" s="664"/>
      <c r="CB9" s="695"/>
      <c r="CD9" s="624" t="s">
        <v>248</v>
      </c>
      <c r="CE9" s="625"/>
      <c r="CF9" s="625"/>
      <c r="CG9" s="625"/>
      <c r="CH9" s="625"/>
      <c r="CI9" s="625"/>
      <c r="CJ9" s="625"/>
      <c r="CK9" s="625"/>
      <c r="CL9" s="625"/>
      <c r="CM9" s="625"/>
      <c r="CN9" s="625"/>
      <c r="CO9" s="625"/>
      <c r="CP9" s="625"/>
      <c r="CQ9" s="626"/>
      <c r="CR9" s="627">
        <v>498429</v>
      </c>
      <c r="CS9" s="628"/>
      <c r="CT9" s="628"/>
      <c r="CU9" s="628"/>
      <c r="CV9" s="628"/>
      <c r="CW9" s="628"/>
      <c r="CX9" s="628"/>
      <c r="CY9" s="629"/>
      <c r="CZ9" s="663">
        <v>6.8</v>
      </c>
      <c r="DA9" s="663"/>
      <c r="DB9" s="663"/>
      <c r="DC9" s="663"/>
      <c r="DD9" s="633">
        <v>27520</v>
      </c>
      <c r="DE9" s="628"/>
      <c r="DF9" s="628"/>
      <c r="DG9" s="628"/>
      <c r="DH9" s="628"/>
      <c r="DI9" s="628"/>
      <c r="DJ9" s="628"/>
      <c r="DK9" s="628"/>
      <c r="DL9" s="628"/>
      <c r="DM9" s="628"/>
      <c r="DN9" s="628"/>
      <c r="DO9" s="628"/>
      <c r="DP9" s="629"/>
      <c r="DQ9" s="633">
        <v>429109</v>
      </c>
      <c r="DR9" s="628"/>
      <c r="DS9" s="628"/>
      <c r="DT9" s="628"/>
      <c r="DU9" s="628"/>
      <c r="DV9" s="628"/>
      <c r="DW9" s="628"/>
      <c r="DX9" s="628"/>
      <c r="DY9" s="628"/>
      <c r="DZ9" s="628"/>
      <c r="EA9" s="628"/>
      <c r="EB9" s="628"/>
      <c r="EC9" s="662"/>
    </row>
    <row r="10" spans="2:143" ht="11.25" customHeight="1" x14ac:dyDescent="0.15">
      <c r="B10" s="624" t="s">
        <v>249</v>
      </c>
      <c r="C10" s="625"/>
      <c r="D10" s="625"/>
      <c r="E10" s="625"/>
      <c r="F10" s="625"/>
      <c r="G10" s="625"/>
      <c r="H10" s="625"/>
      <c r="I10" s="625"/>
      <c r="J10" s="625"/>
      <c r="K10" s="625"/>
      <c r="L10" s="625"/>
      <c r="M10" s="625"/>
      <c r="N10" s="625"/>
      <c r="O10" s="625"/>
      <c r="P10" s="625"/>
      <c r="Q10" s="626"/>
      <c r="R10" s="627" t="s">
        <v>183</v>
      </c>
      <c r="S10" s="628"/>
      <c r="T10" s="628"/>
      <c r="U10" s="628"/>
      <c r="V10" s="628"/>
      <c r="W10" s="628"/>
      <c r="X10" s="628"/>
      <c r="Y10" s="629"/>
      <c r="Z10" s="663" t="s">
        <v>183</v>
      </c>
      <c r="AA10" s="663"/>
      <c r="AB10" s="663"/>
      <c r="AC10" s="663"/>
      <c r="AD10" s="664" t="s">
        <v>183</v>
      </c>
      <c r="AE10" s="664"/>
      <c r="AF10" s="664"/>
      <c r="AG10" s="664"/>
      <c r="AH10" s="664"/>
      <c r="AI10" s="664"/>
      <c r="AJ10" s="664"/>
      <c r="AK10" s="664"/>
      <c r="AL10" s="630" t="s">
        <v>183</v>
      </c>
      <c r="AM10" s="631"/>
      <c r="AN10" s="631"/>
      <c r="AO10" s="665"/>
      <c r="AP10" s="624" t="s">
        <v>250</v>
      </c>
      <c r="AQ10" s="625"/>
      <c r="AR10" s="625"/>
      <c r="AS10" s="625"/>
      <c r="AT10" s="625"/>
      <c r="AU10" s="625"/>
      <c r="AV10" s="625"/>
      <c r="AW10" s="625"/>
      <c r="AX10" s="625"/>
      <c r="AY10" s="625"/>
      <c r="AZ10" s="625"/>
      <c r="BA10" s="625"/>
      <c r="BB10" s="625"/>
      <c r="BC10" s="625"/>
      <c r="BD10" s="625"/>
      <c r="BE10" s="625"/>
      <c r="BF10" s="626"/>
      <c r="BG10" s="627">
        <v>15849</v>
      </c>
      <c r="BH10" s="628"/>
      <c r="BI10" s="628"/>
      <c r="BJ10" s="628"/>
      <c r="BK10" s="628"/>
      <c r="BL10" s="628"/>
      <c r="BM10" s="628"/>
      <c r="BN10" s="629"/>
      <c r="BO10" s="663">
        <v>1.7</v>
      </c>
      <c r="BP10" s="663"/>
      <c r="BQ10" s="663"/>
      <c r="BR10" s="663"/>
      <c r="BS10" s="664" t="s">
        <v>183</v>
      </c>
      <c r="BT10" s="664"/>
      <c r="BU10" s="664"/>
      <c r="BV10" s="664"/>
      <c r="BW10" s="664"/>
      <c r="BX10" s="664"/>
      <c r="BY10" s="664"/>
      <c r="BZ10" s="664"/>
      <c r="CA10" s="664"/>
      <c r="CB10" s="695"/>
      <c r="CD10" s="624" t="s">
        <v>251</v>
      </c>
      <c r="CE10" s="625"/>
      <c r="CF10" s="625"/>
      <c r="CG10" s="625"/>
      <c r="CH10" s="625"/>
      <c r="CI10" s="625"/>
      <c r="CJ10" s="625"/>
      <c r="CK10" s="625"/>
      <c r="CL10" s="625"/>
      <c r="CM10" s="625"/>
      <c r="CN10" s="625"/>
      <c r="CO10" s="625"/>
      <c r="CP10" s="625"/>
      <c r="CQ10" s="626"/>
      <c r="CR10" s="627">
        <v>3842</v>
      </c>
      <c r="CS10" s="628"/>
      <c r="CT10" s="628"/>
      <c r="CU10" s="628"/>
      <c r="CV10" s="628"/>
      <c r="CW10" s="628"/>
      <c r="CX10" s="628"/>
      <c r="CY10" s="629"/>
      <c r="CZ10" s="663">
        <v>0.1</v>
      </c>
      <c r="DA10" s="663"/>
      <c r="DB10" s="663"/>
      <c r="DC10" s="663"/>
      <c r="DD10" s="633" t="s">
        <v>183</v>
      </c>
      <c r="DE10" s="628"/>
      <c r="DF10" s="628"/>
      <c r="DG10" s="628"/>
      <c r="DH10" s="628"/>
      <c r="DI10" s="628"/>
      <c r="DJ10" s="628"/>
      <c r="DK10" s="628"/>
      <c r="DL10" s="628"/>
      <c r="DM10" s="628"/>
      <c r="DN10" s="628"/>
      <c r="DO10" s="628"/>
      <c r="DP10" s="629"/>
      <c r="DQ10" s="633">
        <v>3842</v>
      </c>
      <c r="DR10" s="628"/>
      <c r="DS10" s="628"/>
      <c r="DT10" s="628"/>
      <c r="DU10" s="628"/>
      <c r="DV10" s="628"/>
      <c r="DW10" s="628"/>
      <c r="DX10" s="628"/>
      <c r="DY10" s="628"/>
      <c r="DZ10" s="628"/>
      <c r="EA10" s="628"/>
      <c r="EB10" s="628"/>
      <c r="EC10" s="662"/>
    </row>
    <row r="11" spans="2:143" ht="11.25" customHeight="1" x14ac:dyDescent="0.15">
      <c r="B11" s="624" t="s">
        <v>252</v>
      </c>
      <c r="C11" s="625"/>
      <c r="D11" s="625"/>
      <c r="E11" s="625"/>
      <c r="F11" s="625"/>
      <c r="G11" s="625"/>
      <c r="H11" s="625"/>
      <c r="I11" s="625"/>
      <c r="J11" s="625"/>
      <c r="K11" s="625"/>
      <c r="L11" s="625"/>
      <c r="M11" s="625"/>
      <c r="N11" s="625"/>
      <c r="O11" s="625"/>
      <c r="P11" s="625"/>
      <c r="Q11" s="626"/>
      <c r="R11" s="627">
        <v>219620</v>
      </c>
      <c r="S11" s="628"/>
      <c r="T11" s="628"/>
      <c r="U11" s="628"/>
      <c r="V11" s="628"/>
      <c r="W11" s="628"/>
      <c r="X11" s="628"/>
      <c r="Y11" s="629"/>
      <c r="Z11" s="630">
        <v>2.9</v>
      </c>
      <c r="AA11" s="631"/>
      <c r="AB11" s="631"/>
      <c r="AC11" s="632"/>
      <c r="AD11" s="633">
        <v>219620</v>
      </c>
      <c r="AE11" s="628"/>
      <c r="AF11" s="628"/>
      <c r="AG11" s="628"/>
      <c r="AH11" s="628"/>
      <c r="AI11" s="628"/>
      <c r="AJ11" s="628"/>
      <c r="AK11" s="629"/>
      <c r="AL11" s="630">
        <v>5.6</v>
      </c>
      <c r="AM11" s="631"/>
      <c r="AN11" s="631"/>
      <c r="AO11" s="665"/>
      <c r="AP11" s="624" t="s">
        <v>253</v>
      </c>
      <c r="AQ11" s="625"/>
      <c r="AR11" s="625"/>
      <c r="AS11" s="625"/>
      <c r="AT11" s="625"/>
      <c r="AU11" s="625"/>
      <c r="AV11" s="625"/>
      <c r="AW11" s="625"/>
      <c r="AX11" s="625"/>
      <c r="AY11" s="625"/>
      <c r="AZ11" s="625"/>
      <c r="BA11" s="625"/>
      <c r="BB11" s="625"/>
      <c r="BC11" s="625"/>
      <c r="BD11" s="625"/>
      <c r="BE11" s="625"/>
      <c r="BF11" s="626"/>
      <c r="BG11" s="627">
        <v>58165</v>
      </c>
      <c r="BH11" s="628"/>
      <c r="BI11" s="628"/>
      <c r="BJ11" s="628"/>
      <c r="BK11" s="628"/>
      <c r="BL11" s="628"/>
      <c r="BM11" s="628"/>
      <c r="BN11" s="629"/>
      <c r="BO11" s="663">
        <v>6.1</v>
      </c>
      <c r="BP11" s="663"/>
      <c r="BQ11" s="663"/>
      <c r="BR11" s="663"/>
      <c r="BS11" s="664" t="s">
        <v>183</v>
      </c>
      <c r="BT11" s="664"/>
      <c r="BU11" s="664"/>
      <c r="BV11" s="664"/>
      <c r="BW11" s="664"/>
      <c r="BX11" s="664"/>
      <c r="BY11" s="664"/>
      <c r="BZ11" s="664"/>
      <c r="CA11" s="664"/>
      <c r="CB11" s="695"/>
      <c r="CD11" s="624" t="s">
        <v>254</v>
      </c>
      <c r="CE11" s="625"/>
      <c r="CF11" s="625"/>
      <c r="CG11" s="625"/>
      <c r="CH11" s="625"/>
      <c r="CI11" s="625"/>
      <c r="CJ11" s="625"/>
      <c r="CK11" s="625"/>
      <c r="CL11" s="625"/>
      <c r="CM11" s="625"/>
      <c r="CN11" s="625"/>
      <c r="CO11" s="625"/>
      <c r="CP11" s="625"/>
      <c r="CQ11" s="626"/>
      <c r="CR11" s="627">
        <v>891430</v>
      </c>
      <c r="CS11" s="628"/>
      <c r="CT11" s="628"/>
      <c r="CU11" s="628"/>
      <c r="CV11" s="628"/>
      <c r="CW11" s="628"/>
      <c r="CX11" s="628"/>
      <c r="CY11" s="629"/>
      <c r="CZ11" s="663">
        <v>12.2</v>
      </c>
      <c r="DA11" s="663"/>
      <c r="DB11" s="663"/>
      <c r="DC11" s="663"/>
      <c r="DD11" s="633">
        <v>180290</v>
      </c>
      <c r="DE11" s="628"/>
      <c r="DF11" s="628"/>
      <c r="DG11" s="628"/>
      <c r="DH11" s="628"/>
      <c r="DI11" s="628"/>
      <c r="DJ11" s="628"/>
      <c r="DK11" s="628"/>
      <c r="DL11" s="628"/>
      <c r="DM11" s="628"/>
      <c r="DN11" s="628"/>
      <c r="DO11" s="628"/>
      <c r="DP11" s="629"/>
      <c r="DQ11" s="633">
        <v>367207</v>
      </c>
      <c r="DR11" s="628"/>
      <c r="DS11" s="628"/>
      <c r="DT11" s="628"/>
      <c r="DU11" s="628"/>
      <c r="DV11" s="628"/>
      <c r="DW11" s="628"/>
      <c r="DX11" s="628"/>
      <c r="DY11" s="628"/>
      <c r="DZ11" s="628"/>
      <c r="EA11" s="628"/>
      <c r="EB11" s="628"/>
      <c r="EC11" s="662"/>
    </row>
    <row r="12" spans="2:143" ht="11.25" customHeight="1" x14ac:dyDescent="0.15">
      <c r="B12" s="624" t="s">
        <v>255</v>
      </c>
      <c r="C12" s="625"/>
      <c r="D12" s="625"/>
      <c r="E12" s="625"/>
      <c r="F12" s="625"/>
      <c r="G12" s="625"/>
      <c r="H12" s="625"/>
      <c r="I12" s="625"/>
      <c r="J12" s="625"/>
      <c r="K12" s="625"/>
      <c r="L12" s="625"/>
      <c r="M12" s="625"/>
      <c r="N12" s="625"/>
      <c r="O12" s="625"/>
      <c r="P12" s="625"/>
      <c r="Q12" s="626"/>
      <c r="R12" s="627" t="s">
        <v>183</v>
      </c>
      <c r="S12" s="628"/>
      <c r="T12" s="628"/>
      <c r="U12" s="628"/>
      <c r="V12" s="628"/>
      <c r="W12" s="628"/>
      <c r="X12" s="628"/>
      <c r="Y12" s="629"/>
      <c r="Z12" s="663" t="s">
        <v>183</v>
      </c>
      <c r="AA12" s="663"/>
      <c r="AB12" s="663"/>
      <c r="AC12" s="663"/>
      <c r="AD12" s="664" t="s">
        <v>183</v>
      </c>
      <c r="AE12" s="664"/>
      <c r="AF12" s="664"/>
      <c r="AG12" s="664"/>
      <c r="AH12" s="664"/>
      <c r="AI12" s="664"/>
      <c r="AJ12" s="664"/>
      <c r="AK12" s="664"/>
      <c r="AL12" s="630" t="s">
        <v>183</v>
      </c>
      <c r="AM12" s="631"/>
      <c r="AN12" s="631"/>
      <c r="AO12" s="665"/>
      <c r="AP12" s="624" t="s">
        <v>256</v>
      </c>
      <c r="AQ12" s="625"/>
      <c r="AR12" s="625"/>
      <c r="AS12" s="625"/>
      <c r="AT12" s="625"/>
      <c r="AU12" s="625"/>
      <c r="AV12" s="625"/>
      <c r="AW12" s="625"/>
      <c r="AX12" s="625"/>
      <c r="AY12" s="625"/>
      <c r="AZ12" s="625"/>
      <c r="BA12" s="625"/>
      <c r="BB12" s="625"/>
      <c r="BC12" s="625"/>
      <c r="BD12" s="625"/>
      <c r="BE12" s="625"/>
      <c r="BF12" s="626"/>
      <c r="BG12" s="627">
        <v>447748</v>
      </c>
      <c r="BH12" s="628"/>
      <c r="BI12" s="628"/>
      <c r="BJ12" s="628"/>
      <c r="BK12" s="628"/>
      <c r="BL12" s="628"/>
      <c r="BM12" s="628"/>
      <c r="BN12" s="629"/>
      <c r="BO12" s="663">
        <v>47</v>
      </c>
      <c r="BP12" s="663"/>
      <c r="BQ12" s="663"/>
      <c r="BR12" s="663"/>
      <c r="BS12" s="664" t="s">
        <v>183</v>
      </c>
      <c r="BT12" s="664"/>
      <c r="BU12" s="664"/>
      <c r="BV12" s="664"/>
      <c r="BW12" s="664"/>
      <c r="BX12" s="664"/>
      <c r="BY12" s="664"/>
      <c r="BZ12" s="664"/>
      <c r="CA12" s="664"/>
      <c r="CB12" s="695"/>
      <c r="CD12" s="624" t="s">
        <v>257</v>
      </c>
      <c r="CE12" s="625"/>
      <c r="CF12" s="625"/>
      <c r="CG12" s="625"/>
      <c r="CH12" s="625"/>
      <c r="CI12" s="625"/>
      <c r="CJ12" s="625"/>
      <c r="CK12" s="625"/>
      <c r="CL12" s="625"/>
      <c r="CM12" s="625"/>
      <c r="CN12" s="625"/>
      <c r="CO12" s="625"/>
      <c r="CP12" s="625"/>
      <c r="CQ12" s="626"/>
      <c r="CR12" s="627">
        <v>419089</v>
      </c>
      <c r="CS12" s="628"/>
      <c r="CT12" s="628"/>
      <c r="CU12" s="628"/>
      <c r="CV12" s="628"/>
      <c r="CW12" s="628"/>
      <c r="CX12" s="628"/>
      <c r="CY12" s="629"/>
      <c r="CZ12" s="663">
        <v>5.7</v>
      </c>
      <c r="DA12" s="663"/>
      <c r="DB12" s="663"/>
      <c r="DC12" s="663"/>
      <c r="DD12" s="633">
        <v>53526</v>
      </c>
      <c r="DE12" s="628"/>
      <c r="DF12" s="628"/>
      <c r="DG12" s="628"/>
      <c r="DH12" s="628"/>
      <c r="DI12" s="628"/>
      <c r="DJ12" s="628"/>
      <c r="DK12" s="628"/>
      <c r="DL12" s="628"/>
      <c r="DM12" s="628"/>
      <c r="DN12" s="628"/>
      <c r="DO12" s="628"/>
      <c r="DP12" s="629"/>
      <c r="DQ12" s="633">
        <v>335854</v>
      </c>
      <c r="DR12" s="628"/>
      <c r="DS12" s="628"/>
      <c r="DT12" s="628"/>
      <c r="DU12" s="628"/>
      <c r="DV12" s="628"/>
      <c r="DW12" s="628"/>
      <c r="DX12" s="628"/>
      <c r="DY12" s="628"/>
      <c r="DZ12" s="628"/>
      <c r="EA12" s="628"/>
      <c r="EB12" s="628"/>
      <c r="EC12" s="662"/>
    </row>
    <row r="13" spans="2:143" ht="11.25" customHeight="1" x14ac:dyDescent="0.15">
      <c r="B13" s="624" t="s">
        <v>258</v>
      </c>
      <c r="C13" s="625"/>
      <c r="D13" s="625"/>
      <c r="E13" s="625"/>
      <c r="F13" s="625"/>
      <c r="G13" s="625"/>
      <c r="H13" s="625"/>
      <c r="I13" s="625"/>
      <c r="J13" s="625"/>
      <c r="K13" s="625"/>
      <c r="L13" s="625"/>
      <c r="M13" s="625"/>
      <c r="N13" s="625"/>
      <c r="O13" s="625"/>
      <c r="P13" s="625"/>
      <c r="Q13" s="626"/>
      <c r="R13" s="627" t="s">
        <v>183</v>
      </c>
      <c r="S13" s="628"/>
      <c r="T13" s="628"/>
      <c r="U13" s="628"/>
      <c r="V13" s="628"/>
      <c r="W13" s="628"/>
      <c r="X13" s="628"/>
      <c r="Y13" s="629"/>
      <c r="Z13" s="663" t="s">
        <v>183</v>
      </c>
      <c r="AA13" s="663"/>
      <c r="AB13" s="663"/>
      <c r="AC13" s="663"/>
      <c r="AD13" s="664" t="s">
        <v>183</v>
      </c>
      <c r="AE13" s="664"/>
      <c r="AF13" s="664"/>
      <c r="AG13" s="664"/>
      <c r="AH13" s="664"/>
      <c r="AI13" s="664"/>
      <c r="AJ13" s="664"/>
      <c r="AK13" s="664"/>
      <c r="AL13" s="630" t="s">
        <v>183</v>
      </c>
      <c r="AM13" s="631"/>
      <c r="AN13" s="631"/>
      <c r="AO13" s="665"/>
      <c r="AP13" s="624" t="s">
        <v>259</v>
      </c>
      <c r="AQ13" s="625"/>
      <c r="AR13" s="625"/>
      <c r="AS13" s="625"/>
      <c r="AT13" s="625"/>
      <c r="AU13" s="625"/>
      <c r="AV13" s="625"/>
      <c r="AW13" s="625"/>
      <c r="AX13" s="625"/>
      <c r="AY13" s="625"/>
      <c r="AZ13" s="625"/>
      <c r="BA13" s="625"/>
      <c r="BB13" s="625"/>
      <c r="BC13" s="625"/>
      <c r="BD13" s="625"/>
      <c r="BE13" s="625"/>
      <c r="BF13" s="626"/>
      <c r="BG13" s="627">
        <v>431978</v>
      </c>
      <c r="BH13" s="628"/>
      <c r="BI13" s="628"/>
      <c r="BJ13" s="628"/>
      <c r="BK13" s="628"/>
      <c r="BL13" s="628"/>
      <c r="BM13" s="628"/>
      <c r="BN13" s="629"/>
      <c r="BO13" s="663">
        <v>45.4</v>
      </c>
      <c r="BP13" s="663"/>
      <c r="BQ13" s="663"/>
      <c r="BR13" s="663"/>
      <c r="BS13" s="664" t="s">
        <v>183</v>
      </c>
      <c r="BT13" s="664"/>
      <c r="BU13" s="664"/>
      <c r="BV13" s="664"/>
      <c r="BW13" s="664"/>
      <c r="BX13" s="664"/>
      <c r="BY13" s="664"/>
      <c r="BZ13" s="664"/>
      <c r="CA13" s="664"/>
      <c r="CB13" s="695"/>
      <c r="CD13" s="624" t="s">
        <v>260</v>
      </c>
      <c r="CE13" s="625"/>
      <c r="CF13" s="625"/>
      <c r="CG13" s="625"/>
      <c r="CH13" s="625"/>
      <c r="CI13" s="625"/>
      <c r="CJ13" s="625"/>
      <c r="CK13" s="625"/>
      <c r="CL13" s="625"/>
      <c r="CM13" s="625"/>
      <c r="CN13" s="625"/>
      <c r="CO13" s="625"/>
      <c r="CP13" s="625"/>
      <c r="CQ13" s="626"/>
      <c r="CR13" s="627">
        <v>861588</v>
      </c>
      <c r="CS13" s="628"/>
      <c r="CT13" s="628"/>
      <c r="CU13" s="628"/>
      <c r="CV13" s="628"/>
      <c r="CW13" s="628"/>
      <c r="CX13" s="628"/>
      <c r="CY13" s="629"/>
      <c r="CZ13" s="663">
        <v>11.8</v>
      </c>
      <c r="DA13" s="663"/>
      <c r="DB13" s="663"/>
      <c r="DC13" s="663"/>
      <c r="DD13" s="633">
        <v>532248</v>
      </c>
      <c r="DE13" s="628"/>
      <c r="DF13" s="628"/>
      <c r="DG13" s="628"/>
      <c r="DH13" s="628"/>
      <c r="DI13" s="628"/>
      <c r="DJ13" s="628"/>
      <c r="DK13" s="628"/>
      <c r="DL13" s="628"/>
      <c r="DM13" s="628"/>
      <c r="DN13" s="628"/>
      <c r="DO13" s="628"/>
      <c r="DP13" s="629"/>
      <c r="DQ13" s="633">
        <v>285755</v>
      </c>
      <c r="DR13" s="628"/>
      <c r="DS13" s="628"/>
      <c r="DT13" s="628"/>
      <c r="DU13" s="628"/>
      <c r="DV13" s="628"/>
      <c r="DW13" s="628"/>
      <c r="DX13" s="628"/>
      <c r="DY13" s="628"/>
      <c r="DZ13" s="628"/>
      <c r="EA13" s="628"/>
      <c r="EB13" s="628"/>
      <c r="EC13" s="662"/>
    </row>
    <row r="14" spans="2:143" ht="11.25" customHeight="1" x14ac:dyDescent="0.15">
      <c r="B14" s="624" t="s">
        <v>261</v>
      </c>
      <c r="C14" s="625"/>
      <c r="D14" s="625"/>
      <c r="E14" s="625"/>
      <c r="F14" s="625"/>
      <c r="G14" s="625"/>
      <c r="H14" s="625"/>
      <c r="I14" s="625"/>
      <c r="J14" s="625"/>
      <c r="K14" s="625"/>
      <c r="L14" s="625"/>
      <c r="M14" s="625"/>
      <c r="N14" s="625"/>
      <c r="O14" s="625"/>
      <c r="P14" s="625"/>
      <c r="Q14" s="626"/>
      <c r="R14" s="627" t="s">
        <v>183</v>
      </c>
      <c r="S14" s="628"/>
      <c r="T14" s="628"/>
      <c r="U14" s="628"/>
      <c r="V14" s="628"/>
      <c r="W14" s="628"/>
      <c r="X14" s="628"/>
      <c r="Y14" s="629"/>
      <c r="Z14" s="663" t="s">
        <v>183</v>
      </c>
      <c r="AA14" s="663"/>
      <c r="AB14" s="663"/>
      <c r="AC14" s="663"/>
      <c r="AD14" s="664" t="s">
        <v>183</v>
      </c>
      <c r="AE14" s="664"/>
      <c r="AF14" s="664"/>
      <c r="AG14" s="664"/>
      <c r="AH14" s="664"/>
      <c r="AI14" s="664"/>
      <c r="AJ14" s="664"/>
      <c r="AK14" s="664"/>
      <c r="AL14" s="630" t="s">
        <v>183</v>
      </c>
      <c r="AM14" s="631"/>
      <c r="AN14" s="631"/>
      <c r="AO14" s="665"/>
      <c r="AP14" s="624" t="s">
        <v>262</v>
      </c>
      <c r="AQ14" s="625"/>
      <c r="AR14" s="625"/>
      <c r="AS14" s="625"/>
      <c r="AT14" s="625"/>
      <c r="AU14" s="625"/>
      <c r="AV14" s="625"/>
      <c r="AW14" s="625"/>
      <c r="AX14" s="625"/>
      <c r="AY14" s="625"/>
      <c r="AZ14" s="625"/>
      <c r="BA14" s="625"/>
      <c r="BB14" s="625"/>
      <c r="BC14" s="625"/>
      <c r="BD14" s="625"/>
      <c r="BE14" s="625"/>
      <c r="BF14" s="626"/>
      <c r="BG14" s="627">
        <v>36354</v>
      </c>
      <c r="BH14" s="628"/>
      <c r="BI14" s="628"/>
      <c r="BJ14" s="628"/>
      <c r="BK14" s="628"/>
      <c r="BL14" s="628"/>
      <c r="BM14" s="628"/>
      <c r="BN14" s="629"/>
      <c r="BO14" s="663">
        <v>3.8</v>
      </c>
      <c r="BP14" s="663"/>
      <c r="BQ14" s="663"/>
      <c r="BR14" s="663"/>
      <c r="BS14" s="664" t="s">
        <v>183</v>
      </c>
      <c r="BT14" s="664"/>
      <c r="BU14" s="664"/>
      <c r="BV14" s="664"/>
      <c r="BW14" s="664"/>
      <c r="BX14" s="664"/>
      <c r="BY14" s="664"/>
      <c r="BZ14" s="664"/>
      <c r="CA14" s="664"/>
      <c r="CB14" s="695"/>
      <c r="CD14" s="624" t="s">
        <v>263</v>
      </c>
      <c r="CE14" s="625"/>
      <c r="CF14" s="625"/>
      <c r="CG14" s="625"/>
      <c r="CH14" s="625"/>
      <c r="CI14" s="625"/>
      <c r="CJ14" s="625"/>
      <c r="CK14" s="625"/>
      <c r="CL14" s="625"/>
      <c r="CM14" s="625"/>
      <c r="CN14" s="625"/>
      <c r="CO14" s="625"/>
      <c r="CP14" s="625"/>
      <c r="CQ14" s="626"/>
      <c r="CR14" s="627">
        <v>279980</v>
      </c>
      <c r="CS14" s="628"/>
      <c r="CT14" s="628"/>
      <c r="CU14" s="628"/>
      <c r="CV14" s="628"/>
      <c r="CW14" s="628"/>
      <c r="CX14" s="628"/>
      <c r="CY14" s="629"/>
      <c r="CZ14" s="663">
        <v>3.8</v>
      </c>
      <c r="DA14" s="663"/>
      <c r="DB14" s="663"/>
      <c r="DC14" s="663"/>
      <c r="DD14" s="633">
        <v>70553</v>
      </c>
      <c r="DE14" s="628"/>
      <c r="DF14" s="628"/>
      <c r="DG14" s="628"/>
      <c r="DH14" s="628"/>
      <c r="DI14" s="628"/>
      <c r="DJ14" s="628"/>
      <c r="DK14" s="628"/>
      <c r="DL14" s="628"/>
      <c r="DM14" s="628"/>
      <c r="DN14" s="628"/>
      <c r="DO14" s="628"/>
      <c r="DP14" s="629"/>
      <c r="DQ14" s="633">
        <v>200137</v>
      </c>
      <c r="DR14" s="628"/>
      <c r="DS14" s="628"/>
      <c r="DT14" s="628"/>
      <c r="DU14" s="628"/>
      <c r="DV14" s="628"/>
      <c r="DW14" s="628"/>
      <c r="DX14" s="628"/>
      <c r="DY14" s="628"/>
      <c r="DZ14" s="628"/>
      <c r="EA14" s="628"/>
      <c r="EB14" s="628"/>
      <c r="EC14" s="662"/>
    </row>
    <row r="15" spans="2:143" ht="11.25" customHeight="1" x14ac:dyDescent="0.15">
      <c r="B15" s="624" t="s">
        <v>264</v>
      </c>
      <c r="C15" s="625"/>
      <c r="D15" s="625"/>
      <c r="E15" s="625"/>
      <c r="F15" s="625"/>
      <c r="G15" s="625"/>
      <c r="H15" s="625"/>
      <c r="I15" s="625"/>
      <c r="J15" s="625"/>
      <c r="K15" s="625"/>
      <c r="L15" s="625"/>
      <c r="M15" s="625"/>
      <c r="N15" s="625"/>
      <c r="O15" s="625"/>
      <c r="P15" s="625"/>
      <c r="Q15" s="626"/>
      <c r="R15" s="627" t="s">
        <v>183</v>
      </c>
      <c r="S15" s="628"/>
      <c r="T15" s="628"/>
      <c r="U15" s="628"/>
      <c r="V15" s="628"/>
      <c r="W15" s="628"/>
      <c r="X15" s="628"/>
      <c r="Y15" s="629"/>
      <c r="Z15" s="663" t="s">
        <v>183</v>
      </c>
      <c r="AA15" s="663"/>
      <c r="AB15" s="663"/>
      <c r="AC15" s="663"/>
      <c r="AD15" s="664" t="s">
        <v>183</v>
      </c>
      <c r="AE15" s="664"/>
      <c r="AF15" s="664"/>
      <c r="AG15" s="664"/>
      <c r="AH15" s="664"/>
      <c r="AI15" s="664"/>
      <c r="AJ15" s="664"/>
      <c r="AK15" s="664"/>
      <c r="AL15" s="630" t="s">
        <v>183</v>
      </c>
      <c r="AM15" s="631"/>
      <c r="AN15" s="631"/>
      <c r="AO15" s="665"/>
      <c r="AP15" s="624" t="s">
        <v>265</v>
      </c>
      <c r="AQ15" s="625"/>
      <c r="AR15" s="625"/>
      <c r="AS15" s="625"/>
      <c r="AT15" s="625"/>
      <c r="AU15" s="625"/>
      <c r="AV15" s="625"/>
      <c r="AW15" s="625"/>
      <c r="AX15" s="625"/>
      <c r="AY15" s="625"/>
      <c r="AZ15" s="625"/>
      <c r="BA15" s="625"/>
      <c r="BB15" s="625"/>
      <c r="BC15" s="625"/>
      <c r="BD15" s="625"/>
      <c r="BE15" s="625"/>
      <c r="BF15" s="626"/>
      <c r="BG15" s="627">
        <v>43849</v>
      </c>
      <c r="BH15" s="628"/>
      <c r="BI15" s="628"/>
      <c r="BJ15" s="628"/>
      <c r="BK15" s="628"/>
      <c r="BL15" s="628"/>
      <c r="BM15" s="628"/>
      <c r="BN15" s="629"/>
      <c r="BO15" s="663">
        <v>4.5999999999999996</v>
      </c>
      <c r="BP15" s="663"/>
      <c r="BQ15" s="663"/>
      <c r="BR15" s="663"/>
      <c r="BS15" s="664" t="s">
        <v>183</v>
      </c>
      <c r="BT15" s="664"/>
      <c r="BU15" s="664"/>
      <c r="BV15" s="664"/>
      <c r="BW15" s="664"/>
      <c r="BX15" s="664"/>
      <c r="BY15" s="664"/>
      <c r="BZ15" s="664"/>
      <c r="CA15" s="664"/>
      <c r="CB15" s="695"/>
      <c r="CD15" s="624" t="s">
        <v>266</v>
      </c>
      <c r="CE15" s="625"/>
      <c r="CF15" s="625"/>
      <c r="CG15" s="625"/>
      <c r="CH15" s="625"/>
      <c r="CI15" s="625"/>
      <c r="CJ15" s="625"/>
      <c r="CK15" s="625"/>
      <c r="CL15" s="625"/>
      <c r="CM15" s="625"/>
      <c r="CN15" s="625"/>
      <c r="CO15" s="625"/>
      <c r="CP15" s="625"/>
      <c r="CQ15" s="626"/>
      <c r="CR15" s="627">
        <v>640046</v>
      </c>
      <c r="CS15" s="628"/>
      <c r="CT15" s="628"/>
      <c r="CU15" s="628"/>
      <c r="CV15" s="628"/>
      <c r="CW15" s="628"/>
      <c r="CX15" s="628"/>
      <c r="CY15" s="629"/>
      <c r="CZ15" s="663">
        <v>8.6999999999999993</v>
      </c>
      <c r="DA15" s="663"/>
      <c r="DB15" s="663"/>
      <c r="DC15" s="663"/>
      <c r="DD15" s="633">
        <v>9600</v>
      </c>
      <c r="DE15" s="628"/>
      <c r="DF15" s="628"/>
      <c r="DG15" s="628"/>
      <c r="DH15" s="628"/>
      <c r="DI15" s="628"/>
      <c r="DJ15" s="628"/>
      <c r="DK15" s="628"/>
      <c r="DL15" s="628"/>
      <c r="DM15" s="628"/>
      <c r="DN15" s="628"/>
      <c r="DO15" s="628"/>
      <c r="DP15" s="629"/>
      <c r="DQ15" s="633">
        <v>575089</v>
      </c>
      <c r="DR15" s="628"/>
      <c r="DS15" s="628"/>
      <c r="DT15" s="628"/>
      <c r="DU15" s="628"/>
      <c r="DV15" s="628"/>
      <c r="DW15" s="628"/>
      <c r="DX15" s="628"/>
      <c r="DY15" s="628"/>
      <c r="DZ15" s="628"/>
      <c r="EA15" s="628"/>
      <c r="EB15" s="628"/>
      <c r="EC15" s="662"/>
    </row>
    <row r="16" spans="2:143" ht="11.25" customHeight="1" x14ac:dyDescent="0.15">
      <c r="B16" s="624" t="s">
        <v>267</v>
      </c>
      <c r="C16" s="625"/>
      <c r="D16" s="625"/>
      <c r="E16" s="625"/>
      <c r="F16" s="625"/>
      <c r="G16" s="625"/>
      <c r="H16" s="625"/>
      <c r="I16" s="625"/>
      <c r="J16" s="625"/>
      <c r="K16" s="625"/>
      <c r="L16" s="625"/>
      <c r="M16" s="625"/>
      <c r="N16" s="625"/>
      <c r="O16" s="625"/>
      <c r="P16" s="625"/>
      <c r="Q16" s="626"/>
      <c r="R16" s="627">
        <v>3812</v>
      </c>
      <c r="S16" s="628"/>
      <c r="T16" s="628"/>
      <c r="U16" s="628"/>
      <c r="V16" s="628"/>
      <c r="W16" s="628"/>
      <c r="X16" s="628"/>
      <c r="Y16" s="629"/>
      <c r="Z16" s="663">
        <v>0.1</v>
      </c>
      <c r="AA16" s="663"/>
      <c r="AB16" s="663"/>
      <c r="AC16" s="663"/>
      <c r="AD16" s="664">
        <v>3812</v>
      </c>
      <c r="AE16" s="664"/>
      <c r="AF16" s="664"/>
      <c r="AG16" s="664"/>
      <c r="AH16" s="664"/>
      <c r="AI16" s="664"/>
      <c r="AJ16" s="664"/>
      <c r="AK16" s="664"/>
      <c r="AL16" s="630">
        <v>0.1</v>
      </c>
      <c r="AM16" s="631"/>
      <c r="AN16" s="631"/>
      <c r="AO16" s="665"/>
      <c r="AP16" s="624" t="s">
        <v>268</v>
      </c>
      <c r="AQ16" s="625"/>
      <c r="AR16" s="625"/>
      <c r="AS16" s="625"/>
      <c r="AT16" s="625"/>
      <c r="AU16" s="625"/>
      <c r="AV16" s="625"/>
      <c r="AW16" s="625"/>
      <c r="AX16" s="625"/>
      <c r="AY16" s="625"/>
      <c r="AZ16" s="625"/>
      <c r="BA16" s="625"/>
      <c r="BB16" s="625"/>
      <c r="BC16" s="625"/>
      <c r="BD16" s="625"/>
      <c r="BE16" s="625"/>
      <c r="BF16" s="626"/>
      <c r="BG16" s="627">
        <v>19</v>
      </c>
      <c r="BH16" s="628"/>
      <c r="BI16" s="628"/>
      <c r="BJ16" s="628"/>
      <c r="BK16" s="628"/>
      <c r="BL16" s="628"/>
      <c r="BM16" s="628"/>
      <c r="BN16" s="629"/>
      <c r="BO16" s="663">
        <v>0</v>
      </c>
      <c r="BP16" s="663"/>
      <c r="BQ16" s="663"/>
      <c r="BR16" s="663"/>
      <c r="BS16" s="664" t="s">
        <v>183</v>
      </c>
      <c r="BT16" s="664"/>
      <c r="BU16" s="664"/>
      <c r="BV16" s="664"/>
      <c r="BW16" s="664"/>
      <c r="BX16" s="664"/>
      <c r="BY16" s="664"/>
      <c r="BZ16" s="664"/>
      <c r="CA16" s="664"/>
      <c r="CB16" s="695"/>
      <c r="CD16" s="624" t="s">
        <v>269</v>
      </c>
      <c r="CE16" s="625"/>
      <c r="CF16" s="625"/>
      <c r="CG16" s="625"/>
      <c r="CH16" s="625"/>
      <c r="CI16" s="625"/>
      <c r="CJ16" s="625"/>
      <c r="CK16" s="625"/>
      <c r="CL16" s="625"/>
      <c r="CM16" s="625"/>
      <c r="CN16" s="625"/>
      <c r="CO16" s="625"/>
      <c r="CP16" s="625"/>
      <c r="CQ16" s="626"/>
      <c r="CR16" s="627">
        <v>20</v>
      </c>
      <c r="CS16" s="628"/>
      <c r="CT16" s="628"/>
      <c r="CU16" s="628"/>
      <c r="CV16" s="628"/>
      <c r="CW16" s="628"/>
      <c r="CX16" s="628"/>
      <c r="CY16" s="629"/>
      <c r="CZ16" s="663">
        <v>0</v>
      </c>
      <c r="DA16" s="663"/>
      <c r="DB16" s="663"/>
      <c r="DC16" s="663"/>
      <c r="DD16" s="633" t="s">
        <v>183</v>
      </c>
      <c r="DE16" s="628"/>
      <c r="DF16" s="628"/>
      <c r="DG16" s="628"/>
      <c r="DH16" s="628"/>
      <c r="DI16" s="628"/>
      <c r="DJ16" s="628"/>
      <c r="DK16" s="628"/>
      <c r="DL16" s="628"/>
      <c r="DM16" s="628"/>
      <c r="DN16" s="628"/>
      <c r="DO16" s="628"/>
      <c r="DP16" s="629"/>
      <c r="DQ16" s="633">
        <v>20</v>
      </c>
      <c r="DR16" s="628"/>
      <c r="DS16" s="628"/>
      <c r="DT16" s="628"/>
      <c r="DU16" s="628"/>
      <c r="DV16" s="628"/>
      <c r="DW16" s="628"/>
      <c r="DX16" s="628"/>
      <c r="DY16" s="628"/>
      <c r="DZ16" s="628"/>
      <c r="EA16" s="628"/>
      <c r="EB16" s="628"/>
      <c r="EC16" s="662"/>
    </row>
    <row r="17" spans="2:133" ht="11.25" customHeight="1" x14ac:dyDescent="0.15">
      <c r="B17" s="624" t="s">
        <v>270</v>
      </c>
      <c r="C17" s="625"/>
      <c r="D17" s="625"/>
      <c r="E17" s="625"/>
      <c r="F17" s="625"/>
      <c r="G17" s="625"/>
      <c r="H17" s="625"/>
      <c r="I17" s="625"/>
      <c r="J17" s="625"/>
      <c r="K17" s="625"/>
      <c r="L17" s="625"/>
      <c r="M17" s="625"/>
      <c r="N17" s="625"/>
      <c r="O17" s="625"/>
      <c r="P17" s="625"/>
      <c r="Q17" s="626"/>
      <c r="R17" s="627">
        <v>17038</v>
      </c>
      <c r="S17" s="628"/>
      <c r="T17" s="628"/>
      <c r="U17" s="628"/>
      <c r="V17" s="628"/>
      <c r="W17" s="628"/>
      <c r="X17" s="628"/>
      <c r="Y17" s="629"/>
      <c r="Z17" s="663">
        <v>0.2</v>
      </c>
      <c r="AA17" s="663"/>
      <c r="AB17" s="663"/>
      <c r="AC17" s="663"/>
      <c r="AD17" s="664">
        <v>17038</v>
      </c>
      <c r="AE17" s="664"/>
      <c r="AF17" s="664"/>
      <c r="AG17" s="664"/>
      <c r="AH17" s="664"/>
      <c r="AI17" s="664"/>
      <c r="AJ17" s="664"/>
      <c r="AK17" s="664"/>
      <c r="AL17" s="630">
        <v>0.4</v>
      </c>
      <c r="AM17" s="631"/>
      <c r="AN17" s="631"/>
      <c r="AO17" s="665"/>
      <c r="AP17" s="624" t="s">
        <v>271</v>
      </c>
      <c r="AQ17" s="625"/>
      <c r="AR17" s="625"/>
      <c r="AS17" s="625"/>
      <c r="AT17" s="625"/>
      <c r="AU17" s="625"/>
      <c r="AV17" s="625"/>
      <c r="AW17" s="625"/>
      <c r="AX17" s="625"/>
      <c r="AY17" s="625"/>
      <c r="AZ17" s="625"/>
      <c r="BA17" s="625"/>
      <c r="BB17" s="625"/>
      <c r="BC17" s="625"/>
      <c r="BD17" s="625"/>
      <c r="BE17" s="625"/>
      <c r="BF17" s="626"/>
      <c r="BG17" s="627" t="s">
        <v>183</v>
      </c>
      <c r="BH17" s="628"/>
      <c r="BI17" s="628"/>
      <c r="BJ17" s="628"/>
      <c r="BK17" s="628"/>
      <c r="BL17" s="628"/>
      <c r="BM17" s="628"/>
      <c r="BN17" s="629"/>
      <c r="BO17" s="663" t="s">
        <v>183</v>
      </c>
      <c r="BP17" s="663"/>
      <c r="BQ17" s="663"/>
      <c r="BR17" s="663"/>
      <c r="BS17" s="664" t="s">
        <v>183</v>
      </c>
      <c r="BT17" s="664"/>
      <c r="BU17" s="664"/>
      <c r="BV17" s="664"/>
      <c r="BW17" s="664"/>
      <c r="BX17" s="664"/>
      <c r="BY17" s="664"/>
      <c r="BZ17" s="664"/>
      <c r="CA17" s="664"/>
      <c r="CB17" s="695"/>
      <c r="CD17" s="624" t="s">
        <v>272</v>
      </c>
      <c r="CE17" s="625"/>
      <c r="CF17" s="625"/>
      <c r="CG17" s="625"/>
      <c r="CH17" s="625"/>
      <c r="CI17" s="625"/>
      <c r="CJ17" s="625"/>
      <c r="CK17" s="625"/>
      <c r="CL17" s="625"/>
      <c r="CM17" s="625"/>
      <c r="CN17" s="625"/>
      <c r="CO17" s="625"/>
      <c r="CP17" s="625"/>
      <c r="CQ17" s="626"/>
      <c r="CR17" s="627">
        <v>731669</v>
      </c>
      <c r="CS17" s="628"/>
      <c r="CT17" s="628"/>
      <c r="CU17" s="628"/>
      <c r="CV17" s="628"/>
      <c r="CW17" s="628"/>
      <c r="CX17" s="628"/>
      <c r="CY17" s="629"/>
      <c r="CZ17" s="663">
        <v>10</v>
      </c>
      <c r="DA17" s="663"/>
      <c r="DB17" s="663"/>
      <c r="DC17" s="663"/>
      <c r="DD17" s="633" t="s">
        <v>183</v>
      </c>
      <c r="DE17" s="628"/>
      <c r="DF17" s="628"/>
      <c r="DG17" s="628"/>
      <c r="DH17" s="628"/>
      <c r="DI17" s="628"/>
      <c r="DJ17" s="628"/>
      <c r="DK17" s="628"/>
      <c r="DL17" s="628"/>
      <c r="DM17" s="628"/>
      <c r="DN17" s="628"/>
      <c r="DO17" s="628"/>
      <c r="DP17" s="629"/>
      <c r="DQ17" s="633">
        <v>728201</v>
      </c>
      <c r="DR17" s="628"/>
      <c r="DS17" s="628"/>
      <c r="DT17" s="628"/>
      <c r="DU17" s="628"/>
      <c r="DV17" s="628"/>
      <c r="DW17" s="628"/>
      <c r="DX17" s="628"/>
      <c r="DY17" s="628"/>
      <c r="DZ17" s="628"/>
      <c r="EA17" s="628"/>
      <c r="EB17" s="628"/>
      <c r="EC17" s="662"/>
    </row>
    <row r="18" spans="2:133" ht="11.25" customHeight="1" x14ac:dyDescent="0.15">
      <c r="B18" s="624" t="s">
        <v>273</v>
      </c>
      <c r="C18" s="625"/>
      <c r="D18" s="625"/>
      <c r="E18" s="625"/>
      <c r="F18" s="625"/>
      <c r="G18" s="625"/>
      <c r="H18" s="625"/>
      <c r="I18" s="625"/>
      <c r="J18" s="625"/>
      <c r="K18" s="625"/>
      <c r="L18" s="625"/>
      <c r="M18" s="625"/>
      <c r="N18" s="625"/>
      <c r="O18" s="625"/>
      <c r="P18" s="625"/>
      <c r="Q18" s="626"/>
      <c r="R18" s="627">
        <v>6506</v>
      </c>
      <c r="S18" s="628"/>
      <c r="T18" s="628"/>
      <c r="U18" s="628"/>
      <c r="V18" s="628"/>
      <c r="W18" s="628"/>
      <c r="X18" s="628"/>
      <c r="Y18" s="629"/>
      <c r="Z18" s="663">
        <v>0.1</v>
      </c>
      <c r="AA18" s="663"/>
      <c r="AB18" s="663"/>
      <c r="AC18" s="663"/>
      <c r="AD18" s="664">
        <v>6506</v>
      </c>
      <c r="AE18" s="664"/>
      <c r="AF18" s="664"/>
      <c r="AG18" s="664"/>
      <c r="AH18" s="664"/>
      <c r="AI18" s="664"/>
      <c r="AJ18" s="664"/>
      <c r="AK18" s="664"/>
      <c r="AL18" s="630">
        <v>0.2</v>
      </c>
      <c r="AM18" s="631"/>
      <c r="AN18" s="631"/>
      <c r="AO18" s="665"/>
      <c r="AP18" s="624" t="s">
        <v>274</v>
      </c>
      <c r="AQ18" s="625"/>
      <c r="AR18" s="625"/>
      <c r="AS18" s="625"/>
      <c r="AT18" s="625"/>
      <c r="AU18" s="625"/>
      <c r="AV18" s="625"/>
      <c r="AW18" s="625"/>
      <c r="AX18" s="625"/>
      <c r="AY18" s="625"/>
      <c r="AZ18" s="625"/>
      <c r="BA18" s="625"/>
      <c r="BB18" s="625"/>
      <c r="BC18" s="625"/>
      <c r="BD18" s="625"/>
      <c r="BE18" s="625"/>
      <c r="BF18" s="626"/>
      <c r="BG18" s="627" t="s">
        <v>183</v>
      </c>
      <c r="BH18" s="628"/>
      <c r="BI18" s="628"/>
      <c r="BJ18" s="628"/>
      <c r="BK18" s="628"/>
      <c r="BL18" s="628"/>
      <c r="BM18" s="628"/>
      <c r="BN18" s="629"/>
      <c r="BO18" s="663" t="s">
        <v>183</v>
      </c>
      <c r="BP18" s="663"/>
      <c r="BQ18" s="663"/>
      <c r="BR18" s="663"/>
      <c r="BS18" s="664" t="s">
        <v>183</v>
      </c>
      <c r="BT18" s="664"/>
      <c r="BU18" s="664"/>
      <c r="BV18" s="664"/>
      <c r="BW18" s="664"/>
      <c r="BX18" s="664"/>
      <c r="BY18" s="664"/>
      <c r="BZ18" s="664"/>
      <c r="CA18" s="664"/>
      <c r="CB18" s="695"/>
      <c r="CD18" s="624" t="s">
        <v>275</v>
      </c>
      <c r="CE18" s="625"/>
      <c r="CF18" s="625"/>
      <c r="CG18" s="625"/>
      <c r="CH18" s="625"/>
      <c r="CI18" s="625"/>
      <c r="CJ18" s="625"/>
      <c r="CK18" s="625"/>
      <c r="CL18" s="625"/>
      <c r="CM18" s="625"/>
      <c r="CN18" s="625"/>
      <c r="CO18" s="625"/>
      <c r="CP18" s="625"/>
      <c r="CQ18" s="626"/>
      <c r="CR18" s="627" t="s">
        <v>183</v>
      </c>
      <c r="CS18" s="628"/>
      <c r="CT18" s="628"/>
      <c r="CU18" s="628"/>
      <c r="CV18" s="628"/>
      <c r="CW18" s="628"/>
      <c r="CX18" s="628"/>
      <c r="CY18" s="629"/>
      <c r="CZ18" s="663" t="s">
        <v>183</v>
      </c>
      <c r="DA18" s="663"/>
      <c r="DB18" s="663"/>
      <c r="DC18" s="663"/>
      <c r="DD18" s="633" t="s">
        <v>183</v>
      </c>
      <c r="DE18" s="628"/>
      <c r="DF18" s="628"/>
      <c r="DG18" s="628"/>
      <c r="DH18" s="628"/>
      <c r="DI18" s="628"/>
      <c r="DJ18" s="628"/>
      <c r="DK18" s="628"/>
      <c r="DL18" s="628"/>
      <c r="DM18" s="628"/>
      <c r="DN18" s="628"/>
      <c r="DO18" s="628"/>
      <c r="DP18" s="629"/>
      <c r="DQ18" s="633" t="s">
        <v>183</v>
      </c>
      <c r="DR18" s="628"/>
      <c r="DS18" s="628"/>
      <c r="DT18" s="628"/>
      <c r="DU18" s="628"/>
      <c r="DV18" s="628"/>
      <c r="DW18" s="628"/>
      <c r="DX18" s="628"/>
      <c r="DY18" s="628"/>
      <c r="DZ18" s="628"/>
      <c r="EA18" s="628"/>
      <c r="EB18" s="628"/>
      <c r="EC18" s="662"/>
    </row>
    <row r="19" spans="2:133" ht="11.25" customHeight="1" x14ac:dyDescent="0.15">
      <c r="B19" s="624" t="s">
        <v>276</v>
      </c>
      <c r="C19" s="625"/>
      <c r="D19" s="625"/>
      <c r="E19" s="625"/>
      <c r="F19" s="625"/>
      <c r="G19" s="625"/>
      <c r="H19" s="625"/>
      <c r="I19" s="625"/>
      <c r="J19" s="625"/>
      <c r="K19" s="625"/>
      <c r="L19" s="625"/>
      <c r="M19" s="625"/>
      <c r="N19" s="625"/>
      <c r="O19" s="625"/>
      <c r="P19" s="625"/>
      <c r="Q19" s="626"/>
      <c r="R19" s="627">
        <v>5416</v>
      </c>
      <c r="S19" s="628"/>
      <c r="T19" s="628"/>
      <c r="U19" s="628"/>
      <c r="V19" s="628"/>
      <c r="W19" s="628"/>
      <c r="X19" s="628"/>
      <c r="Y19" s="629"/>
      <c r="Z19" s="663">
        <v>0.1</v>
      </c>
      <c r="AA19" s="663"/>
      <c r="AB19" s="663"/>
      <c r="AC19" s="663"/>
      <c r="AD19" s="664">
        <v>5416</v>
      </c>
      <c r="AE19" s="664"/>
      <c r="AF19" s="664"/>
      <c r="AG19" s="664"/>
      <c r="AH19" s="664"/>
      <c r="AI19" s="664"/>
      <c r="AJ19" s="664"/>
      <c r="AK19" s="664"/>
      <c r="AL19" s="630">
        <v>0.1</v>
      </c>
      <c r="AM19" s="631"/>
      <c r="AN19" s="631"/>
      <c r="AO19" s="665"/>
      <c r="AP19" s="624" t="s">
        <v>277</v>
      </c>
      <c r="AQ19" s="625"/>
      <c r="AR19" s="625"/>
      <c r="AS19" s="625"/>
      <c r="AT19" s="625"/>
      <c r="AU19" s="625"/>
      <c r="AV19" s="625"/>
      <c r="AW19" s="625"/>
      <c r="AX19" s="625"/>
      <c r="AY19" s="625"/>
      <c r="AZ19" s="625"/>
      <c r="BA19" s="625"/>
      <c r="BB19" s="625"/>
      <c r="BC19" s="625"/>
      <c r="BD19" s="625"/>
      <c r="BE19" s="625"/>
      <c r="BF19" s="626"/>
      <c r="BG19" s="627">
        <v>7707</v>
      </c>
      <c r="BH19" s="628"/>
      <c r="BI19" s="628"/>
      <c r="BJ19" s="628"/>
      <c r="BK19" s="628"/>
      <c r="BL19" s="628"/>
      <c r="BM19" s="628"/>
      <c r="BN19" s="629"/>
      <c r="BO19" s="663">
        <v>0.8</v>
      </c>
      <c r="BP19" s="663"/>
      <c r="BQ19" s="663"/>
      <c r="BR19" s="663"/>
      <c r="BS19" s="664" t="s">
        <v>183</v>
      </c>
      <c r="BT19" s="664"/>
      <c r="BU19" s="664"/>
      <c r="BV19" s="664"/>
      <c r="BW19" s="664"/>
      <c r="BX19" s="664"/>
      <c r="BY19" s="664"/>
      <c r="BZ19" s="664"/>
      <c r="CA19" s="664"/>
      <c r="CB19" s="695"/>
      <c r="CD19" s="624" t="s">
        <v>278</v>
      </c>
      <c r="CE19" s="625"/>
      <c r="CF19" s="625"/>
      <c r="CG19" s="625"/>
      <c r="CH19" s="625"/>
      <c r="CI19" s="625"/>
      <c r="CJ19" s="625"/>
      <c r="CK19" s="625"/>
      <c r="CL19" s="625"/>
      <c r="CM19" s="625"/>
      <c r="CN19" s="625"/>
      <c r="CO19" s="625"/>
      <c r="CP19" s="625"/>
      <c r="CQ19" s="626"/>
      <c r="CR19" s="627" t="s">
        <v>183</v>
      </c>
      <c r="CS19" s="628"/>
      <c r="CT19" s="628"/>
      <c r="CU19" s="628"/>
      <c r="CV19" s="628"/>
      <c r="CW19" s="628"/>
      <c r="CX19" s="628"/>
      <c r="CY19" s="629"/>
      <c r="CZ19" s="663" t="s">
        <v>183</v>
      </c>
      <c r="DA19" s="663"/>
      <c r="DB19" s="663"/>
      <c r="DC19" s="663"/>
      <c r="DD19" s="633" t="s">
        <v>183</v>
      </c>
      <c r="DE19" s="628"/>
      <c r="DF19" s="628"/>
      <c r="DG19" s="628"/>
      <c r="DH19" s="628"/>
      <c r="DI19" s="628"/>
      <c r="DJ19" s="628"/>
      <c r="DK19" s="628"/>
      <c r="DL19" s="628"/>
      <c r="DM19" s="628"/>
      <c r="DN19" s="628"/>
      <c r="DO19" s="628"/>
      <c r="DP19" s="629"/>
      <c r="DQ19" s="633" t="s">
        <v>183</v>
      </c>
      <c r="DR19" s="628"/>
      <c r="DS19" s="628"/>
      <c r="DT19" s="628"/>
      <c r="DU19" s="628"/>
      <c r="DV19" s="628"/>
      <c r="DW19" s="628"/>
      <c r="DX19" s="628"/>
      <c r="DY19" s="628"/>
      <c r="DZ19" s="628"/>
      <c r="EA19" s="628"/>
      <c r="EB19" s="628"/>
      <c r="EC19" s="662"/>
    </row>
    <row r="20" spans="2:133" ht="11.25" customHeight="1" x14ac:dyDescent="0.15">
      <c r="B20" s="696" t="s">
        <v>279</v>
      </c>
      <c r="C20" s="697"/>
      <c r="D20" s="697"/>
      <c r="E20" s="697"/>
      <c r="F20" s="697"/>
      <c r="G20" s="697"/>
      <c r="H20" s="697"/>
      <c r="I20" s="697"/>
      <c r="J20" s="697"/>
      <c r="K20" s="697"/>
      <c r="L20" s="697"/>
      <c r="M20" s="697"/>
      <c r="N20" s="697"/>
      <c r="O20" s="697"/>
      <c r="P20" s="697"/>
      <c r="Q20" s="698"/>
      <c r="R20" s="627">
        <v>1090</v>
      </c>
      <c r="S20" s="628"/>
      <c r="T20" s="628"/>
      <c r="U20" s="628"/>
      <c r="V20" s="628"/>
      <c r="W20" s="628"/>
      <c r="X20" s="628"/>
      <c r="Y20" s="629"/>
      <c r="Z20" s="663">
        <v>0</v>
      </c>
      <c r="AA20" s="663"/>
      <c r="AB20" s="663"/>
      <c r="AC20" s="663"/>
      <c r="AD20" s="664">
        <v>1090</v>
      </c>
      <c r="AE20" s="664"/>
      <c r="AF20" s="664"/>
      <c r="AG20" s="664"/>
      <c r="AH20" s="664"/>
      <c r="AI20" s="664"/>
      <c r="AJ20" s="664"/>
      <c r="AK20" s="664"/>
      <c r="AL20" s="630">
        <v>0</v>
      </c>
      <c r="AM20" s="631"/>
      <c r="AN20" s="631"/>
      <c r="AO20" s="665"/>
      <c r="AP20" s="624" t="s">
        <v>280</v>
      </c>
      <c r="AQ20" s="625"/>
      <c r="AR20" s="625"/>
      <c r="AS20" s="625"/>
      <c r="AT20" s="625"/>
      <c r="AU20" s="625"/>
      <c r="AV20" s="625"/>
      <c r="AW20" s="625"/>
      <c r="AX20" s="625"/>
      <c r="AY20" s="625"/>
      <c r="AZ20" s="625"/>
      <c r="BA20" s="625"/>
      <c r="BB20" s="625"/>
      <c r="BC20" s="625"/>
      <c r="BD20" s="625"/>
      <c r="BE20" s="625"/>
      <c r="BF20" s="626"/>
      <c r="BG20" s="627">
        <v>7707</v>
      </c>
      <c r="BH20" s="628"/>
      <c r="BI20" s="628"/>
      <c r="BJ20" s="628"/>
      <c r="BK20" s="628"/>
      <c r="BL20" s="628"/>
      <c r="BM20" s="628"/>
      <c r="BN20" s="629"/>
      <c r="BO20" s="663">
        <v>0.8</v>
      </c>
      <c r="BP20" s="663"/>
      <c r="BQ20" s="663"/>
      <c r="BR20" s="663"/>
      <c r="BS20" s="664" t="s">
        <v>183</v>
      </c>
      <c r="BT20" s="664"/>
      <c r="BU20" s="664"/>
      <c r="BV20" s="664"/>
      <c r="BW20" s="664"/>
      <c r="BX20" s="664"/>
      <c r="BY20" s="664"/>
      <c r="BZ20" s="664"/>
      <c r="CA20" s="664"/>
      <c r="CB20" s="695"/>
      <c r="CD20" s="624" t="s">
        <v>281</v>
      </c>
      <c r="CE20" s="625"/>
      <c r="CF20" s="625"/>
      <c r="CG20" s="625"/>
      <c r="CH20" s="625"/>
      <c r="CI20" s="625"/>
      <c r="CJ20" s="625"/>
      <c r="CK20" s="625"/>
      <c r="CL20" s="625"/>
      <c r="CM20" s="625"/>
      <c r="CN20" s="625"/>
      <c r="CO20" s="625"/>
      <c r="CP20" s="625"/>
      <c r="CQ20" s="626"/>
      <c r="CR20" s="627">
        <v>7317562</v>
      </c>
      <c r="CS20" s="628"/>
      <c r="CT20" s="628"/>
      <c r="CU20" s="628"/>
      <c r="CV20" s="628"/>
      <c r="CW20" s="628"/>
      <c r="CX20" s="628"/>
      <c r="CY20" s="629"/>
      <c r="CZ20" s="663">
        <v>100</v>
      </c>
      <c r="DA20" s="663"/>
      <c r="DB20" s="663"/>
      <c r="DC20" s="663"/>
      <c r="DD20" s="633">
        <v>1539829</v>
      </c>
      <c r="DE20" s="628"/>
      <c r="DF20" s="628"/>
      <c r="DG20" s="628"/>
      <c r="DH20" s="628"/>
      <c r="DI20" s="628"/>
      <c r="DJ20" s="628"/>
      <c r="DK20" s="628"/>
      <c r="DL20" s="628"/>
      <c r="DM20" s="628"/>
      <c r="DN20" s="628"/>
      <c r="DO20" s="628"/>
      <c r="DP20" s="629"/>
      <c r="DQ20" s="633">
        <v>4473599</v>
      </c>
      <c r="DR20" s="628"/>
      <c r="DS20" s="628"/>
      <c r="DT20" s="628"/>
      <c r="DU20" s="628"/>
      <c r="DV20" s="628"/>
      <c r="DW20" s="628"/>
      <c r="DX20" s="628"/>
      <c r="DY20" s="628"/>
      <c r="DZ20" s="628"/>
      <c r="EA20" s="628"/>
      <c r="EB20" s="628"/>
      <c r="EC20" s="662"/>
    </row>
    <row r="21" spans="2:133" ht="11.25" customHeight="1" x14ac:dyDescent="0.15">
      <c r="B21" s="624" t="s">
        <v>282</v>
      </c>
      <c r="C21" s="625"/>
      <c r="D21" s="625"/>
      <c r="E21" s="625"/>
      <c r="F21" s="625"/>
      <c r="G21" s="625"/>
      <c r="H21" s="625"/>
      <c r="I21" s="625"/>
      <c r="J21" s="625"/>
      <c r="K21" s="625"/>
      <c r="L21" s="625"/>
      <c r="M21" s="625"/>
      <c r="N21" s="625"/>
      <c r="O21" s="625"/>
      <c r="P21" s="625"/>
      <c r="Q21" s="626"/>
      <c r="R21" s="627">
        <v>2941003</v>
      </c>
      <c r="S21" s="628"/>
      <c r="T21" s="628"/>
      <c r="U21" s="628"/>
      <c r="V21" s="628"/>
      <c r="W21" s="628"/>
      <c r="X21" s="628"/>
      <c r="Y21" s="629"/>
      <c r="Z21" s="663">
        <v>39</v>
      </c>
      <c r="AA21" s="663"/>
      <c r="AB21" s="663"/>
      <c r="AC21" s="663"/>
      <c r="AD21" s="664">
        <v>2648272</v>
      </c>
      <c r="AE21" s="664"/>
      <c r="AF21" s="664"/>
      <c r="AG21" s="664"/>
      <c r="AH21" s="664"/>
      <c r="AI21" s="664"/>
      <c r="AJ21" s="664"/>
      <c r="AK21" s="664"/>
      <c r="AL21" s="630">
        <v>67</v>
      </c>
      <c r="AM21" s="631"/>
      <c r="AN21" s="631"/>
      <c r="AO21" s="665"/>
      <c r="AP21" s="624" t="s">
        <v>283</v>
      </c>
      <c r="AQ21" s="699"/>
      <c r="AR21" s="699"/>
      <c r="AS21" s="699"/>
      <c r="AT21" s="699"/>
      <c r="AU21" s="699"/>
      <c r="AV21" s="699"/>
      <c r="AW21" s="699"/>
      <c r="AX21" s="699"/>
      <c r="AY21" s="699"/>
      <c r="AZ21" s="699"/>
      <c r="BA21" s="699"/>
      <c r="BB21" s="699"/>
      <c r="BC21" s="699"/>
      <c r="BD21" s="699"/>
      <c r="BE21" s="699"/>
      <c r="BF21" s="700"/>
      <c r="BG21" s="627">
        <v>7707</v>
      </c>
      <c r="BH21" s="628"/>
      <c r="BI21" s="628"/>
      <c r="BJ21" s="628"/>
      <c r="BK21" s="628"/>
      <c r="BL21" s="628"/>
      <c r="BM21" s="628"/>
      <c r="BN21" s="629"/>
      <c r="BO21" s="663">
        <v>0.8</v>
      </c>
      <c r="BP21" s="663"/>
      <c r="BQ21" s="663"/>
      <c r="BR21" s="663"/>
      <c r="BS21" s="664" t="s">
        <v>183</v>
      </c>
      <c r="BT21" s="664"/>
      <c r="BU21" s="664"/>
      <c r="BV21" s="664"/>
      <c r="BW21" s="664"/>
      <c r="BX21" s="664"/>
      <c r="BY21" s="664"/>
      <c r="BZ21" s="664"/>
      <c r="CA21" s="664"/>
      <c r="CB21" s="695"/>
      <c r="CD21" s="608"/>
      <c r="CE21" s="609"/>
      <c r="CF21" s="609"/>
      <c r="CG21" s="609"/>
      <c r="CH21" s="609"/>
      <c r="CI21" s="609"/>
      <c r="CJ21" s="609"/>
      <c r="CK21" s="609"/>
      <c r="CL21" s="609"/>
      <c r="CM21" s="609"/>
      <c r="CN21" s="609"/>
      <c r="CO21" s="609"/>
      <c r="CP21" s="609"/>
      <c r="CQ21" s="610"/>
      <c r="CR21" s="706"/>
      <c r="CS21" s="707"/>
      <c r="CT21" s="707"/>
      <c r="CU21" s="707"/>
      <c r="CV21" s="707"/>
      <c r="CW21" s="707"/>
      <c r="CX21" s="707"/>
      <c r="CY21" s="708"/>
      <c r="CZ21" s="709"/>
      <c r="DA21" s="709"/>
      <c r="DB21" s="709"/>
      <c r="DC21" s="709"/>
      <c r="DD21" s="710"/>
      <c r="DE21" s="707"/>
      <c r="DF21" s="707"/>
      <c r="DG21" s="707"/>
      <c r="DH21" s="707"/>
      <c r="DI21" s="707"/>
      <c r="DJ21" s="707"/>
      <c r="DK21" s="707"/>
      <c r="DL21" s="707"/>
      <c r="DM21" s="707"/>
      <c r="DN21" s="707"/>
      <c r="DO21" s="707"/>
      <c r="DP21" s="708"/>
      <c r="DQ21" s="710"/>
      <c r="DR21" s="707"/>
      <c r="DS21" s="707"/>
      <c r="DT21" s="707"/>
      <c r="DU21" s="707"/>
      <c r="DV21" s="707"/>
      <c r="DW21" s="707"/>
      <c r="DX21" s="707"/>
      <c r="DY21" s="707"/>
      <c r="DZ21" s="707"/>
      <c r="EA21" s="707"/>
      <c r="EB21" s="707"/>
      <c r="EC21" s="714"/>
    </row>
    <row r="22" spans="2:133" ht="11.25" customHeight="1" x14ac:dyDescent="0.15">
      <c r="B22" s="624" t="s">
        <v>284</v>
      </c>
      <c r="C22" s="625"/>
      <c r="D22" s="625"/>
      <c r="E22" s="625"/>
      <c r="F22" s="625"/>
      <c r="G22" s="625"/>
      <c r="H22" s="625"/>
      <c r="I22" s="625"/>
      <c r="J22" s="625"/>
      <c r="K22" s="625"/>
      <c r="L22" s="625"/>
      <c r="M22" s="625"/>
      <c r="N22" s="625"/>
      <c r="O22" s="625"/>
      <c r="P22" s="625"/>
      <c r="Q22" s="626"/>
      <c r="R22" s="627">
        <v>2648272</v>
      </c>
      <c r="S22" s="628"/>
      <c r="T22" s="628"/>
      <c r="U22" s="628"/>
      <c r="V22" s="628"/>
      <c r="W22" s="628"/>
      <c r="X22" s="628"/>
      <c r="Y22" s="629"/>
      <c r="Z22" s="663">
        <v>35.1</v>
      </c>
      <c r="AA22" s="663"/>
      <c r="AB22" s="663"/>
      <c r="AC22" s="663"/>
      <c r="AD22" s="664">
        <v>2648272</v>
      </c>
      <c r="AE22" s="664"/>
      <c r="AF22" s="664"/>
      <c r="AG22" s="664"/>
      <c r="AH22" s="664"/>
      <c r="AI22" s="664"/>
      <c r="AJ22" s="664"/>
      <c r="AK22" s="664"/>
      <c r="AL22" s="630">
        <v>67</v>
      </c>
      <c r="AM22" s="631"/>
      <c r="AN22" s="631"/>
      <c r="AO22" s="665"/>
      <c r="AP22" s="624" t="s">
        <v>285</v>
      </c>
      <c r="AQ22" s="699"/>
      <c r="AR22" s="699"/>
      <c r="AS22" s="699"/>
      <c r="AT22" s="699"/>
      <c r="AU22" s="699"/>
      <c r="AV22" s="699"/>
      <c r="AW22" s="699"/>
      <c r="AX22" s="699"/>
      <c r="AY22" s="699"/>
      <c r="AZ22" s="699"/>
      <c r="BA22" s="699"/>
      <c r="BB22" s="699"/>
      <c r="BC22" s="699"/>
      <c r="BD22" s="699"/>
      <c r="BE22" s="699"/>
      <c r="BF22" s="700"/>
      <c r="BG22" s="627" t="s">
        <v>183</v>
      </c>
      <c r="BH22" s="628"/>
      <c r="BI22" s="628"/>
      <c r="BJ22" s="628"/>
      <c r="BK22" s="628"/>
      <c r="BL22" s="628"/>
      <c r="BM22" s="628"/>
      <c r="BN22" s="629"/>
      <c r="BO22" s="663" t="s">
        <v>183</v>
      </c>
      <c r="BP22" s="663"/>
      <c r="BQ22" s="663"/>
      <c r="BR22" s="663"/>
      <c r="BS22" s="664" t="s">
        <v>183</v>
      </c>
      <c r="BT22" s="664"/>
      <c r="BU22" s="664"/>
      <c r="BV22" s="664"/>
      <c r="BW22" s="664"/>
      <c r="BX22" s="664"/>
      <c r="BY22" s="664"/>
      <c r="BZ22" s="664"/>
      <c r="CA22" s="664"/>
      <c r="CB22" s="695"/>
      <c r="CD22" s="679" t="s">
        <v>286</v>
      </c>
      <c r="CE22" s="680"/>
      <c r="CF22" s="680"/>
      <c r="CG22" s="680"/>
      <c r="CH22" s="680"/>
      <c r="CI22" s="680"/>
      <c r="CJ22" s="680"/>
      <c r="CK22" s="680"/>
      <c r="CL22" s="680"/>
      <c r="CM22" s="680"/>
      <c r="CN22" s="680"/>
      <c r="CO22" s="680"/>
      <c r="CP22" s="680"/>
      <c r="CQ22" s="680"/>
      <c r="CR22" s="680"/>
      <c r="CS22" s="680"/>
      <c r="CT22" s="680"/>
      <c r="CU22" s="680"/>
      <c r="CV22" s="680"/>
      <c r="CW22" s="680"/>
      <c r="CX22" s="680"/>
      <c r="CY22" s="680"/>
      <c r="CZ22" s="680"/>
      <c r="DA22" s="680"/>
      <c r="DB22" s="680"/>
      <c r="DC22" s="680"/>
      <c r="DD22" s="680"/>
      <c r="DE22" s="680"/>
      <c r="DF22" s="680"/>
      <c r="DG22" s="680"/>
      <c r="DH22" s="680"/>
      <c r="DI22" s="680"/>
      <c r="DJ22" s="680"/>
      <c r="DK22" s="680"/>
      <c r="DL22" s="680"/>
      <c r="DM22" s="680"/>
      <c r="DN22" s="680"/>
      <c r="DO22" s="680"/>
      <c r="DP22" s="680"/>
      <c r="DQ22" s="680"/>
      <c r="DR22" s="680"/>
      <c r="DS22" s="680"/>
      <c r="DT22" s="680"/>
      <c r="DU22" s="680"/>
      <c r="DV22" s="680"/>
      <c r="DW22" s="680"/>
      <c r="DX22" s="680"/>
      <c r="DY22" s="680"/>
      <c r="DZ22" s="680"/>
      <c r="EA22" s="680"/>
      <c r="EB22" s="680"/>
      <c r="EC22" s="681"/>
    </row>
    <row r="23" spans="2:133" ht="11.25" customHeight="1" x14ac:dyDescent="0.15">
      <c r="B23" s="624" t="s">
        <v>287</v>
      </c>
      <c r="C23" s="625"/>
      <c r="D23" s="625"/>
      <c r="E23" s="625"/>
      <c r="F23" s="625"/>
      <c r="G23" s="625"/>
      <c r="H23" s="625"/>
      <c r="I23" s="625"/>
      <c r="J23" s="625"/>
      <c r="K23" s="625"/>
      <c r="L23" s="625"/>
      <c r="M23" s="625"/>
      <c r="N23" s="625"/>
      <c r="O23" s="625"/>
      <c r="P23" s="625"/>
      <c r="Q23" s="626"/>
      <c r="R23" s="627">
        <v>246944</v>
      </c>
      <c r="S23" s="628"/>
      <c r="T23" s="628"/>
      <c r="U23" s="628"/>
      <c r="V23" s="628"/>
      <c r="W23" s="628"/>
      <c r="X23" s="628"/>
      <c r="Y23" s="629"/>
      <c r="Z23" s="663">
        <v>3.3</v>
      </c>
      <c r="AA23" s="663"/>
      <c r="AB23" s="663"/>
      <c r="AC23" s="663"/>
      <c r="AD23" s="664" t="s">
        <v>183</v>
      </c>
      <c r="AE23" s="664"/>
      <c r="AF23" s="664"/>
      <c r="AG23" s="664"/>
      <c r="AH23" s="664"/>
      <c r="AI23" s="664"/>
      <c r="AJ23" s="664"/>
      <c r="AK23" s="664"/>
      <c r="AL23" s="630" t="s">
        <v>183</v>
      </c>
      <c r="AM23" s="631"/>
      <c r="AN23" s="631"/>
      <c r="AO23" s="665"/>
      <c r="AP23" s="624" t="s">
        <v>288</v>
      </c>
      <c r="AQ23" s="699"/>
      <c r="AR23" s="699"/>
      <c r="AS23" s="699"/>
      <c r="AT23" s="699"/>
      <c r="AU23" s="699"/>
      <c r="AV23" s="699"/>
      <c r="AW23" s="699"/>
      <c r="AX23" s="699"/>
      <c r="AY23" s="699"/>
      <c r="AZ23" s="699"/>
      <c r="BA23" s="699"/>
      <c r="BB23" s="699"/>
      <c r="BC23" s="699"/>
      <c r="BD23" s="699"/>
      <c r="BE23" s="699"/>
      <c r="BF23" s="700"/>
      <c r="BG23" s="627" t="s">
        <v>183</v>
      </c>
      <c r="BH23" s="628"/>
      <c r="BI23" s="628"/>
      <c r="BJ23" s="628"/>
      <c r="BK23" s="628"/>
      <c r="BL23" s="628"/>
      <c r="BM23" s="628"/>
      <c r="BN23" s="629"/>
      <c r="BO23" s="663" t="s">
        <v>183</v>
      </c>
      <c r="BP23" s="663"/>
      <c r="BQ23" s="663"/>
      <c r="BR23" s="663"/>
      <c r="BS23" s="664" t="s">
        <v>183</v>
      </c>
      <c r="BT23" s="664"/>
      <c r="BU23" s="664"/>
      <c r="BV23" s="664"/>
      <c r="BW23" s="664"/>
      <c r="BX23" s="664"/>
      <c r="BY23" s="664"/>
      <c r="BZ23" s="664"/>
      <c r="CA23" s="664"/>
      <c r="CB23" s="695"/>
      <c r="CD23" s="679" t="s">
        <v>228</v>
      </c>
      <c r="CE23" s="680"/>
      <c r="CF23" s="680"/>
      <c r="CG23" s="680"/>
      <c r="CH23" s="680"/>
      <c r="CI23" s="680"/>
      <c r="CJ23" s="680"/>
      <c r="CK23" s="680"/>
      <c r="CL23" s="680"/>
      <c r="CM23" s="680"/>
      <c r="CN23" s="680"/>
      <c r="CO23" s="680"/>
      <c r="CP23" s="680"/>
      <c r="CQ23" s="681"/>
      <c r="CR23" s="679" t="s">
        <v>289</v>
      </c>
      <c r="CS23" s="680"/>
      <c r="CT23" s="680"/>
      <c r="CU23" s="680"/>
      <c r="CV23" s="680"/>
      <c r="CW23" s="680"/>
      <c r="CX23" s="680"/>
      <c r="CY23" s="681"/>
      <c r="CZ23" s="679" t="s">
        <v>290</v>
      </c>
      <c r="DA23" s="680"/>
      <c r="DB23" s="680"/>
      <c r="DC23" s="681"/>
      <c r="DD23" s="679" t="s">
        <v>291</v>
      </c>
      <c r="DE23" s="680"/>
      <c r="DF23" s="680"/>
      <c r="DG23" s="680"/>
      <c r="DH23" s="680"/>
      <c r="DI23" s="680"/>
      <c r="DJ23" s="680"/>
      <c r="DK23" s="681"/>
      <c r="DL23" s="711" t="s">
        <v>292</v>
      </c>
      <c r="DM23" s="712"/>
      <c r="DN23" s="712"/>
      <c r="DO23" s="712"/>
      <c r="DP23" s="712"/>
      <c r="DQ23" s="712"/>
      <c r="DR23" s="712"/>
      <c r="DS23" s="712"/>
      <c r="DT23" s="712"/>
      <c r="DU23" s="712"/>
      <c r="DV23" s="713"/>
      <c r="DW23" s="679" t="s">
        <v>293</v>
      </c>
      <c r="DX23" s="680"/>
      <c r="DY23" s="680"/>
      <c r="DZ23" s="680"/>
      <c r="EA23" s="680"/>
      <c r="EB23" s="680"/>
      <c r="EC23" s="681"/>
    </row>
    <row r="24" spans="2:133" ht="11.25" customHeight="1" x14ac:dyDescent="0.15">
      <c r="B24" s="624" t="s">
        <v>294</v>
      </c>
      <c r="C24" s="625"/>
      <c r="D24" s="625"/>
      <c r="E24" s="625"/>
      <c r="F24" s="625"/>
      <c r="G24" s="625"/>
      <c r="H24" s="625"/>
      <c r="I24" s="625"/>
      <c r="J24" s="625"/>
      <c r="K24" s="625"/>
      <c r="L24" s="625"/>
      <c r="M24" s="625"/>
      <c r="N24" s="625"/>
      <c r="O24" s="625"/>
      <c r="P24" s="625"/>
      <c r="Q24" s="626"/>
      <c r="R24" s="627">
        <v>45787</v>
      </c>
      <c r="S24" s="628"/>
      <c r="T24" s="628"/>
      <c r="U24" s="628"/>
      <c r="V24" s="628"/>
      <c r="W24" s="628"/>
      <c r="X24" s="628"/>
      <c r="Y24" s="629"/>
      <c r="Z24" s="663">
        <v>0.6</v>
      </c>
      <c r="AA24" s="663"/>
      <c r="AB24" s="663"/>
      <c r="AC24" s="663"/>
      <c r="AD24" s="664" t="s">
        <v>183</v>
      </c>
      <c r="AE24" s="664"/>
      <c r="AF24" s="664"/>
      <c r="AG24" s="664"/>
      <c r="AH24" s="664"/>
      <c r="AI24" s="664"/>
      <c r="AJ24" s="664"/>
      <c r="AK24" s="664"/>
      <c r="AL24" s="630" t="s">
        <v>183</v>
      </c>
      <c r="AM24" s="631"/>
      <c r="AN24" s="631"/>
      <c r="AO24" s="665"/>
      <c r="AP24" s="624" t="s">
        <v>295</v>
      </c>
      <c r="AQ24" s="699"/>
      <c r="AR24" s="699"/>
      <c r="AS24" s="699"/>
      <c r="AT24" s="699"/>
      <c r="AU24" s="699"/>
      <c r="AV24" s="699"/>
      <c r="AW24" s="699"/>
      <c r="AX24" s="699"/>
      <c r="AY24" s="699"/>
      <c r="AZ24" s="699"/>
      <c r="BA24" s="699"/>
      <c r="BB24" s="699"/>
      <c r="BC24" s="699"/>
      <c r="BD24" s="699"/>
      <c r="BE24" s="699"/>
      <c r="BF24" s="700"/>
      <c r="BG24" s="627" t="s">
        <v>183</v>
      </c>
      <c r="BH24" s="628"/>
      <c r="BI24" s="628"/>
      <c r="BJ24" s="628"/>
      <c r="BK24" s="628"/>
      <c r="BL24" s="628"/>
      <c r="BM24" s="628"/>
      <c r="BN24" s="629"/>
      <c r="BO24" s="663" t="s">
        <v>183</v>
      </c>
      <c r="BP24" s="663"/>
      <c r="BQ24" s="663"/>
      <c r="BR24" s="663"/>
      <c r="BS24" s="664" t="s">
        <v>183</v>
      </c>
      <c r="BT24" s="664"/>
      <c r="BU24" s="664"/>
      <c r="BV24" s="664"/>
      <c r="BW24" s="664"/>
      <c r="BX24" s="664"/>
      <c r="BY24" s="664"/>
      <c r="BZ24" s="664"/>
      <c r="CA24" s="664"/>
      <c r="CB24" s="695"/>
      <c r="CD24" s="676" t="s">
        <v>296</v>
      </c>
      <c r="CE24" s="677"/>
      <c r="CF24" s="677"/>
      <c r="CG24" s="677"/>
      <c r="CH24" s="677"/>
      <c r="CI24" s="677"/>
      <c r="CJ24" s="677"/>
      <c r="CK24" s="677"/>
      <c r="CL24" s="677"/>
      <c r="CM24" s="677"/>
      <c r="CN24" s="677"/>
      <c r="CO24" s="677"/>
      <c r="CP24" s="677"/>
      <c r="CQ24" s="678"/>
      <c r="CR24" s="673">
        <v>2318649</v>
      </c>
      <c r="CS24" s="674"/>
      <c r="CT24" s="674"/>
      <c r="CU24" s="674"/>
      <c r="CV24" s="674"/>
      <c r="CW24" s="674"/>
      <c r="CX24" s="674"/>
      <c r="CY24" s="702"/>
      <c r="CZ24" s="703">
        <v>31.7</v>
      </c>
      <c r="DA24" s="686"/>
      <c r="DB24" s="686"/>
      <c r="DC24" s="705"/>
      <c r="DD24" s="701">
        <v>1837838</v>
      </c>
      <c r="DE24" s="674"/>
      <c r="DF24" s="674"/>
      <c r="DG24" s="674"/>
      <c r="DH24" s="674"/>
      <c r="DI24" s="674"/>
      <c r="DJ24" s="674"/>
      <c r="DK24" s="702"/>
      <c r="DL24" s="701">
        <v>1760226</v>
      </c>
      <c r="DM24" s="674"/>
      <c r="DN24" s="674"/>
      <c r="DO24" s="674"/>
      <c r="DP24" s="674"/>
      <c r="DQ24" s="674"/>
      <c r="DR24" s="674"/>
      <c r="DS24" s="674"/>
      <c r="DT24" s="674"/>
      <c r="DU24" s="674"/>
      <c r="DV24" s="702"/>
      <c r="DW24" s="703">
        <v>44.5</v>
      </c>
      <c r="DX24" s="686"/>
      <c r="DY24" s="686"/>
      <c r="DZ24" s="686"/>
      <c r="EA24" s="686"/>
      <c r="EB24" s="686"/>
      <c r="EC24" s="704"/>
    </row>
    <row r="25" spans="2:133" ht="11.25" customHeight="1" x14ac:dyDescent="0.15">
      <c r="B25" s="624" t="s">
        <v>297</v>
      </c>
      <c r="C25" s="625"/>
      <c r="D25" s="625"/>
      <c r="E25" s="625"/>
      <c r="F25" s="625"/>
      <c r="G25" s="625"/>
      <c r="H25" s="625"/>
      <c r="I25" s="625"/>
      <c r="J25" s="625"/>
      <c r="K25" s="625"/>
      <c r="L25" s="625"/>
      <c r="M25" s="625"/>
      <c r="N25" s="625"/>
      <c r="O25" s="625"/>
      <c r="P25" s="625"/>
      <c r="Q25" s="626"/>
      <c r="R25" s="627">
        <v>4240813</v>
      </c>
      <c r="S25" s="628"/>
      <c r="T25" s="628"/>
      <c r="U25" s="628"/>
      <c r="V25" s="628"/>
      <c r="W25" s="628"/>
      <c r="X25" s="628"/>
      <c r="Y25" s="629"/>
      <c r="Z25" s="663">
        <v>56.2</v>
      </c>
      <c r="AA25" s="663"/>
      <c r="AB25" s="663"/>
      <c r="AC25" s="663"/>
      <c r="AD25" s="664">
        <v>3948082</v>
      </c>
      <c r="AE25" s="664"/>
      <c r="AF25" s="664"/>
      <c r="AG25" s="664"/>
      <c r="AH25" s="664"/>
      <c r="AI25" s="664"/>
      <c r="AJ25" s="664"/>
      <c r="AK25" s="664"/>
      <c r="AL25" s="630">
        <v>99.9</v>
      </c>
      <c r="AM25" s="631"/>
      <c r="AN25" s="631"/>
      <c r="AO25" s="665"/>
      <c r="AP25" s="624" t="s">
        <v>298</v>
      </c>
      <c r="AQ25" s="699"/>
      <c r="AR25" s="699"/>
      <c r="AS25" s="699"/>
      <c r="AT25" s="699"/>
      <c r="AU25" s="699"/>
      <c r="AV25" s="699"/>
      <c r="AW25" s="699"/>
      <c r="AX25" s="699"/>
      <c r="AY25" s="699"/>
      <c r="AZ25" s="699"/>
      <c r="BA25" s="699"/>
      <c r="BB25" s="699"/>
      <c r="BC25" s="699"/>
      <c r="BD25" s="699"/>
      <c r="BE25" s="699"/>
      <c r="BF25" s="700"/>
      <c r="BG25" s="627" t="s">
        <v>183</v>
      </c>
      <c r="BH25" s="628"/>
      <c r="BI25" s="628"/>
      <c r="BJ25" s="628"/>
      <c r="BK25" s="628"/>
      <c r="BL25" s="628"/>
      <c r="BM25" s="628"/>
      <c r="BN25" s="629"/>
      <c r="BO25" s="663" t="s">
        <v>183</v>
      </c>
      <c r="BP25" s="663"/>
      <c r="BQ25" s="663"/>
      <c r="BR25" s="663"/>
      <c r="BS25" s="664" t="s">
        <v>183</v>
      </c>
      <c r="BT25" s="664"/>
      <c r="BU25" s="664"/>
      <c r="BV25" s="664"/>
      <c r="BW25" s="664"/>
      <c r="BX25" s="664"/>
      <c r="BY25" s="664"/>
      <c r="BZ25" s="664"/>
      <c r="CA25" s="664"/>
      <c r="CB25" s="695"/>
      <c r="CD25" s="624" t="s">
        <v>299</v>
      </c>
      <c r="CE25" s="625"/>
      <c r="CF25" s="625"/>
      <c r="CG25" s="625"/>
      <c r="CH25" s="625"/>
      <c r="CI25" s="625"/>
      <c r="CJ25" s="625"/>
      <c r="CK25" s="625"/>
      <c r="CL25" s="625"/>
      <c r="CM25" s="625"/>
      <c r="CN25" s="625"/>
      <c r="CO25" s="625"/>
      <c r="CP25" s="625"/>
      <c r="CQ25" s="626"/>
      <c r="CR25" s="627">
        <v>1073954</v>
      </c>
      <c r="CS25" s="636"/>
      <c r="CT25" s="636"/>
      <c r="CU25" s="636"/>
      <c r="CV25" s="636"/>
      <c r="CW25" s="636"/>
      <c r="CX25" s="636"/>
      <c r="CY25" s="637"/>
      <c r="CZ25" s="630">
        <v>14.7</v>
      </c>
      <c r="DA25" s="638"/>
      <c r="DB25" s="638"/>
      <c r="DC25" s="639"/>
      <c r="DD25" s="633">
        <v>955359</v>
      </c>
      <c r="DE25" s="636"/>
      <c r="DF25" s="636"/>
      <c r="DG25" s="636"/>
      <c r="DH25" s="636"/>
      <c r="DI25" s="636"/>
      <c r="DJ25" s="636"/>
      <c r="DK25" s="637"/>
      <c r="DL25" s="633">
        <v>907773</v>
      </c>
      <c r="DM25" s="636"/>
      <c r="DN25" s="636"/>
      <c r="DO25" s="636"/>
      <c r="DP25" s="636"/>
      <c r="DQ25" s="636"/>
      <c r="DR25" s="636"/>
      <c r="DS25" s="636"/>
      <c r="DT25" s="636"/>
      <c r="DU25" s="636"/>
      <c r="DV25" s="637"/>
      <c r="DW25" s="630">
        <v>23</v>
      </c>
      <c r="DX25" s="638"/>
      <c r="DY25" s="638"/>
      <c r="DZ25" s="638"/>
      <c r="EA25" s="638"/>
      <c r="EB25" s="638"/>
      <c r="EC25" s="652"/>
    </row>
    <row r="26" spans="2:133" ht="11.25" customHeight="1" x14ac:dyDescent="0.15">
      <c r="B26" s="624" t="s">
        <v>300</v>
      </c>
      <c r="C26" s="625"/>
      <c r="D26" s="625"/>
      <c r="E26" s="625"/>
      <c r="F26" s="625"/>
      <c r="G26" s="625"/>
      <c r="H26" s="625"/>
      <c r="I26" s="625"/>
      <c r="J26" s="625"/>
      <c r="K26" s="625"/>
      <c r="L26" s="625"/>
      <c r="M26" s="625"/>
      <c r="N26" s="625"/>
      <c r="O26" s="625"/>
      <c r="P26" s="625"/>
      <c r="Q26" s="626"/>
      <c r="R26" s="627">
        <v>561</v>
      </c>
      <c r="S26" s="628"/>
      <c r="T26" s="628"/>
      <c r="U26" s="628"/>
      <c r="V26" s="628"/>
      <c r="W26" s="628"/>
      <c r="X26" s="628"/>
      <c r="Y26" s="629"/>
      <c r="Z26" s="663">
        <v>0</v>
      </c>
      <c r="AA26" s="663"/>
      <c r="AB26" s="663"/>
      <c r="AC26" s="663"/>
      <c r="AD26" s="664">
        <v>561</v>
      </c>
      <c r="AE26" s="664"/>
      <c r="AF26" s="664"/>
      <c r="AG26" s="664"/>
      <c r="AH26" s="664"/>
      <c r="AI26" s="664"/>
      <c r="AJ26" s="664"/>
      <c r="AK26" s="664"/>
      <c r="AL26" s="630">
        <v>0</v>
      </c>
      <c r="AM26" s="631"/>
      <c r="AN26" s="631"/>
      <c r="AO26" s="665"/>
      <c r="AP26" s="624" t="s">
        <v>301</v>
      </c>
      <c r="AQ26" s="699"/>
      <c r="AR26" s="699"/>
      <c r="AS26" s="699"/>
      <c r="AT26" s="699"/>
      <c r="AU26" s="699"/>
      <c r="AV26" s="699"/>
      <c r="AW26" s="699"/>
      <c r="AX26" s="699"/>
      <c r="AY26" s="699"/>
      <c r="AZ26" s="699"/>
      <c r="BA26" s="699"/>
      <c r="BB26" s="699"/>
      <c r="BC26" s="699"/>
      <c r="BD26" s="699"/>
      <c r="BE26" s="699"/>
      <c r="BF26" s="700"/>
      <c r="BG26" s="627" t="s">
        <v>183</v>
      </c>
      <c r="BH26" s="628"/>
      <c r="BI26" s="628"/>
      <c r="BJ26" s="628"/>
      <c r="BK26" s="628"/>
      <c r="BL26" s="628"/>
      <c r="BM26" s="628"/>
      <c r="BN26" s="629"/>
      <c r="BO26" s="663" t="s">
        <v>183</v>
      </c>
      <c r="BP26" s="663"/>
      <c r="BQ26" s="663"/>
      <c r="BR26" s="663"/>
      <c r="BS26" s="664" t="s">
        <v>183</v>
      </c>
      <c r="BT26" s="664"/>
      <c r="BU26" s="664"/>
      <c r="BV26" s="664"/>
      <c r="BW26" s="664"/>
      <c r="BX26" s="664"/>
      <c r="BY26" s="664"/>
      <c r="BZ26" s="664"/>
      <c r="CA26" s="664"/>
      <c r="CB26" s="695"/>
      <c r="CD26" s="624" t="s">
        <v>302</v>
      </c>
      <c r="CE26" s="625"/>
      <c r="CF26" s="625"/>
      <c r="CG26" s="625"/>
      <c r="CH26" s="625"/>
      <c r="CI26" s="625"/>
      <c r="CJ26" s="625"/>
      <c r="CK26" s="625"/>
      <c r="CL26" s="625"/>
      <c r="CM26" s="625"/>
      <c r="CN26" s="625"/>
      <c r="CO26" s="625"/>
      <c r="CP26" s="625"/>
      <c r="CQ26" s="626"/>
      <c r="CR26" s="627">
        <v>594017</v>
      </c>
      <c r="CS26" s="628"/>
      <c r="CT26" s="628"/>
      <c r="CU26" s="628"/>
      <c r="CV26" s="628"/>
      <c r="CW26" s="628"/>
      <c r="CX26" s="628"/>
      <c r="CY26" s="629"/>
      <c r="CZ26" s="630">
        <v>8.1</v>
      </c>
      <c r="DA26" s="638"/>
      <c r="DB26" s="638"/>
      <c r="DC26" s="639"/>
      <c r="DD26" s="633">
        <v>534345</v>
      </c>
      <c r="DE26" s="628"/>
      <c r="DF26" s="628"/>
      <c r="DG26" s="628"/>
      <c r="DH26" s="628"/>
      <c r="DI26" s="628"/>
      <c r="DJ26" s="628"/>
      <c r="DK26" s="629"/>
      <c r="DL26" s="633" t="s">
        <v>183</v>
      </c>
      <c r="DM26" s="628"/>
      <c r="DN26" s="628"/>
      <c r="DO26" s="628"/>
      <c r="DP26" s="628"/>
      <c r="DQ26" s="628"/>
      <c r="DR26" s="628"/>
      <c r="DS26" s="628"/>
      <c r="DT26" s="628"/>
      <c r="DU26" s="628"/>
      <c r="DV26" s="629"/>
      <c r="DW26" s="630" t="s">
        <v>183</v>
      </c>
      <c r="DX26" s="638"/>
      <c r="DY26" s="638"/>
      <c r="DZ26" s="638"/>
      <c r="EA26" s="638"/>
      <c r="EB26" s="638"/>
      <c r="EC26" s="652"/>
    </row>
    <row r="27" spans="2:133" ht="11.25" customHeight="1" x14ac:dyDescent="0.15">
      <c r="B27" s="624" t="s">
        <v>303</v>
      </c>
      <c r="C27" s="625"/>
      <c r="D27" s="625"/>
      <c r="E27" s="625"/>
      <c r="F27" s="625"/>
      <c r="G27" s="625"/>
      <c r="H27" s="625"/>
      <c r="I27" s="625"/>
      <c r="J27" s="625"/>
      <c r="K27" s="625"/>
      <c r="L27" s="625"/>
      <c r="M27" s="625"/>
      <c r="N27" s="625"/>
      <c r="O27" s="625"/>
      <c r="P27" s="625"/>
      <c r="Q27" s="626"/>
      <c r="R27" s="627">
        <v>18183</v>
      </c>
      <c r="S27" s="628"/>
      <c r="T27" s="628"/>
      <c r="U27" s="628"/>
      <c r="V27" s="628"/>
      <c r="W27" s="628"/>
      <c r="X27" s="628"/>
      <c r="Y27" s="629"/>
      <c r="Z27" s="663">
        <v>0.2</v>
      </c>
      <c r="AA27" s="663"/>
      <c r="AB27" s="663"/>
      <c r="AC27" s="663"/>
      <c r="AD27" s="664" t="s">
        <v>183</v>
      </c>
      <c r="AE27" s="664"/>
      <c r="AF27" s="664"/>
      <c r="AG27" s="664"/>
      <c r="AH27" s="664"/>
      <c r="AI27" s="664"/>
      <c r="AJ27" s="664"/>
      <c r="AK27" s="664"/>
      <c r="AL27" s="630" t="s">
        <v>183</v>
      </c>
      <c r="AM27" s="631"/>
      <c r="AN27" s="631"/>
      <c r="AO27" s="665"/>
      <c r="AP27" s="624" t="s">
        <v>304</v>
      </c>
      <c r="AQ27" s="625"/>
      <c r="AR27" s="625"/>
      <c r="AS27" s="625"/>
      <c r="AT27" s="625"/>
      <c r="AU27" s="625"/>
      <c r="AV27" s="625"/>
      <c r="AW27" s="625"/>
      <c r="AX27" s="625"/>
      <c r="AY27" s="625"/>
      <c r="AZ27" s="625"/>
      <c r="BA27" s="625"/>
      <c r="BB27" s="625"/>
      <c r="BC27" s="625"/>
      <c r="BD27" s="625"/>
      <c r="BE27" s="625"/>
      <c r="BF27" s="626"/>
      <c r="BG27" s="627">
        <v>952522</v>
      </c>
      <c r="BH27" s="628"/>
      <c r="BI27" s="628"/>
      <c r="BJ27" s="628"/>
      <c r="BK27" s="628"/>
      <c r="BL27" s="628"/>
      <c r="BM27" s="628"/>
      <c r="BN27" s="629"/>
      <c r="BO27" s="663">
        <v>100</v>
      </c>
      <c r="BP27" s="663"/>
      <c r="BQ27" s="663"/>
      <c r="BR27" s="663"/>
      <c r="BS27" s="664" t="s">
        <v>183</v>
      </c>
      <c r="BT27" s="664"/>
      <c r="BU27" s="664"/>
      <c r="BV27" s="664"/>
      <c r="BW27" s="664"/>
      <c r="BX27" s="664"/>
      <c r="BY27" s="664"/>
      <c r="BZ27" s="664"/>
      <c r="CA27" s="664"/>
      <c r="CB27" s="695"/>
      <c r="CD27" s="624" t="s">
        <v>305</v>
      </c>
      <c r="CE27" s="625"/>
      <c r="CF27" s="625"/>
      <c r="CG27" s="625"/>
      <c r="CH27" s="625"/>
      <c r="CI27" s="625"/>
      <c r="CJ27" s="625"/>
      <c r="CK27" s="625"/>
      <c r="CL27" s="625"/>
      <c r="CM27" s="625"/>
      <c r="CN27" s="625"/>
      <c r="CO27" s="625"/>
      <c r="CP27" s="625"/>
      <c r="CQ27" s="626"/>
      <c r="CR27" s="627">
        <v>513026</v>
      </c>
      <c r="CS27" s="636"/>
      <c r="CT27" s="636"/>
      <c r="CU27" s="636"/>
      <c r="CV27" s="636"/>
      <c r="CW27" s="636"/>
      <c r="CX27" s="636"/>
      <c r="CY27" s="637"/>
      <c r="CZ27" s="630">
        <v>7</v>
      </c>
      <c r="DA27" s="638"/>
      <c r="DB27" s="638"/>
      <c r="DC27" s="639"/>
      <c r="DD27" s="633">
        <v>154278</v>
      </c>
      <c r="DE27" s="636"/>
      <c r="DF27" s="636"/>
      <c r="DG27" s="636"/>
      <c r="DH27" s="636"/>
      <c r="DI27" s="636"/>
      <c r="DJ27" s="636"/>
      <c r="DK27" s="637"/>
      <c r="DL27" s="633">
        <v>124252</v>
      </c>
      <c r="DM27" s="636"/>
      <c r="DN27" s="636"/>
      <c r="DO27" s="636"/>
      <c r="DP27" s="636"/>
      <c r="DQ27" s="636"/>
      <c r="DR27" s="636"/>
      <c r="DS27" s="636"/>
      <c r="DT27" s="636"/>
      <c r="DU27" s="636"/>
      <c r="DV27" s="637"/>
      <c r="DW27" s="630">
        <v>3.1</v>
      </c>
      <c r="DX27" s="638"/>
      <c r="DY27" s="638"/>
      <c r="DZ27" s="638"/>
      <c r="EA27" s="638"/>
      <c r="EB27" s="638"/>
      <c r="EC27" s="652"/>
    </row>
    <row r="28" spans="2:133" ht="11.25" customHeight="1" x14ac:dyDescent="0.15">
      <c r="B28" s="624" t="s">
        <v>306</v>
      </c>
      <c r="C28" s="625"/>
      <c r="D28" s="625"/>
      <c r="E28" s="625"/>
      <c r="F28" s="625"/>
      <c r="G28" s="625"/>
      <c r="H28" s="625"/>
      <c r="I28" s="625"/>
      <c r="J28" s="625"/>
      <c r="K28" s="625"/>
      <c r="L28" s="625"/>
      <c r="M28" s="625"/>
      <c r="N28" s="625"/>
      <c r="O28" s="625"/>
      <c r="P28" s="625"/>
      <c r="Q28" s="626"/>
      <c r="R28" s="627">
        <v>69795</v>
      </c>
      <c r="S28" s="628"/>
      <c r="T28" s="628"/>
      <c r="U28" s="628"/>
      <c r="V28" s="628"/>
      <c r="W28" s="628"/>
      <c r="X28" s="628"/>
      <c r="Y28" s="629"/>
      <c r="Z28" s="663">
        <v>0.9</v>
      </c>
      <c r="AA28" s="663"/>
      <c r="AB28" s="663"/>
      <c r="AC28" s="663"/>
      <c r="AD28" s="664">
        <v>2408</v>
      </c>
      <c r="AE28" s="664"/>
      <c r="AF28" s="664"/>
      <c r="AG28" s="664"/>
      <c r="AH28" s="664"/>
      <c r="AI28" s="664"/>
      <c r="AJ28" s="664"/>
      <c r="AK28" s="664"/>
      <c r="AL28" s="630">
        <v>0.1</v>
      </c>
      <c r="AM28" s="631"/>
      <c r="AN28" s="631"/>
      <c r="AO28" s="665"/>
      <c r="AP28" s="624"/>
      <c r="AQ28" s="625"/>
      <c r="AR28" s="625"/>
      <c r="AS28" s="625"/>
      <c r="AT28" s="625"/>
      <c r="AU28" s="625"/>
      <c r="AV28" s="625"/>
      <c r="AW28" s="625"/>
      <c r="AX28" s="625"/>
      <c r="AY28" s="625"/>
      <c r="AZ28" s="625"/>
      <c r="BA28" s="625"/>
      <c r="BB28" s="625"/>
      <c r="BC28" s="625"/>
      <c r="BD28" s="625"/>
      <c r="BE28" s="625"/>
      <c r="BF28" s="626"/>
      <c r="BG28" s="627"/>
      <c r="BH28" s="628"/>
      <c r="BI28" s="628"/>
      <c r="BJ28" s="628"/>
      <c r="BK28" s="628"/>
      <c r="BL28" s="628"/>
      <c r="BM28" s="628"/>
      <c r="BN28" s="629"/>
      <c r="BO28" s="663"/>
      <c r="BP28" s="663"/>
      <c r="BQ28" s="663"/>
      <c r="BR28" s="663"/>
      <c r="BS28" s="633"/>
      <c r="BT28" s="628"/>
      <c r="BU28" s="628"/>
      <c r="BV28" s="628"/>
      <c r="BW28" s="628"/>
      <c r="BX28" s="628"/>
      <c r="BY28" s="628"/>
      <c r="BZ28" s="628"/>
      <c r="CA28" s="628"/>
      <c r="CB28" s="662"/>
      <c r="CD28" s="624" t="s">
        <v>307</v>
      </c>
      <c r="CE28" s="625"/>
      <c r="CF28" s="625"/>
      <c r="CG28" s="625"/>
      <c r="CH28" s="625"/>
      <c r="CI28" s="625"/>
      <c r="CJ28" s="625"/>
      <c r="CK28" s="625"/>
      <c r="CL28" s="625"/>
      <c r="CM28" s="625"/>
      <c r="CN28" s="625"/>
      <c r="CO28" s="625"/>
      <c r="CP28" s="625"/>
      <c r="CQ28" s="626"/>
      <c r="CR28" s="627">
        <v>731669</v>
      </c>
      <c r="CS28" s="628"/>
      <c r="CT28" s="628"/>
      <c r="CU28" s="628"/>
      <c r="CV28" s="628"/>
      <c r="CW28" s="628"/>
      <c r="CX28" s="628"/>
      <c r="CY28" s="629"/>
      <c r="CZ28" s="630">
        <v>10</v>
      </c>
      <c r="DA28" s="638"/>
      <c r="DB28" s="638"/>
      <c r="DC28" s="639"/>
      <c r="DD28" s="633">
        <v>728201</v>
      </c>
      <c r="DE28" s="628"/>
      <c r="DF28" s="628"/>
      <c r="DG28" s="628"/>
      <c r="DH28" s="628"/>
      <c r="DI28" s="628"/>
      <c r="DJ28" s="628"/>
      <c r="DK28" s="629"/>
      <c r="DL28" s="633">
        <v>728201</v>
      </c>
      <c r="DM28" s="628"/>
      <c r="DN28" s="628"/>
      <c r="DO28" s="628"/>
      <c r="DP28" s="628"/>
      <c r="DQ28" s="628"/>
      <c r="DR28" s="628"/>
      <c r="DS28" s="628"/>
      <c r="DT28" s="628"/>
      <c r="DU28" s="628"/>
      <c r="DV28" s="629"/>
      <c r="DW28" s="630">
        <v>18.399999999999999</v>
      </c>
      <c r="DX28" s="638"/>
      <c r="DY28" s="638"/>
      <c r="DZ28" s="638"/>
      <c r="EA28" s="638"/>
      <c r="EB28" s="638"/>
      <c r="EC28" s="652"/>
    </row>
    <row r="29" spans="2:133" ht="11.25" customHeight="1" x14ac:dyDescent="0.15">
      <c r="B29" s="624" t="s">
        <v>308</v>
      </c>
      <c r="C29" s="625"/>
      <c r="D29" s="625"/>
      <c r="E29" s="625"/>
      <c r="F29" s="625"/>
      <c r="G29" s="625"/>
      <c r="H29" s="625"/>
      <c r="I29" s="625"/>
      <c r="J29" s="625"/>
      <c r="K29" s="625"/>
      <c r="L29" s="625"/>
      <c r="M29" s="625"/>
      <c r="N29" s="625"/>
      <c r="O29" s="625"/>
      <c r="P29" s="625"/>
      <c r="Q29" s="626"/>
      <c r="R29" s="627">
        <v>4336</v>
      </c>
      <c r="S29" s="628"/>
      <c r="T29" s="628"/>
      <c r="U29" s="628"/>
      <c r="V29" s="628"/>
      <c r="W29" s="628"/>
      <c r="X29" s="628"/>
      <c r="Y29" s="629"/>
      <c r="Z29" s="663">
        <v>0.1</v>
      </c>
      <c r="AA29" s="663"/>
      <c r="AB29" s="663"/>
      <c r="AC29" s="663"/>
      <c r="AD29" s="664" t="s">
        <v>183</v>
      </c>
      <c r="AE29" s="664"/>
      <c r="AF29" s="664"/>
      <c r="AG29" s="664"/>
      <c r="AH29" s="664"/>
      <c r="AI29" s="664"/>
      <c r="AJ29" s="664"/>
      <c r="AK29" s="664"/>
      <c r="AL29" s="630" t="s">
        <v>183</v>
      </c>
      <c r="AM29" s="631"/>
      <c r="AN29" s="631"/>
      <c r="AO29" s="665"/>
      <c r="AP29" s="608"/>
      <c r="AQ29" s="609"/>
      <c r="AR29" s="609"/>
      <c r="AS29" s="609"/>
      <c r="AT29" s="609"/>
      <c r="AU29" s="609"/>
      <c r="AV29" s="609"/>
      <c r="AW29" s="609"/>
      <c r="AX29" s="609"/>
      <c r="AY29" s="609"/>
      <c r="AZ29" s="609"/>
      <c r="BA29" s="609"/>
      <c r="BB29" s="609"/>
      <c r="BC29" s="609"/>
      <c r="BD29" s="609"/>
      <c r="BE29" s="609"/>
      <c r="BF29" s="610"/>
      <c r="BG29" s="627"/>
      <c r="BH29" s="628"/>
      <c r="BI29" s="628"/>
      <c r="BJ29" s="628"/>
      <c r="BK29" s="628"/>
      <c r="BL29" s="628"/>
      <c r="BM29" s="628"/>
      <c r="BN29" s="629"/>
      <c r="BO29" s="663"/>
      <c r="BP29" s="663"/>
      <c r="BQ29" s="663"/>
      <c r="BR29" s="663"/>
      <c r="BS29" s="664"/>
      <c r="BT29" s="664"/>
      <c r="BU29" s="664"/>
      <c r="BV29" s="664"/>
      <c r="BW29" s="664"/>
      <c r="BX29" s="664"/>
      <c r="BY29" s="664"/>
      <c r="BZ29" s="664"/>
      <c r="CA29" s="664"/>
      <c r="CB29" s="695"/>
      <c r="CD29" s="640" t="s">
        <v>309</v>
      </c>
      <c r="CE29" s="641"/>
      <c r="CF29" s="624" t="s">
        <v>310</v>
      </c>
      <c r="CG29" s="625"/>
      <c r="CH29" s="625"/>
      <c r="CI29" s="625"/>
      <c r="CJ29" s="625"/>
      <c r="CK29" s="625"/>
      <c r="CL29" s="625"/>
      <c r="CM29" s="625"/>
      <c r="CN29" s="625"/>
      <c r="CO29" s="625"/>
      <c r="CP29" s="625"/>
      <c r="CQ29" s="626"/>
      <c r="CR29" s="627">
        <v>731669</v>
      </c>
      <c r="CS29" s="636"/>
      <c r="CT29" s="636"/>
      <c r="CU29" s="636"/>
      <c r="CV29" s="636"/>
      <c r="CW29" s="636"/>
      <c r="CX29" s="636"/>
      <c r="CY29" s="637"/>
      <c r="CZ29" s="630">
        <v>10</v>
      </c>
      <c r="DA29" s="638"/>
      <c r="DB29" s="638"/>
      <c r="DC29" s="639"/>
      <c r="DD29" s="633">
        <v>728201</v>
      </c>
      <c r="DE29" s="636"/>
      <c r="DF29" s="636"/>
      <c r="DG29" s="636"/>
      <c r="DH29" s="636"/>
      <c r="DI29" s="636"/>
      <c r="DJ29" s="636"/>
      <c r="DK29" s="637"/>
      <c r="DL29" s="633">
        <v>728201</v>
      </c>
      <c r="DM29" s="636"/>
      <c r="DN29" s="636"/>
      <c r="DO29" s="636"/>
      <c r="DP29" s="636"/>
      <c r="DQ29" s="636"/>
      <c r="DR29" s="636"/>
      <c r="DS29" s="636"/>
      <c r="DT29" s="636"/>
      <c r="DU29" s="636"/>
      <c r="DV29" s="637"/>
      <c r="DW29" s="630">
        <v>18.399999999999999</v>
      </c>
      <c r="DX29" s="638"/>
      <c r="DY29" s="638"/>
      <c r="DZ29" s="638"/>
      <c r="EA29" s="638"/>
      <c r="EB29" s="638"/>
      <c r="EC29" s="652"/>
    </row>
    <row r="30" spans="2:133" ht="11.25" customHeight="1" x14ac:dyDescent="0.15">
      <c r="B30" s="624" t="s">
        <v>311</v>
      </c>
      <c r="C30" s="625"/>
      <c r="D30" s="625"/>
      <c r="E30" s="625"/>
      <c r="F30" s="625"/>
      <c r="G30" s="625"/>
      <c r="H30" s="625"/>
      <c r="I30" s="625"/>
      <c r="J30" s="625"/>
      <c r="K30" s="625"/>
      <c r="L30" s="625"/>
      <c r="M30" s="625"/>
      <c r="N30" s="625"/>
      <c r="O30" s="625"/>
      <c r="P30" s="625"/>
      <c r="Q30" s="626"/>
      <c r="R30" s="627">
        <v>769209</v>
      </c>
      <c r="S30" s="628"/>
      <c r="T30" s="628"/>
      <c r="U30" s="628"/>
      <c r="V30" s="628"/>
      <c r="W30" s="628"/>
      <c r="X30" s="628"/>
      <c r="Y30" s="629"/>
      <c r="Z30" s="663">
        <v>10.199999999999999</v>
      </c>
      <c r="AA30" s="663"/>
      <c r="AB30" s="663"/>
      <c r="AC30" s="663"/>
      <c r="AD30" s="664" t="s">
        <v>183</v>
      </c>
      <c r="AE30" s="664"/>
      <c r="AF30" s="664"/>
      <c r="AG30" s="664"/>
      <c r="AH30" s="664"/>
      <c r="AI30" s="664"/>
      <c r="AJ30" s="664"/>
      <c r="AK30" s="664"/>
      <c r="AL30" s="630" t="s">
        <v>183</v>
      </c>
      <c r="AM30" s="631"/>
      <c r="AN30" s="631"/>
      <c r="AO30" s="665"/>
      <c r="AP30" s="679" t="s">
        <v>228</v>
      </c>
      <c r="AQ30" s="680"/>
      <c r="AR30" s="680"/>
      <c r="AS30" s="680"/>
      <c r="AT30" s="680"/>
      <c r="AU30" s="680"/>
      <c r="AV30" s="680"/>
      <c r="AW30" s="680"/>
      <c r="AX30" s="680"/>
      <c r="AY30" s="680"/>
      <c r="AZ30" s="680"/>
      <c r="BA30" s="680"/>
      <c r="BB30" s="680"/>
      <c r="BC30" s="680"/>
      <c r="BD30" s="680"/>
      <c r="BE30" s="680"/>
      <c r="BF30" s="681"/>
      <c r="BG30" s="679" t="s">
        <v>312</v>
      </c>
      <c r="BH30" s="693"/>
      <c r="BI30" s="693"/>
      <c r="BJ30" s="693"/>
      <c r="BK30" s="693"/>
      <c r="BL30" s="693"/>
      <c r="BM30" s="693"/>
      <c r="BN30" s="693"/>
      <c r="BO30" s="693"/>
      <c r="BP30" s="693"/>
      <c r="BQ30" s="694"/>
      <c r="BR30" s="679" t="s">
        <v>313</v>
      </c>
      <c r="BS30" s="693"/>
      <c r="BT30" s="693"/>
      <c r="BU30" s="693"/>
      <c r="BV30" s="693"/>
      <c r="BW30" s="693"/>
      <c r="BX30" s="693"/>
      <c r="BY30" s="693"/>
      <c r="BZ30" s="693"/>
      <c r="CA30" s="693"/>
      <c r="CB30" s="694"/>
      <c r="CD30" s="642"/>
      <c r="CE30" s="643"/>
      <c r="CF30" s="624" t="s">
        <v>314</v>
      </c>
      <c r="CG30" s="625"/>
      <c r="CH30" s="625"/>
      <c r="CI30" s="625"/>
      <c r="CJ30" s="625"/>
      <c r="CK30" s="625"/>
      <c r="CL30" s="625"/>
      <c r="CM30" s="625"/>
      <c r="CN30" s="625"/>
      <c r="CO30" s="625"/>
      <c r="CP30" s="625"/>
      <c r="CQ30" s="626"/>
      <c r="CR30" s="627">
        <v>718758</v>
      </c>
      <c r="CS30" s="628"/>
      <c r="CT30" s="628"/>
      <c r="CU30" s="628"/>
      <c r="CV30" s="628"/>
      <c r="CW30" s="628"/>
      <c r="CX30" s="628"/>
      <c r="CY30" s="629"/>
      <c r="CZ30" s="630">
        <v>9.8000000000000007</v>
      </c>
      <c r="DA30" s="638"/>
      <c r="DB30" s="638"/>
      <c r="DC30" s="639"/>
      <c r="DD30" s="633">
        <v>715493</v>
      </c>
      <c r="DE30" s="628"/>
      <c r="DF30" s="628"/>
      <c r="DG30" s="628"/>
      <c r="DH30" s="628"/>
      <c r="DI30" s="628"/>
      <c r="DJ30" s="628"/>
      <c r="DK30" s="629"/>
      <c r="DL30" s="633">
        <v>715493</v>
      </c>
      <c r="DM30" s="628"/>
      <c r="DN30" s="628"/>
      <c r="DO30" s="628"/>
      <c r="DP30" s="628"/>
      <c r="DQ30" s="628"/>
      <c r="DR30" s="628"/>
      <c r="DS30" s="628"/>
      <c r="DT30" s="628"/>
      <c r="DU30" s="628"/>
      <c r="DV30" s="629"/>
      <c r="DW30" s="630">
        <v>18.100000000000001</v>
      </c>
      <c r="DX30" s="638"/>
      <c r="DY30" s="638"/>
      <c r="DZ30" s="638"/>
      <c r="EA30" s="638"/>
      <c r="EB30" s="638"/>
      <c r="EC30" s="652"/>
    </row>
    <row r="31" spans="2:133" ht="11.25" customHeight="1" x14ac:dyDescent="0.15">
      <c r="B31" s="696" t="s">
        <v>315</v>
      </c>
      <c r="C31" s="697"/>
      <c r="D31" s="697"/>
      <c r="E31" s="697"/>
      <c r="F31" s="697"/>
      <c r="G31" s="697"/>
      <c r="H31" s="697"/>
      <c r="I31" s="697"/>
      <c r="J31" s="697"/>
      <c r="K31" s="697"/>
      <c r="L31" s="697"/>
      <c r="M31" s="697"/>
      <c r="N31" s="697"/>
      <c r="O31" s="697"/>
      <c r="P31" s="697"/>
      <c r="Q31" s="698"/>
      <c r="R31" s="627" t="s">
        <v>183</v>
      </c>
      <c r="S31" s="628"/>
      <c r="T31" s="628"/>
      <c r="U31" s="628"/>
      <c r="V31" s="628"/>
      <c r="W31" s="628"/>
      <c r="X31" s="628"/>
      <c r="Y31" s="629"/>
      <c r="Z31" s="663" t="s">
        <v>183</v>
      </c>
      <c r="AA31" s="663"/>
      <c r="AB31" s="663"/>
      <c r="AC31" s="663"/>
      <c r="AD31" s="664" t="s">
        <v>183</v>
      </c>
      <c r="AE31" s="664"/>
      <c r="AF31" s="664"/>
      <c r="AG31" s="664"/>
      <c r="AH31" s="664"/>
      <c r="AI31" s="664"/>
      <c r="AJ31" s="664"/>
      <c r="AK31" s="664"/>
      <c r="AL31" s="630" t="s">
        <v>183</v>
      </c>
      <c r="AM31" s="631"/>
      <c r="AN31" s="631"/>
      <c r="AO31" s="665"/>
      <c r="AP31" s="688" t="s">
        <v>316</v>
      </c>
      <c r="AQ31" s="689"/>
      <c r="AR31" s="689"/>
      <c r="AS31" s="689"/>
      <c r="AT31" s="690" t="s">
        <v>317</v>
      </c>
      <c r="AU31" s="218"/>
      <c r="AV31" s="218"/>
      <c r="AW31" s="218"/>
      <c r="AX31" s="676" t="s">
        <v>191</v>
      </c>
      <c r="AY31" s="677"/>
      <c r="AZ31" s="677"/>
      <c r="BA31" s="677"/>
      <c r="BB31" s="677"/>
      <c r="BC31" s="677"/>
      <c r="BD31" s="677"/>
      <c r="BE31" s="677"/>
      <c r="BF31" s="678"/>
      <c r="BG31" s="684">
        <v>99.6</v>
      </c>
      <c r="BH31" s="685"/>
      <c r="BI31" s="685"/>
      <c r="BJ31" s="685"/>
      <c r="BK31" s="685"/>
      <c r="BL31" s="685"/>
      <c r="BM31" s="686">
        <v>96.3</v>
      </c>
      <c r="BN31" s="685"/>
      <c r="BO31" s="685"/>
      <c r="BP31" s="685"/>
      <c r="BQ31" s="687"/>
      <c r="BR31" s="684">
        <v>99.3</v>
      </c>
      <c r="BS31" s="685"/>
      <c r="BT31" s="685"/>
      <c r="BU31" s="685"/>
      <c r="BV31" s="685"/>
      <c r="BW31" s="685"/>
      <c r="BX31" s="686">
        <v>95.6</v>
      </c>
      <c r="BY31" s="685"/>
      <c r="BZ31" s="685"/>
      <c r="CA31" s="685"/>
      <c r="CB31" s="687"/>
      <c r="CD31" s="642"/>
      <c r="CE31" s="643"/>
      <c r="CF31" s="624" t="s">
        <v>318</v>
      </c>
      <c r="CG31" s="625"/>
      <c r="CH31" s="625"/>
      <c r="CI31" s="625"/>
      <c r="CJ31" s="625"/>
      <c r="CK31" s="625"/>
      <c r="CL31" s="625"/>
      <c r="CM31" s="625"/>
      <c r="CN31" s="625"/>
      <c r="CO31" s="625"/>
      <c r="CP31" s="625"/>
      <c r="CQ31" s="626"/>
      <c r="CR31" s="627">
        <v>12911</v>
      </c>
      <c r="CS31" s="636"/>
      <c r="CT31" s="636"/>
      <c r="CU31" s="636"/>
      <c r="CV31" s="636"/>
      <c r="CW31" s="636"/>
      <c r="CX31" s="636"/>
      <c r="CY31" s="637"/>
      <c r="CZ31" s="630">
        <v>0.2</v>
      </c>
      <c r="DA31" s="638"/>
      <c r="DB31" s="638"/>
      <c r="DC31" s="639"/>
      <c r="DD31" s="633">
        <v>12708</v>
      </c>
      <c r="DE31" s="636"/>
      <c r="DF31" s="636"/>
      <c r="DG31" s="636"/>
      <c r="DH31" s="636"/>
      <c r="DI31" s="636"/>
      <c r="DJ31" s="636"/>
      <c r="DK31" s="637"/>
      <c r="DL31" s="633">
        <v>12708</v>
      </c>
      <c r="DM31" s="636"/>
      <c r="DN31" s="636"/>
      <c r="DO31" s="636"/>
      <c r="DP31" s="636"/>
      <c r="DQ31" s="636"/>
      <c r="DR31" s="636"/>
      <c r="DS31" s="636"/>
      <c r="DT31" s="636"/>
      <c r="DU31" s="636"/>
      <c r="DV31" s="637"/>
      <c r="DW31" s="630">
        <v>0.3</v>
      </c>
      <c r="DX31" s="638"/>
      <c r="DY31" s="638"/>
      <c r="DZ31" s="638"/>
      <c r="EA31" s="638"/>
      <c r="EB31" s="638"/>
      <c r="EC31" s="652"/>
    </row>
    <row r="32" spans="2:133" ht="11.25" customHeight="1" x14ac:dyDescent="0.15">
      <c r="B32" s="624" t="s">
        <v>319</v>
      </c>
      <c r="C32" s="625"/>
      <c r="D32" s="625"/>
      <c r="E32" s="625"/>
      <c r="F32" s="625"/>
      <c r="G32" s="625"/>
      <c r="H32" s="625"/>
      <c r="I32" s="625"/>
      <c r="J32" s="625"/>
      <c r="K32" s="625"/>
      <c r="L32" s="625"/>
      <c r="M32" s="625"/>
      <c r="N32" s="625"/>
      <c r="O32" s="625"/>
      <c r="P32" s="625"/>
      <c r="Q32" s="626"/>
      <c r="R32" s="627">
        <v>547491</v>
      </c>
      <c r="S32" s="628"/>
      <c r="T32" s="628"/>
      <c r="U32" s="628"/>
      <c r="V32" s="628"/>
      <c r="W32" s="628"/>
      <c r="X32" s="628"/>
      <c r="Y32" s="629"/>
      <c r="Z32" s="663">
        <v>7.3</v>
      </c>
      <c r="AA32" s="663"/>
      <c r="AB32" s="663"/>
      <c r="AC32" s="663"/>
      <c r="AD32" s="664" t="s">
        <v>183</v>
      </c>
      <c r="AE32" s="664"/>
      <c r="AF32" s="664"/>
      <c r="AG32" s="664"/>
      <c r="AH32" s="664"/>
      <c r="AI32" s="664"/>
      <c r="AJ32" s="664"/>
      <c r="AK32" s="664"/>
      <c r="AL32" s="630" t="s">
        <v>183</v>
      </c>
      <c r="AM32" s="631"/>
      <c r="AN32" s="631"/>
      <c r="AO32" s="665"/>
      <c r="AP32" s="666"/>
      <c r="AQ32" s="667"/>
      <c r="AR32" s="667"/>
      <c r="AS32" s="667"/>
      <c r="AT32" s="691"/>
      <c r="AU32" s="214" t="s">
        <v>320</v>
      </c>
      <c r="AX32" s="624" t="s">
        <v>321</v>
      </c>
      <c r="AY32" s="625"/>
      <c r="AZ32" s="625"/>
      <c r="BA32" s="625"/>
      <c r="BB32" s="625"/>
      <c r="BC32" s="625"/>
      <c r="BD32" s="625"/>
      <c r="BE32" s="625"/>
      <c r="BF32" s="626"/>
      <c r="BG32" s="683">
        <v>99.6</v>
      </c>
      <c r="BH32" s="636"/>
      <c r="BI32" s="636"/>
      <c r="BJ32" s="636"/>
      <c r="BK32" s="636"/>
      <c r="BL32" s="636"/>
      <c r="BM32" s="631">
        <v>97.7</v>
      </c>
      <c r="BN32" s="636"/>
      <c r="BO32" s="636"/>
      <c r="BP32" s="636"/>
      <c r="BQ32" s="661"/>
      <c r="BR32" s="683">
        <v>99.1</v>
      </c>
      <c r="BS32" s="636"/>
      <c r="BT32" s="636"/>
      <c r="BU32" s="636"/>
      <c r="BV32" s="636"/>
      <c r="BW32" s="636"/>
      <c r="BX32" s="631">
        <v>96.6</v>
      </c>
      <c r="BY32" s="636"/>
      <c r="BZ32" s="636"/>
      <c r="CA32" s="636"/>
      <c r="CB32" s="661"/>
      <c r="CD32" s="644"/>
      <c r="CE32" s="645"/>
      <c r="CF32" s="624" t="s">
        <v>322</v>
      </c>
      <c r="CG32" s="625"/>
      <c r="CH32" s="625"/>
      <c r="CI32" s="625"/>
      <c r="CJ32" s="625"/>
      <c r="CK32" s="625"/>
      <c r="CL32" s="625"/>
      <c r="CM32" s="625"/>
      <c r="CN32" s="625"/>
      <c r="CO32" s="625"/>
      <c r="CP32" s="625"/>
      <c r="CQ32" s="626"/>
      <c r="CR32" s="627" t="s">
        <v>183</v>
      </c>
      <c r="CS32" s="628"/>
      <c r="CT32" s="628"/>
      <c r="CU32" s="628"/>
      <c r="CV32" s="628"/>
      <c r="CW32" s="628"/>
      <c r="CX32" s="628"/>
      <c r="CY32" s="629"/>
      <c r="CZ32" s="630" t="s">
        <v>183</v>
      </c>
      <c r="DA32" s="638"/>
      <c r="DB32" s="638"/>
      <c r="DC32" s="639"/>
      <c r="DD32" s="633" t="s">
        <v>183</v>
      </c>
      <c r="DE32" s="628"/>
      <c r="DF32" s="628"/>
      <c r="DG32" s="628"/>
      <c r="DH32" s="628"/>
      <c r="DI32" s="628"/>
      <c r="DJ32" s="628"/>
      <c r="DK32" s="629"/>
      <c r="DL32" s="633" t="s">
        <v>183</v>
      </c>
      <c r="DM32" s="628"/>
      <c r="DN32" s="628"/>
      <c r="DO32" s="628"/>
      <c r="DP32" s="628"/>
      <c r="DQ32" s="628"/>
      <c r="DR32" s="628"/>
      <c r="DS32" s="628"/>
      <c r="DT32" s="628"/>
      <c r="DU32" s="628"/>
      <c r="DV32" s="629"/>
      <c r="DW32" s="630" t="s">
        <v>183</v>
      </c>
      <c r="DX32" s="638"/>
      <c r="DY32" s="638"/>
      <c r="DZ32" s="638"/>
      <c r="EA32" s="638"/>
      <c r="EB32" s="638"/>
      <c r="EC32" s="652"/>
    </row>
    <row r="33" spans="2:133" ht="11.25" customHeight="1" x14ac:dyDescent="0.15">
      <c r="B33" s="624" t="s">
        <v>323</v>
      </c>
      <c r="C33" s="625"/>
      <c r="D33" s="625"/>
      <c r="E33" s="625"/>
      <c r="F33" s="625"/>
      <c r="G33" s="625"/>
      <c r="H33" s="625"/>
      <c r="I33" s="625"/>
      <c r="J33" s="625"/>
      <c r="K33" s="625"/>
      <c r="L33" s="625"/>
      <c r="M33" s="625"/>
      <c r="N33" s="625"/>
      <c r="O33" s="625"/>
      <c r="P33" s="625"/>
      <c r="Q33" s="626"/>
      <c r="R33" s="627">
        <v>27085</v>
      </c>
      <c r="S33" s="628"/>
      <c r="T33" s="628"/>
      <c r="U33" s="628"/>
      <c r="V33" s="628"/>
      <c r="W33" s="628"/>
      <c r="X33" s="628"/>
      <c r="Y33" s="629"/>
      <c r="Z33" s="663">
        <v>0.4</v>
      </c>
      <c r="AA33" s="663"/>
      <c r="AB33" s="663"/>
      <c r="AC33" s="663"/>
      <c r="AD33" s="664">
        <v>795</v>
      </c>
      <c r="AE33" s="664"/>
      <c r="AF33" s="664"/>
      <c r="AG33" s="664"/>
      <c r="AH33" s="664"/>
      <c r="AI33" s="664"/>
      <c r="AJ33" s="664"/>
      <c r="AK33" s="664"/>
      <c r="AL33" s="630">
        <v>0</v>
      </c>
      <c r="AM33" s="631"/>
      <c r="AN33" s="631"/>
      <c r="AO33" s="665"/>
      <c r="AP33" s="668"/>
      <c r="AQ33" s="669"/>
      <c r="AR33" s="669"/>
      <c r="AS33" s="669"/>
      <c r="AT33" s="692"/>
      <c r="AU33" s="219"/>
      <c r="AV33" s="219"/>
      <c r="AW33" s="219"/>
      <c r="AX33" s="608" t="s">
        <v>324</v>
      </c>
      <c r="AY33" s="609"/>
      <c r="AZ33" s="609"/>
      <c r="BA33" s="609"/>
      <c r="BB33" s="609"/>
      <c r="BC33" s="609"/>
      <c r="BD33" s="609"/>
      <c r="BE33" s="609"/>
      <c r="BF33" s="610"/>
      <c r="BG33" s="682">
        <v>99.5</v>
      </c>
      <c r="BH33" s="612"/>
      <c r="BI33" s="612"/>
      <c r="BJ33" s="612"/>
      <c r="BK33" s="612"/>
      <c r="BL33" s="612"/>
      <c r="BM33" s="656">
        <v>94.4</v>
      </c>
      <c r="BN33" s="612"/>
      <c r="BO33" s="612"/>
      <c r="BP33" s="612"/>
      <c r="BQ33" s="650"/>
      <c r="BR33" s="682">
        <v>99.4</v>
      </c>
      <c r="BS33" s="612"/>
      <c r="BT33" s="612"/>
      <c r="BU33" s="612"/>
      <c r="BV33" s="612"/>
      <c r="BW33" s="612"/>
      <c r="BX33" s="656">
        <v>94</v>
      </c>
      <c r="BY33" s="612"/>
      <c r="BZ33" s="612"/>
      <c r="CA33" s="612"/>
      <c r="CB33" s="650"/>
      <c r="CD33" s="624" t="s">
        <v>325</v>
      </c>
      <c r="CE33" s="625"/>
      <c r="CF33" s="625"/>
      <c r="CG33" s="625"/>
      <c r="CH33" s="625"/>
      <c r="CI33" s="625"/>
      <c r="CJ33" s="625"/>
      <c r="CK33" s="625"/>
      <c r="CL33" s="625"/>
      <c r="CM33" s="625"/>
      <c r="CN33" s="625"/>
      <c r="CO33" s="625"/>
      <c r="CP33" s="625"/>
      <c r="CQ33" s="626"/>
      <c r="CR33" s="627">
        <v>3459064</v>
      </c>
      <c r="CS33" s="636"/>
      <c r="CT33" s="636"/>
      <c r="CU33" s="636"/>
      <c r="CV33" s="636"/>
      <c r="CW33" s="636"/>
      <c r="CX33" s="636"/>
      <c r="CY33" s="637"/>
      <c r="CZ33" s="630">
        <v>47.3</v>
      </c>
      <c r="DA33" s="638"/>
      <c r="DB33" s="638"/>
      <c r="DC33" s="639"/>
      <c r="DD33" s="633">
        <v>2584903</v>
      </c>
      <c r="DE33" s="636"/>
      <c r="DF33" s="636"/>
      <c r="DG33" s="636"/>
      <c r="DH33" s="636"/>
      <c r="DI33" s="636"/>
      <c r="DJ33" s="636"/>
      <c r="DK33" s="637"/>
      <c r="DL33" s="633">
        <v>1782281</v>
      </c>
      <c r="DM33" s="636"/>
      <c r="DN33" s="636"/>
      <c r="DO33" s="636"/>
      <c r="DP33" s="636"/>
      <c r="DQ33" s="636"/>
      <c r="DR33" s="636"/>
      <c r="DS33" s="636"/>
      <c r="DT33" s="636"/>
      <c r="DU33" s="636"/>
      <c r="DV33" s="637"/>
      <c r="DW33" s="630">
        <v>45.1</v>
      </c>
      <c r="DX33" s="638"/>
      <c r="DY33" s="638"/>
      <c r="DZ33" s="638"/>
      <c r="EA33" s="638"/>
      <c r="EB33" s="638"/>
      <c r="EC33" s="652"/>
    </row>
    <row r="34" spans="2:133" ht="11.25" customHeight="1" x14ac:dyDescent="0.15">
      <c r="B34" s="624" t="s">
        <v>326</v>
      </c>
      <c r="C34" s="625"/>
      <c r="D34" s="625"/>
      <c r="E34" s="625"/>
      <c r="F34" s="625"/>
      <c r="G34" s="625"/>
      <c r="H34" s="625"/>
      <c r="I34" s="625"/>
      <c r="J34" s="625"/>
      <c r="K34" s="625"/>
      <c r="L34" s="625"/>
      <c r="M34" s="625"/>
      <c r="N34" s="625"/>
      <c r="O34" s="625"/>
      <c r="P34" s="625"/>
      <c r="Q34" s="626"/>
      <c r="R34" s="627">
        <v>7664</v>
      </c>
      <c r="S34" s="628"/>
      <c r="T34" s="628"/>
      <c r="U34" s="628"/>
      <c r="V34" s="628"/>
      <c r="W34" s="628"/>
      <c r="X34" s="628"/>
      <c r="Y34" s="629"/>
      <c r="Z34" s="663">
        <v>0.1</v>
      </c>
      <c r="AA34" s="663"/>
      <c r="AB34" s="663"/>
      <c r="AC34" s="663"/>
      <c r="AD34" s="664" t="s">
        <v>183</v>
      </c>
      <c r="AE34" s="664"/>
      <c r="AF34" s="664"/>
      <c r="AG34" s="664"/>
      <c r="AH34" s="664"/>
      <c r="AI34" s="664"/>
      <c r="AJ34" s="664"/>
      <c r="AK34" s="664"/>
      <c r="AL34" s="630" t="s">
        <v>183</v>
      </c>
      <c r="AM34" s="631"/>
      <c r="AN34" s="631"/>
      <c r="AO34" s="665"/>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4" t="s">
        <v>327</v>
      </c>
      <c r="CE34" s="625"/>
      <c r="CF34" s="625"/>
      <c r="CG34" s="625"/>
      <c r="CH34" s="625"/>
      <c r="CI34" s="625"/>
      <c r="CJ34" s="625"/>
      <c r="CK34" s="625"/>
      <c r="CL34" s="625"/>
      <c r="CM34" s="625"/>
      <c r="CN34" s="625"/>
      <c r="CO34" s="625"/>
      <c r="CP34" s="625"/>
      <c r="CQ34" s="626"/>
      <c r="CR34" s="627">
        <v>1331676</v>
      </c>
      <c r="CS34" s="628"/>
      <c r="CT34" s="628"/>
      <c r="CU34" s="628"/>
      <c r="CV34" s="628"/>
      <c r="CW34" s="628"/>
      <c r="CX34" s="628"/>
      <c r="CY34" s="629"/>
      <c r="CZ34" s="630">
        <v>18.2</v>
      </c>
      <c r="DA34" s="638"/>
      <c r="DB34" s="638"/>
      <c r="DC34" s="639"/>
      <c r="DD34" s="633">
        <v>668570</v>
      </c>
      <c r="DE34" s="628"/>
      <c r="DF34" s="628"/>
      <c r="DG34" s="628"/>
      <c r="DH34" s="628"/>
      <c r="DI34" s="628"/>
      <c r="DJ34" s="628"/>
      <c r="DK34" s="629"/>
      <c r="DL34" s="633">
        <v>515478</v>
      </c>
      <c r="DM34" s="628"/>
      <c r="DN34" s="628"/>
      <c r="DO34" s="628"/>
      <c r="DP34" s="628"/>
      <c r="DQ34" s="628"/>
      <c r="DR34" s="628"/>
      <c r="DS34" s="628"/>
      <c r="DT34" s="628"/>
      <c r="DU34" s="628"/>
      <c r="DV34" s="629"/>
      <c r="DW34" s="630">
        <v>13</v>
      </c>
      <c r="DX34" s="638"/>
      <c r="DY34" s="638"/>
      <c r="DZ34" s="638"/>
      <c r="EA34" s="638"/>
      <c r="EB34" s="638"/>
      <c r="EC34" s="652"/>
    </row>
    <row r="35" spans="2:133" ht="11.25" customHeight="1" x14ac:dyDescent="0.15">
      <c r="B35" s="624" t="s">
        <v>328</v>
      </c>
      <c r="C35" s="625"/>
      <c r="D35" s="625"/>
      <c r="E35" s="625"/>
      <c r="F35" s="625"/>
      <c r="G35" s="625"/>
      <c r="H35" s="625"/>
      <c r="I35" s="625"/>
      <c r="J35" s="625"/>
      <c r="K35" s="625"/>
      <c r="L35" s="625"/>
      <c r="M35" s="625"/>
      <c r="N35" s="625"/>
      <c r="O35" s="625"/>
      <c r="P35" s="625"/>
      <c r="Q35" s="626"/>
      <c r="R35" s="627">
        <v>289718</v>
      </c>
      <c r="S35" s="628"/>
      <c r="T35" s="628"/>
      <c r="U35" s="628"/>
      <c r="V35" s="628"/>
      <c r="W35" s="628"/>
      <c r="X35" s="628"/>
      <c r="Y35" s="629"/>
      <c r="Z35" s="663">
        <v>3.8</v>
      </c>
      <c r="AA35" s="663"/>
      <c r="AB35" s="663"/>
      <c r="AC35" s="663"/>
      <c r="AD35" s="664" t="s">
        <v>183</v>
      </c>
      <c r="AE35" s="664"/>
      <c r="AF35" s="664"/>
      <c r="AG35" s="664"/>
      <c r="AH35" s="664"/>
      <c r="AI35" s="664"/>
      <c r="AJ35" s="664"/>
      <c r="AK35" s="664"/>
      <c r="AL35" s="630" t="s">
        <v>183</v>
      </c>
      <c r="AM35" s="631"/>
      <c r="AN35" s="631"/>
      <c r="AO35" s="665"/>
      <c r="AP35" s="222"/>
      <c r="AQ35" s="679" t="s">
        <v>329</v>
      </c>
      <c r="AR35" s="680"/>
      <c r="AS35" s="680"/>
      <c r="AT35" s="680"/>
      <c r="AU35" s="680"/>
      <c r="AV35" s="680"/>
      <c r="AW35" s="680"/>
      <c r="AX35" s="680"/>
      <c r="AY35" s="680"/>
      <c r="AZ35" s="680"/>
      <c r="BA35" s="680"/>
      <c r="BB35" s="680"/>
      <c r="BC35" s="680"/>
      <c r="BD35" s="680"/>
      <c r="BE35" s="680"/>
      <c r="BF35" s="681"/>
      <c r="BG35" s="679" t="s">
        <v>330</v>
      </c>
      <c r="BH35" s="680"/>
      <c r="BI35" s="680"/>
      <c r="BJ35" s="680"/>
      <c r="BK35" s="680"/>
      <c r="BL35" s="680"/>
      <c r="BM35" s="680"/>
      <c r="BN35" s="680"/>
      <c r="BO35" s="680"/>
      <c r="BP35" s="680"/>
      <c r="BQ35" s="680"/>
      <c r="BR35" s="680"/>
      <c r="BS35" s="680"/>
      <c r="BT35" s="680"/>
      <c r="BU35" s="680"/>
      <c r="BV35" s="680"/>
      <c r="BW35" s="680"/>
      <c r="BX35" s="680"/>
      <c r="BY35" s="680"/>
      <c r="BZ35" s="680"/>
      <c r="CA35" s="680"/>
      <c r="CB35" s="681"/>
      <c r="CD35" s="624" t="s">
        <v>331</v>
      </c>
      <c r="CE35" s="625"/>
      <c r="CF35" s="625"/>
      <c r="CG35" s="625"/>
      <c r="CH35" s="625"/>
      <c r="CI35" s="625"/>
      <c r="CJ35" s="625"/>
      <c r="CK35" s="625"/>
      <c r="CL35" s="625"/>
      <c r="CM35" s="625"/>
      <c r="CN35" s="625"/>
      <c r="CO35" s="625"/>
      <c r="CP35" s="625"/>
      <c r="CQ35" s="626"/>
      <c r="CR35" s="627">
        <v>85981</v>
      </c>
      <c r="CS35" s="636"/>
      <c r="CT35" s="636"/>
      <c r="CU35" s="636"/>
      <c r="CV35" s="636"/>
      <c r="CW35" s="636"/>
      <c r="CX35" s="636"/>
      <c r="CY35" s="637"/>
      <c r="CZ35" s="630">
        <v>1.2</v>
      </c>
      <c r="DA35" s="638"/>
      <c r="DB35" s="638"/>
      <c r="DC35" s="639"/>
      <c r="DD35" s="633">
        <v>72521</v>
      </c>
      <c r="DE35" s="636"/>
      <c r="DF35" s="636"/>
      <c r="DG35" s="636"/>
      <c r="DH35" s="636"/>
      <c r="DI35" s="636"/>
      <c r="DJ35" s="636"/>
      <c r="DK35" s="637"/>
      <c r="DL35" s="633">
        <v>39331</v>
      </c>
      <c r="DM35" s="636"/>
      <c r="DN35" s="636"/>
      <c r="DO35" s="636"/>
      <c r="DP35" s="636"/>
      <c r="DQ35" s="636"/>
      <c r="DR35" s="636"/>
      <c r="DS35" s="636"/>
      <c r="DT35" s="636"/>
      <c r="DU35" s="636"/>
      <c r="DV35" s="637"/>
      <c r="DW35" s="630">
        <v>1</v>
      </c>
      <c r="DX35" s="638"/>
      <c r="DY35" s="638"/>
      <c r="DZ35" s="638"/>
      <c r="EA35" s="638"/>
      <c r="EB35" s="638"/>
      <c r="EC35" s="652"/>
    </row>
    <row r="36" spans="2:133" ht="11.25" customHeight="1" x14ac:dyDescent="0.15">
      <c r="B36" s="624" t="s">
        <v>332</v>
      </c>
      <c r="C36" s="625"/>
      <c r="D36" s="625"/>
      <c r="E36" s="625"/>
      <c r="F36" s="625"/>
      <c r="G36" s="625"/>
      <c r="H36" s="625"/>
      <c r="I36" s="625"/>
      <c r="J36" s="625"/>
      <c r="K36" s="625"/>
      <c r="L36" s="625"/>
      <c r="M36" s="625"/>
      <c r="N36" s="625"/>
      <c r="O36" s="625"/>
      <c r="P36" s="625"/>
      <c r="Q36" s="626"/>
      <c r="R36" s="627">
        <v>203601</v>
      </c>
      <c r="S36" s="628"/>
      <c r="T36" s="628"/>
      <c r="U36" s="628"/>
      <c r="V36" s="628"/>
      <c r="W36" s="628"/>
      <c r="X36" s="628"/>
      <c r="Y36" s="629"/>
      <c r="Z36" s="663">
        <v>2.7</v>
      </c>
      <c r="AA36" s="663"/>
      <c r="AB36" s="663"/>
      <c r="AC36" s="663"/>
      <c r="AD36" s="664" t="s">
        <v>183</v>
      </c>
      <c r="AE36" s="664"/>
      <c r="AF36" s="664"/>
      <c r="AG36" s="664"/>
      <c r="AH36" s="664"/>
      <c r="AI36" s="664"/>
      <c r="AJ36" s="664"/>
      <c r="AK36" s="664"/>
      <c r="AL36" s="630" t="s">
        <v>183</v>
      </c>
      <c r="AM36" s="631"/>
      <c r="AN36" s="631"/>
      <c r="AO36" s="665"/>
      <c r="AP36" s="222"/>
      <c r="AQ36" s="670" t="s">
        <v>333</v>
      </c>
      <c r="AR36" s="671"/>
      <c r="AS36" s="671"/>
      <c r="AT36" s="671"/>
      <c r="AU36" s="671"/>
      <c r="AV36" s="671"/>
      <c r="AW36" s="671"/>
      <c r="AX36" s="671"/>
      <c r="AY36" s="672"/>
      <c r="AZ36" s="673">
        <v>818044</v>
      </c>
      <c r="BA36" s="674"/>
      <c r="BB36" s="674"/>
      <c r="BC36" s="674"/>
      <c r="BD36" s="674"/>
      <c r="BE36" s="674"/>
      <c r="BF36" s="675"/>
      <c r="BG36" s="676" t="s">
        <v>334</v>
      </c>
      <c r="BH36" s="677"/>
      <c r="BI36" s="677"/>
      <c r="BJ36" s="677"/>
      <c r="BK36" s="677"/>
      <c r="BL36" s="677"/>
      <c r="BM36" s="677"/>
      <c r="BN36" s="677"/>
      <c r="BO36" s="677"/>
      <c r="BP36" s="677"/>
      <c r="BQ36" s="677"/>
      <c r="BR36" s="677"/>
      <c r="BS36" s="677"/>
      <c r="BT36" s="677"/>
      <c r="BU36" s="678"/>
      <c r="BV36" s="673">
        <v>36956</v>
      </c>
      <c r="BW36" s="674"/>
      <c r="BX36" s="674"/>
      <c r="BY36" s="674"/>
      <c r="BZ36" s="674"/>
      <c r="CA36" s="674"/>
      <c r="CB36" s="675"/>
      <c r="CD36" s="624" t="s">
        <v>335</v>
      </c>
      <c r="CE36" s="625"/>
      <c r="CF36" s="625"/>
      <c r="CG36" s="625"/>
      <c r="CH36" s="625"/>
      <c r="CI36" s="625"/>
      <c r="CJ36" s="625"/>
      <c r="CK36" s="625"/>
      <c r="CL36" s="625"/>
      <c r="CM36" s="625"/>
      <c r="CN36" s="625"/>
      <c r="CO36" s="625"/>
      <c r="CP36" s="625"/>
      <c r="CQ36" s="626"/>
      <c r="CR36" s="627">
        <v>1110575</v>
      </c>
      <c r="CS36" s="628"/>
      <c r="CT36" s="628"/>
      <c r="CU36" s="628"/>
      <c r="CV36" s="628"/>
      <c r="CW36" s="628"/>
      <c r="CX36" s="628"/>
      <c r="CY36" s="629"/>
      <c r="CZ36" s="630">
        <v>15.2</v>
      </c>
      <c r="DA36" s="638"/>
      <c r="DB36" s="638"/>
      <c r="DC36" s="639"/>
      <c r="DD36" s="633">
        <v>991285</v>
      </c>
      <c r="DE36" s="628"/>
      <c r="DF36" s="628"/>
      <c r="DG36" s="628"/>
      <c r="DH36" s="628"/>
      <c r="DI36" s="628"/>
      <c r="DJ36" s="628"/>
      <c r="DK36" s="629"/>
      <c r="DL36" s="633">
        <v>594378</v>
      </c>
      <c r="DM36" s="628"/>
      <c r="DN36" s="628"/>
      <c r="DO36" s="628"/>
      <c r="DP36" s="628"/>
      <c r="DQ36" s="628"/>
      <c r="DR36" s="628"/>
      <c r="DS36" s="628"/>
      <c r="DT36" s="628"/>
      <c r="DU36" s="628"/>
      <c r="DV36" s="629"/>
      <c r="DW36" s="630">
        <v>15</v>
      </c>
      <c r="DX36" s="638"/>
      <c r="DY36" s="638"/>
      <c r="DZ36" s="638"/>
      <c r="EA36" s="638"/>
      <c r="EB36" s="638"/>
      <c r="EC36" s="652"/>
    </row>
    <row r="37" spans="2:133" ht="11.25" customHeight="1" x14ac:dyDescent="0.15">
      <c r="B37" s="624" t="s">
        <v>336</v>
      </c>
      <c r="C37" s="625"/>
      <c r="D37" s="625"/>
      <c r="E37" s="625"/>
      <c r="F37" s="625"/>
      <c r="G37" s="625"/>
      <c r="H37" s="625"/>
      <c r="I37" s="625"/>
      <c r="J37" s="625"/>
      <c r="K37" s="625"/>
      <c r="L37" s="625"/>
      <c r="M37" s="625"/>
      <c r="N37" s="625"/>
      <c r="O37" s="625"/>
      <c r="P37" s="625"/>
      <c r="Q37" s="626"/>
      <c r="R37" s="627">
        <v>187105</v>
      </c>
      <c r="S37" s="628"/>
      <c r="T37" s="628"/>
      <c r="U37" s="628"/>
      <c r="V37" s="628"/>
      <c r="W37" s="628"/>
      <c r="X37" s="628"/>
      <c r="Y37" s="629"/>
      <c r="Z37" s="663">
        <v>2.5</v>
      </c>
      <c r="AA37" s="663"/>
      <c r="AB37" s="663"/>
      <c r="AC37" s="663"/>
      <c r="AD37" s="664">
        <v>9</v>
      </c>
      <c r="AE37" s="664"/>
      <c r="AF37" s="664"/>
      <c r="AG37" s="664"/>
      <c r="AH37" s="664"/>
      <c r="AI37" s="664"/>
      <c r="AJ37" s="664"/>
      <c r="AK37" s="664"/>
      <c r="AL37" s="630">
        <v>0</v>
      </c>
      <c r="AM37" s="631"/>
      <c r="AN37" s="631"/>
      <c r="AO37" s="665"/>
      <c r="AQ37" s="658" t="s">
        <v>337</v>
      </c>
      <c r="AR37" s="659"/>
      <c r="AS37" s="659"/>
      <c r="AT37" s="659"/>
      <c r="AU37" s="659"/>
      <c r="AV37" s="659"/>
      <c r="AW37" s="659"/>
      <c r="AX37" s="659"/>
      <c r="AY37" s="660"/>
      <c r="AZ37" s="627">
        <v>251187</v>
      </c>
      <c r="BA37" s="628"/>
      <c r="BB37" s="628"/>
      <c r="BC37" s="628"/>
      <c r="BD37" s="636"/>
      <c r="BE37" s="636"/>
      <c r="BF37" s="661"/>
      <c r="BG37" s="624" t="s">
        <v>338</v>
      </c>
      <c r="BH37" s="625"/>
      <c r="BI37" s="625"/>
      <c r="BJ37" s="625"/>
      <c r="BK37" s="625"/>
      <c r="BL37" s="625"/>
      <c r="BM37" s="625"/>
      <c r="BN37" s="625"/>
      <c r="BO37" s="625"/>
      <c r="BP37" s="625"/>
      <c r="BQ37" s="625"/>
      <c r="BR37" s="625"/>
      <c r="BS37" s="625"/>
      <c r="BT37" s="625"/>
      <c r="BU37" s="626"/>
      <c r="BV37" s="627">
        <v>22237</v>
      </c>
      <c r="BW37" s="628"/>
      <c r="BX37" s="628"/>
      <c r="BY37" s="628"/>
      <c r="BZ37" s="628"/>
      <c r="CA37" s="628"/>
      <c r="CB37" s="662"/>
      <c r="CD37" s="624" t="s">
        <v>339</v>
      </c>
      <c r="CE37" s="625"/>
      <c r="CF37" s="625"/>
      <c r="CG37" s="625"/>
      <c r="CH37" s="625"/>
      <c r="CI37" s="625"/>
      <c r="CJ37" s="625"/>
      <c r="CK37" s="625"/>
      <c r="CL37" s="625"/>
      <c r="CM37" s="625"/>
      <c r="CN37" s="625"/>
      <c r="CO37" s="625"/>
      <c r="CP37" s="625"/>
      <c r="CQ37" s="626"/>
      <c r="CR37" s="627">
        <v>362365</v>
      </c>
      <c r="CS37" s="636"/>
      <c r="CT37" s="636"/>
      <c r="CU37" s="636"/>
      <c r="CV37" s="636"/>
      <c r="CW37" s="636"/>
      <c r="CX37" s="636"/>
      <c r="CY37" s="637"/>
      <c r="CZ37" s="630">
        <v>5</v>
      </c>
      <c r="DA37" s="638"/>
      <c r="DB37" s="638"/>
      <c r="DC37" s="639"/>
      <c r="DD37" s="633">
        <v>362365</v>
      </c>
      <c r="DE37" s="636"/>
      <c r="DF37" s="636"/>
      <c r="DG37" s="636"/>
      <c r="DH37" s="636"/>
      <c r="DI37" s="636"/>
      <c r="DJ37" s="636"/>
      <c r="DK37" s="637"/>
      <c r="DL37" s="633">
        <v>358868</v>
      </c>
      <c r="DM37" s="636"/>
      <c r="DN37" s="636"/>
      <c r="DO37" s="636"/>
      <c r="DP37" s="636"/>
      <c r="DQ37" s="636"/>
      <c r="DR37" s="636"/>
      <c r="DS37" s="636"/>
      <c r="DT37" s="636"/>
      <c r="DU37" s="636"/>
      <c r="DV37" s="637"/>
      <c r="DW37" s="630">
        <v>9.1</v>
      </c>
      <c r="DX37" s="638"/>
      <c r="DY37" s="638"/>
      <c r="DZ37" s="638"/>
      <c r="EA37" s="638"/>
      <c r="EB37" s="638"/>
      <c r="EC37" s="652"/>
    </row>
    <row r="38" spans="2:133" ht="11.25" customHeight="1" x14ac:dyDescent="0.15">
      <c r="B38" s="624" t="s">
        <v>340</v>
      </c>
      <c r="C38" s="625"/>
      <c r="D38" s="625"/>
      <c r="E38" s="625"/>
      <c r="F38" s="625"/>
      <c r="G38" s="625"/>
      <c r="H38" s="625"/>
      <c r="I38" s="625"/>
      <c r="J38" s="625"/>
      <c r="K38" s="625"/>
      <c r="L38" s="625"/>
      <c r="M38" s="625"/>
      <c r="N38" s="625"/>
      <c r="O38" s="625"/>
      <c r="P38" s="625"/>
      <c r="Q38" s="626"/>
      <c r="R38" s="627">
        <v>1181300</v>
      </c>
      <c r="S38" s="628"/>
      <c r="T38" s="628"/>
      <c r="U38" s="628"/>
      <c r="V38" s="628"/>
      <c r="W38" s="628"/>
      <c r="X38" s="628"/>
      <c r="Y38" s="629"/>
      <c r="Z38" s="663">
        <v>15.7</v>
      </c>
      <c r="AA38" s="663"/>
      <c r="AB38" s="663"/>
      <c r="AC38" s="663"/>
      <c r="AD38" s="664" t="s">
        <v>183</v>
      </c>
      <c r="AE38" s="664"/>
      <c r="AF38" s="664"/>
      <c r="AG38" s="664"/>
      <c r="AH38" s="664"/>
      <c r="AI38" s="664"/>
      <c r="AJ38" s="664"/>
      <c r="AK38" s="664"/>
      <c r="AL38" s="630" t="s">
        <v>183</v>
      </c>
      <c r="AM38" s="631"/>
      <c r="AN38" s="631"/>
      <c r="AO38" s="665"/>
      <c r="AQ38" s="658" t="s">
        <v>341</v>
      </c>
      <c r="AR38" s="659"/>
      <c r="AS38" s="659"/>
      <c r="AT38" s="659"/>
      <c r="AU38" s="659"/>
      <c r="AV38" s="659"/>
      <c r="AW38" s="659"/>
      <c r="AX38" s="659"/>
      <c r="AY38" s="660"/>
      <c r="AZ38" s="627">
        <v>110000</v>
      </c>
      <c r="BA38" s="628"/>
      <c r="BB38" s="628"/>
      <c r="BC38" s="628"/>
      <c r="BD38" s="636"/>
      <c r="BE38" s="636"/>
      <c r="BF38" s="661"/>
      <c r="BG38" s="624" t="s">
        <v>342</v>
      </c>
      <c r="BH38" s="625"/>
      <c r="BI38" s="625"/>
      <c r="BJ38" s="625"/>
      <c r="BK38" s="625"/>
      <c r="BL38" s="625"/>
      <c r="BM38" s="625"/>
      <c r="BN38" s="625"/>
      <c r="BO38" s="625"/>
      <c r="BP38" s="625"/>
      <c r="BQ38" s="625"/>
      <c r="BR38" s="625"/>
      <c r="BS38" s="625"/>
      <c r="BT38" s="625"/>
      <c r="BU38" s="626"/>
      <c r="BV38" s="627">
        <v>1171</v>
      </c>
      <c r="BW38" s="628"/>
      <c r="BX38" s="628"/>
      <c r="BY38" s="628"/>
      <c r="BZ38" s="628"/>
      <c r="CA38" s="628"/>
      <c r="CB38" s="662"/>
      <c r="CD38" s="624" t="s">
        <v>343</v>
      </c>
      <c r="CE38" s="625"/>
      <c r="CF38" s="625"/>
      <c r="CG38" s="625"/>
      <c r="CH38" s="625"/>
      <c r="CI38" s="625"/>
      <c r="CJ38" s="625"/>
      <c r="CK38" s="625"/>
      <c r="CL38" s="625"/>
      <c r="CM38" s="625"/>
      <c r="CN38" s="625"/>
      <c r="CO38" s="625"/>
      <c r="CP38" s="625"/>
      <c r="CQ38" s="626"/>
      <c r="CR38" s="627">
        <v>708044</v>
      </c>
      <c r="CS38" s="628"/>
      <c r="CT38" s="628"/>
      <c r="CU38" s="628"/>
      <c r="CV38" s="628"/>
      <c r="CW38" s="628"/>
      <c r="CX38" s="628"/>
      <c r="CY38" s="629"/>
      <c r="CZ38" s="630">
        <v>9.6999999999999993</v>
      </c>
      <c r="DA38" s="638"/>
      <c r="DB38" s="638"/>
      <c r="DC38" s="639"/>
      <c r="DD38" s="633">
        <v>635853</v>
      </c>
      <c r="DE38" s="628"/>
      <c r="DF38" s="628"/>
      <c r="DG38" s="628"/>
      <c r="DH38" s="628"/>
      <c r="DI38" s="628"/>
      <c r="DJ38" s="628"/>
      <c r="DK38" s="629"/>
      <c r="DL38" s="633">
        <v>633094</v>
      </c>
      <c r="DM38" s="628"/>
      <c r="DN38" s="628"/>
      <c r="DO38" s="628"/>
      <c r="DP38" s="628"/>
      <c r="DQ38" s="628"/>
      <c r="DR38" s="628"/>
      <c r="DS38" s="628"/>
      <c r="DT38" s="628"/>
      <c r="DU38" s="628"/>
      <c r="DV38" s="629"/>
      <c r="DW38" s="630">
        <v>16</v>
      </c>
      <c r="DX38" s="638"/>
      <c r="DY38" s="638"/>
      <c r="DZ38" s="638"/>
      <c r="EA38" s="638"/>
      <c r="EB38" s="638"/>
      <c r="EC38" s="652"/>
    </row>
    <row r="39" spans="2:133" ht="11.25" customHeight="1" x14ac:dyDescent="0.15">
      <c r="B39" s="624" t="s">
        <v>344</v>
      </c>
      <c r="C39" s="625"/>
      <c r="D39" s="625"/>
      <c r="E39" s="625"/>
      <c r="F39" s="625"/>
      <c r="G39" s="625"/>
      <c r="H39" s="625"/>
      <c r="I39" s="625"/>
      <c r="J39" s="625"/>
      <c r="K39" s="625"/>
      <c r="L39" s="625"/>
      <c r="M39" s="625"/>
      <c r="N39" s="625"/>
      <c r="O39" s="625"/>
      <c r="P39" s="625"/>
      <c r="Q39" s="626"/>
      <c r="R39" s="627" t="s">
        <v>183</v>
      </c>
      <c r="S39" s="628"/>
      <c r="T39" s="628"/>
      <c r="U39" s="628"/>
      <c r="V39" s="628"/>
      <c r="W39" s="628"/>
      <c r="X39" s="628"/>
      <c r="Y39" s="629"/>
      <c r="Z39" s="663" t="s">
        <v>183</v>
      </c>
      <c r="AA39" s="663"/>
      <c r="AB39" s="663"/>
      <c r="AC39" s="663"/>
      <c r="AD39" s="664" t="s">
        <v>183</v>
      </c>
      <c r="AE39" s="664"/>
      <c r="AF39" s="664"/>
      <c r="AG39" s="664"/>
      <c r="AH39" s="664"/>
      <c r="AI39" s="664"/>
      <c r="AJ39" s="664"/>
      <c r="AK39" s="664"/>
      <c r="AL39" s="630" t="s">
        <v>183</v>
      </c>
      <c r="AM39" s="631"/>
      <c r="AN39" s="631"/>
      <c r="AO39" s="665"/>
      <c r="AQ39" s="658" t="s">
        <v>345</v>
      </c>
      <c r="AR39" s="659"/>
      <c r="AS39" s="659"/>
      <c r="AT39" s="659"/>
      <c r="AU39" s="659"/>
      <c r="AV39" s="659"/>
      <c r="AW39" s="659"/>
      <c r="AX39" s="659"/>
      <c r="AY39" s="660"/>
      <c r="AZ39" s="627" t="s">
        <v>183</v>
      </c>
      <c r="BA39" s="628"/>
      <c r="BB39" s="628"/>
      <c r="BC39" s="628"/>
      <c r="BD39" s="636"/>
      <c r="BE39" s="636"/>
      <c r="BF39" s="661"/>
      <c r="BG39" s="624" t="s">
        <v>346</v>
      </c>
      <c r="BH39" s="625"/>
      <c r="BI39" s="625"/>
      <c r="BJ39" s="625"/>
      <c r="BK39" s="625"/>
      <c r="BL39" s="625"/>
      <c r="BM39" s="625"/>
      <c r="BN39" s="625"/>
      <c r="BO39" s="625"/>
      <c r="BP39" s="625"/>
      <c r="BQ39" s="625"/>
      <c r="BR39" s="625"/>
      <c r="BS39" s="625"/>
      <c r="BT39" s="625"/>
      <c r="BU39" s="626"/>
      <c r="BV39" s="627">
        <v>1886</v>
      </c>
      <c r="BW39" s="628"/>
      <c r="BX39" s="628"/>
      <c r="BY39" s="628"/>
      <c r="BZ39" s="628"/>
      <c r="CA39" s="628"/>
      <c r="CB39" s="662"/>
      <c r="CD39" s="624" t="s">
        <v>347</v>
      </c>
      <c r="CE39" s="625"/>
      <c r="CF39" s="625"/>
      <c r="CG39" s="625"/>
      <c r="CH39" s="625"/>
      <c r="CI39" s="625"/>
      <c r="CJ39" s="625"/>
      <c r="CK39" s="625"/>
      <c r="CL39" s="625"/>
      <c r="CM39" s="625"/>
      <c r="CN39" s="625"/>
      <c r="CO39" s="625"/>
      <c r="CP39" s="625"/>
      <c r="CQ39" s="626"/>
      <c r="CR39" s="627">
        <v>222788</v>
      </c>
      <c r="CS39" s="636"/>
      <c r="CT39" s="636"/>
      <c r="CU39" s="636"/>
      <c r="CV39" s="636"/>
      <c r="CW39" s="636"/>
      <c r="CX39" s="636"/>
      <c r="CY39" s="637"/>
      <c r="CZ39" s="630">
        <v>3</v>
      </c>
      <c r="DA39" s="638"/>
      <c r="DB39" s="638"/>
      <c r="DC39" s="639"/>
      <c r="DD39" s="633">
        <v>216674</v>
      </c>
      <c r="DE39" s="636"/>
      <c r="DF39" s="636"/>
      <c r="DG39" s="636"/>
      <c r="DH39" s="636"/>
      <c r="DI39" s="636"/>
      <c r="DJ39" s="636"/>
      <c r="DK39" s="637"/>
      <c r="DL39" s="633" t="s">
        <v>183</v>
      </c>
      <c r="DM39" s="636"/>
      <c r="DN39" s="636"/>
      <c r="DO39" s="636"/>
      <c r="DP39" s="636"/>
      <c r="DQ39" s="636"/>
      <c r="DR39" s="636"/>
      <c r="DS39" s="636"/>
      <c r="DT39" s="636"/>
      <c r="DU39" s="636"/>
      <c r="DV39" s="637"/>
      <c r="DW39" s="630" t="s">
        <v>183</v>
      </c>
      <c r="DX39" s="638"/>
      <c r="DY39" s="638"/>
      <c r="DZ39" s="638"/>
      <c r="EA39" s="638"/>
      <c r="EB39" s="638"/>
      <c r="EC39" s="652"/>
    </row>
    <row r="40" spans="2:133" ht="11.25" customHeight="1" x14ac:dyDescent="0.15">
      <c r="B40" s="624" t="s">
        <v>348</v>
      </c>
      <c r="C40" s="625"/>
      <c r="D40" s="625"/>
      <c r="E40" s="625"/>
      <c r="F40" s="625"/>
      <c r="G40" s="625"/>
      <c r="H40" s="625"/>
      <c r="I40" s="625"/>
      <c r="J40" s="625"/>
      <c r="K40" s="625"/>
      <c r="L40" s="625"/>
      <c r="M40" s="625"/>
      <c r="N40" s="625"/>
      <c r="O40" s="625"/>
      <c r="P40" s="625"/>
      <c r="Q40" s="626"/>
      <c r="R40" s="627" t="s">
        <v>183</v>
      </c>
      <c r="S40" s="628"/>
      <c r="T40" s="628"/>
      <c r="U40" s="628"/>
      <c r="V40" s="628"/>
      <c r="W40" s="628"/>
      <c r="X40" s="628"/>
      <c r="Y40" s="629"/>
      <c r="Z40" s="663" t="s">
        <v>183</v>
      </c>
      <c r="AA40" s="663"/>
      <c r="AB40" s="663"/>
      <c r="AC40" s="663"/>
      <c r="AD40" s="664" t="s">
        <v>183</v>
      </c>
      <c r="AE40" s="664"/>
      <c r="AF40" s="664"/>
      <c r="AG40" s="664"/>
      <c r="AH40" s="664"/>
      <c r="AI40" s="664"/>
      <c r="AJ40" s="664"/>
      <c r="AK40" s="664"/>
      <c r="AL40" s="630" t="s">
        <v>183</v>
      </c>
      <c r="AM40" s="631"/>
      <c r="AN40" s="631"/>
      <c r="AO40" s="665"/>
      <c r="AQ40" s="658" t="s">
        <v>349</v>
      </c>
      <c r="AR40" s="659"/>
      <c r="AS40" s="659"/>
      <c r="AT40" s="659"/>
      <c r="AU40" s="659"/>
      <c r="AV40" s="659"/>
      <c r="AW40" s="659"/>
      <c r="AX40" s="659"/>
      <c r="AY40" s="660"/>
      <c r="AZ40" s="627" t="s">
        <v>183</v>
      </c>
      <c r="BA40" s="628"/>
      <c r="BB40" s="628"/>
      <c r="BC40" s="628"/>
      <c r="BD40" s="636"/>
      <c r="BE40" s="636"/>
      <c r="BF40" s="661"/>
      <c r="BG40" s="666" t="s">
        <v>350</v>
      </c>
      <c r="BH40" s="667"/>
      <c r="BI40" s="667"/>
      <c r="BJ40" s="667"/>
      <c r="BK40" s="667"/>
      <c r="BL40" s="223"/>
      <c r="BM40" s="625" t="s">
        <v>351</v>
      </c>
      <c r="BN40" s="625"/>
      <c r="BO40" s="625"/>
      <c r="BP40" s="625"/>
      <c r="BQ40" s="625"/>
      <c r="BR40" s="625"/>
      <c r="BS40" s="625"/>
      <c r="BT40" s="625"/>
      <c r="BU40" s="626"/>
      <c r="BV40" s="627">
        <v>91</v>
      </c>
      <c r="BW40" s="628"/>
      <c r="BX40" s="628"/>
      <c r="BY40" s="628"/>
      <c r="BZ40" s="628"/>
      <c r="CA40" s="628"/>
      <c r="CB40" s="662"/>
      <c r="CD40" s="624" t="s">
        <v>352</v>
      </c>
      <c r="CE40" s="625"/>
      <c r="CF40" s="625"/>
      <c r="CG40" s="625"/>
      <c r="CH40" s="625"/>
      <c r="CI40" s="625"/>
      <c r="CJ40" s="625"/>
      <c r="CK40" s="625"/>
      <c r="CL40" s="625"/>
      <c r="CM40" s="625"/>
      <c r="CN40" s="625"/>
      <c r="CO40" s="625"/>
      <c r="CP40" s="625"/>
      <c r="CQ40" s="626"/>
      <c r="CR40" s="627" t="s">
        <v>183</v>
      </c>
      <c r="CS40" s="628"/>
      <c r="CT40" s="628"/>
      <c r="CU40" s="628"/>
      <c r="CV40" s="628"/>
      <c r="CW40" s="628"/>
      <c r="CX40" s="628"/>
      <c r="CY40" s="629"/>
      <c r="CZ40" s="630" t="s">
        <v>183</v>
      </c>
      <c r="DA40" s="638"/>
      <c r="DB40" s="638"/>
      <c r="DC40" s="639"/>
      <c r="DD40" s="633" t="s">
        <v>183</v>
      </c>
      <c r="DE40" s="628"/>
      <c r="DF40" s="628"/>
      <c r="DG40" s="628"/>
      <c r="DH40" s="628"/>
      <c r="DI40" s="628"/>
      <c r="DJ40" s="628"/>
      <c r="DK40" s="629"/>
      <c r="DL40" s="633" t="s">
        <v>183</v>
      </c>
      <c r="DM40" s="628"/>
      <c r="DN40" s="628"/>
      <c r="DO40" s="628"/>
      <c r="DP40" s="628"/>
      <c r="DQ40" s="628"/>
      <c r="DR40" s="628"/>
      <c r="DS40" s="628"/>
      <c r="DT40" s="628"/>
      <c r="DU40" s="628"/>
      <c r="DV40" s="629"/>
      <c r="DW40" s="630" t="s">
        <v>183</v>
      </c>
      <c r="DX40" s="638"/>
      <c r="DY40" s="638"/>
      <c r="DZ40" s="638"/>
      <c r="EA40" s="638"/>
      <c r="EB40" s="638"/>
      <c r="EC40" s="652"/>
    </row>
    <row r="41" spans="2:133" ht="11.25" customHeight="1" x14ac:dyDescent="0.15">
      <c r="B41" s="608" t="s">
        <v>353</v>
      </c>
      <c r="C41" s="609"/>
      <c r="D41" s="609"/>
      <c r="E41" s="609"/>
      <c r="F41" s="609"/>
      <c r="G41" s="609"/>
      <c r="H41" s="609"/>
      <c r="I41" s="609"/>
      <c r="J41" s="609"/>
      <c r="K41" s="609"/>
      <c r="L41" s="609"/>
      <c r="M41" s="609"/>
      <c r="N41" s="609"/>
      <c r="O41" s="609"/>
      <c r="P41" s="609"/>
      <c r="Q41" s="610"/>
      <c r="R41" s="611">
        <v>7546861</v>
      </c>
      <c r="S41" s="649"/>
      <c r="T41" s="649"/>
      <c r="U41" s="649"/>
      <c r="V41" s="649"/>
      <c r="W41" s="649"/>
      <c r="X41" s="649"/>
      <c r="Y41" s="653"/>
      <c r="Z41" s="654">
        <v>100</v>
      </c>
      <c r="AA41" s="654"/>
      <c r="AB41" s="654"/>
      <c r="AC41" s="654"/>
      <c r="AD41" s="655">
        <v>3951855</v>
      </c>
      <c r="AE41" s="655"/>
      <c r="AF41" s="655"/>
      <c r="AG41" s="655"/>
      <c r="AH41" s="655"/>
      <c r="AI41" s="655"/>
      <c r="AJ41" s="655"/>
      <c r="AK41" s="655"/>
      <c r="AL41" s="614">
        <v>100</v>
      </c>
      <c r="AM41" s="656"/>
      <c r="AN41" s="656"/>
      <c r="AO41" s="657"/>
      <c r="AQ41" s="658" t="s">
        <v>354</v>
      </c>
      <c r="AR41" s="659"/>
      <c r="AS41" s="659"/>
      <c r="AT41" s="659"/>
      <c r="AU41" s="659"/>
      <c r="AV41" s="659"/>
      <c r="AW41" s="659"/>
      <c r="AX41" s="659"/>
      <c r="AY41" s="660"/>
      <c r="AZ41" s="627">
        <v>112023</v>
      </c>
      <c r="BA41" s="628"/>
      <c r="BB41" s="628"/>
      <c r="BC41" s="628"/>
      <c r="BD41" s="636"/>
      <c r="BE41" s="636"/>
      <c r="BF41" s="661"/>
      <c r="BG41" s="666"/>
      <c r="BH41" s="667"/>
      <c r="BI41" s="667"/>
      <c r="BJ41" s="667"/>
      <c r="BK41" s="667"/>
      <c r="BL41" s="223"/>
      <c r="BM41" s="625" t="s">
        <v>355</v>
      </c>
      <c r="BN41" s="625"/>
      <c r="BO41" s="625"/>
      <c r="BP41" s="625"/>
      <c r="BQ41" s="625"/>
      <c r="BR41" s="625"/>
      <c r="BS41" s="625"/>
      <c r="BT41" s="625"/>
      <c r="BU41" s="626"/>
      <c r="BV41" s="627" t="s">
        <v>183</v>
      </c>
      <c r="BW41" s="628"/>
      <c r="BX41" s="628"/>
      <c r="BY41" s="628"/>
      <c r="BZ41" s="628"/>
      <c r="CA41" s="628"/>
      <c r="CB41" s="662"/>
      <c r="CD41" s="624" t="s">
        <v>356</v>
      </c>
      <c r="CE41" s="625"/>
      <c r="CF41" s="625"/>
      <c r="CG41" s="625"/>
      <c r="CH41" s="625"/>
      <c r="CI41" s="625"/>
      <c r="CJ41" s="625"/>
      <c r="CK41" s="625"/>
      <c r="CL41" s="625"/>
      <c r="CM41" s="625"/>
      <c r="CN41" s="625"/>
      <c r="CO41" s="625"/>
      <c r="CP41" s="625"/>
      <c r="CQ41" s="626"/>
      <c r="CR41" s="627" t="s">
        <v>183</v>
      </c>
      <c r="CS41" s="636"/>
      <c r="CT41" s="636"/>
      <c r="CU41" s="636"/>
      <c r="CV41" s="636"/>
      <c r="CW41" s="636"/>
      <c r="CX41" s="636"/>
      <c r="CY41" s="637"/>
      <c r="CZ41" s="630" t="s">
        <v>183</v>
      </c>
      <c r="DA41" s="638"/>
      <c r="DB41" s="638"/>
      <c r="DC41" s="639"/>
      <c r="DD41" s="633" t="s">
        <v>183</v>
      </c>
      <c r="DE41" s="636"/>
      <c r="DF41" s="636"/>
      <c r="DG41" s="636"/>
      <c r="DH41" s="636"/>
      <c r="DI41" s="636"/>
      <c r="DJ41" s="636"/>
      <c r="DK41" s="637"/>
      <c r="DL41" s="605"/>
      <c r="DM41" s="606"/>
      <c r="DN41" s="606"/>
      <c r="DO41" s="606"/>
      <c r="DP41" s="606"/>
      <c r="DQ41" s="606"/>
      <c r="DR41" s="606"/>
      <c r="DS41" s="606"/>
      <c r="DT41" s="606"/>
      <c r="DU41" s="606"/>
      <c r="DV41" s="607"/>
      <c r="DW41" s="602"/>
      <c r="DX41" s="603"/>
      <c r="DY41" s="603"/>
      <c r="DZ41" s="603"/>
      <c r="EA41" s="603"/>
      <c r="EB41" s="603"/>
      <c r="EC41" s="604"/>
    </row>
    <row r="42" spans="2:133" ht="11.25" customHeight="1" x14ac:dyDescent="0.15">
      <c r="AQ42" s="646" t="s">
        <v>357</v>
      </c>
      <c r="AR42" s="647"/>
      <c r="AS42" s="647"/>
      <c r="AT42" s="647"/>
      <c r="AU42" s="647"/>
      <c r="AV42" s="647"/>
      <c r="AW42" s="647"/>
      <c r="AX42" s="647"/>
      <c r="AY42" s="648"/>
      <c r="AZ42" s="611">
        <v>344834</v>
      </c>
      <c r="BA42" s="649"/>
      <c r="BB42" s="649"/>
      <c r="BC42" s="649"/>
      <c r="BD42" s="612"/>
      <c r="BE42" s="612"/>
      <c r="BF42" s="650"/>
      <c r="BG42" s="668"/>
      <c r="BH42" s="669"/>
      <c r="BI42" s="669"/>
      <c r="BJ42" s="669"/>
      <c r="BK42" s="669"/>
      <c r="BL42" s="224"/>
      <c r="BM42" s="609" t="s">
        <v>358</v>
      </c>
      <c r="BN42" s="609"/>
      <c r="BO42" s="609"/>
      <c r="BP42" s="609"/>
      <c r="BQ42" s="609"/>
      <c r="BR42" s="609"/>
      <c r="BS42" s="609"/>
      <c r="BT42" s="609"/>
      <c r="BU42" s="610"/>
      <c r="BV42" s="611">
        <v>336</v>
      </c>
      <c r="BW42" s="649"/>
      <c r="BX42" s="649"/>
      <c r="BY42" s="649"/>
      <c r="BZ42" s="649"/>
      <c r="CA42" s="649"/>
      <c r="CB42" s="651"/>
      <c r="CD42" s="624" t="s">
        <v>359</v>
      </c>
      <c r="CE42" s="625"/>
      <c r="CF42" s="625"/>
      <c r="CG42" s="625"/>
      <c r="CH42" s="625"/>
      <c r="CI42" s="625"/>
      <c r="CJ42" s="625"/>
      <c r="CK42" s="625"/>
      <c r="CL42" s="625"/>
      <c r="CM42" s="625"/>
      <c r="CN42" s="625"/>
      <c r="CO42" s="625"/>
      <c r="CP42" s="625"/>
      <c r="CQ42" s="626"/>
      <c r="CR42" s="627">
        <v>1539849</v>
      </c>
      <c r="CS42" s="636"/>
      <c r="CT42" s="636"/>
      <c r="CU42" s="636"/>
      <c r="CV42" s="636"/>
      <c r="CW42" s="636"/>
      <c r="CX42" s="636"/>
      <c r="CY42" s="637"/>
      <c r="CZ42" s="630">
        <v>21</v>
      </c>
      <c r="DA42" s="638"/>
      <c r="DB42" s="638"/>
      <c r="DC42" s="639"/>
      <c r="DD42" s="633">
        <v>50858</v>
      </c>
      <c r="DE42" s="636"/>
      <c r="DF42" s="636"/>
      <c r="DG42" s="636"/>
      <c r="DH42" s="636"/>
      <c r="DI42" s="636"/>
      <c r="DJ42" s="636"/>
      <c r="DK42" s="637"/>
      <c r="DL42" s="605"/>
      <c r="DM42" s="606"/>
      <c r="DN42" s="606"/>
      <c r="DO42" s="606"/>
      <c r="DP42" s="606"/>
      <c r="DQ42" s="606"/>
      <c r="DR42" s="606"/>
      <c r="DS42" s="606"/>
      <c r="DT42" s="606"/>
      <c r="DU42" s="606"/>
      <c r="DV42" s="607"/>
      <c r="DW42" s="602"/>
      <c r="DX42" s="603"/>
      <c r="DY42" s="603"/>
      <c r="DZ42" s="603"/>
      <c r="EA42" s="603"/>
      <c r="EB42" s="603"/>
      <c r="EC42" s="604"/>
    </row>
    <row r="43" spans="2:133" ht="11.25" customHeight="1" x14ac:dyDescent="0.15">
      <c r="B43" s="214" t="s">
        <v>360</v>
      </c>
      <c r="CD43" s="624" t="s">
        <v>361</v>
      </c>
      <c r="CE43" s="625"/>
      <c r="CF43" s="625"/>
      <c r="CG43" s="625"/>
      <c r="CH43" s="625"/>
      <c r="CI43" s="625"/>
      <c r="CJ43" s="625"/>
      <c r="CK43" s="625"/>
      <c r="CL43" s="625"/>
      <c r="CM43" s="625"/>
      <c r="CN43" s="625"/>
      <c r="CO43" s="625"/>
      <c r="CP43" s="625"/>
      <c r="CQ43" s="626"/>
      <c r="CR43" s="627" t="s">
        <v>183</v>
      </c>
      <c r="CS43" s="636"/>
      <c r="CT43" s="636"/>
      <c r="CU43" s="636"/>
      <c r="CV43" s="636"/>
      <c r="CW43" s="636"/>
      <c r="CX43" s="636"/>
      <c r="CY43" s="637"/>
      <c r="CZ43" s="630" t="s">
        <v>183</v>
      </c>
      <c r="DA43" s="638"/>
      <c r="DB43" s="638"/>
      <c r="DC43" s="639"/>
      <c r="DD43" s="633" t="s">
        <v>183</v>
      </c>
      <c r="DE43" s="636"/>
      <c r="DF43" s="636"/>
      <c r="DG43" s="636"/>
      <c r="DH43" s="636"/>
      <c r="DI43" s="636"/>
      <c r="DJ43" s="636"/>
      <c r="DK43" s="637"/>
      <c r="DL43" s="605"/>
      <c r="DM43" s="606"/>
      <c r="DN43" s="606"/>
      <c r="DO43" s="606"/>
      <c r="DP43" s="606"/>
      <c r="DQ43" s="606"/>
      <c r="DR43" s="606"/>
      <c r="DS43" s="606"/>
      <c r="DT43" s="606"/>
      <c r="DU43" s="606"/>
      <c r="DV43" s="607"/>
      <c r="DW43" s="602"/>
      <c r="DX43" s="603"/>
      <c r="DY43" s="603"/>
      <c r="DZ43" s="603"/>
      <c r="EA43" s="603"/>
      <c r="EB43" s="603"/>
      <c r="EC43" s="604"/>
    </row>
    <row r="44" spans="2:133" ht="11.25" customHeight="1" x14ac:dyDescent="0.15">
      <c r="B44" s="634" t="s">
        <v>362</v>
      </c>
      <c r="C44" s="634"/>
      <c r="D44" s="634"/>
      <c r="E44" s="634"/>
      <c r="F44" s="634"/>
      <c r="G44" s="634"/>
      <c r="H44" s="634"/>
      <c r="I44" s="634"/>
      <c r="J44" s="634"/>
      <c r="K44" s="634"/>
      <c r="L44" s="634"/>
      <c r="M44" s="634"/>
      <c r="N44" s="634"/>
      <c r="O44" s="634"/>
      <c r="P44" s="634"/>
      <c r="Q44" s="634"/>
      <c r="R44" s="634"/>
      <c r="S44" s="634"/>
      <c r="T44" s="634"/>
      <c r="U44" s="634"/>
      <c r="V44" s="634"/>
      <c r="W44" s="634"/>
      <c r="X44" s="634"/>
      <c r="Y44" s="634"/>
      <c r="Z44" s="634"/>
      <c r="AA44" s="634"/>
      <c r="AB44" s="634"/>
      <c r="AC44" s="634"/>
      <c r="AD44" s="634"/>
      <c r="AE44" s="634"/>
      <c r="AF44" s="634"/>
      <c r="AG44" s="634"/>
      <c r="AH44" s="634"/>
      <c r="AI44" s="634"/>
      <c r="AJ44" s="634"/>
      <c r="AK44" s="634"/>
      <c r="AL44" s="634"/>
      <c r="AM44" s="634"/>
      <c r="AN44" s="634"/>
      <c r="AO44" s="634"/>
      <c r="AP44" s="634"/>
      <c r="AQ44" s="634"/>
      <c r="AR44" s="634"/>
      <c r="AS44" s="634"/>
      <c r="AT44" s="634"/>
      <c r="AU44" s="634"/>
      <c r="AV44" s="634"/>
      <c r="AW44" s="634"/>
      <c r="AX44" s="634"/>
      <c r="AY44" s="634"/>
      <c r="AZ44" s="634"/>
      <c r="BA44" s="634"/>
      <c r="BB44" s="634"/>
      <c r="BC44" s="634"/>
      <c r="BD44" s="634"/>
      <c r="BE44" s="634"/>
      <c r="BF44" s="634"/>
      <c r="BG44" s="634"/>
      <c r="BH44" s="634"/>
      <c r="BI44" s="634"/>
      <c r="BJ44" s="634"/>
      <c r="BK44" s="634"/>
      <c r="BL44" s="634"/>
      <c r="BM44" s="634"/>
      <c r="BN44" s="634"/>
      <c r="BO44" s="634"/>
      <c r="BP44" s="634"/>
      <c r="BQ44" s="634"/>
      <c r="BR44" s="634"/>
      <c r="BS44" s="634"/>
      <c r="BT44" s="634"/>
      <c r="BU44" s="634"/>
      <c r="BV44" s="634"/>
      <c r="BW44" s="634"/>
      <c r="BX44" s="634"/>
      <c r="BY44" s="634"/>
      <c r="BZ44" s="634"/>
      <c r="CA44" s="634"/>
      <c r="CB44" s="634"/>
      <c r="CC44" s="635"/>
      <c r="CD44" s="640" t="s">
        <v>309</v>
      </c>
      <c r="CE44" s="641"/>
      <c r="CF44" s="624" t="s">
        <v>363</v>
      </c>
      <c r="CG44" s="625"/>
      <c r="CH44" s="625"/>
      <c r="CI44" s="625"/>
      <c r="CJ44" s="625"/>
      <c r="CK44" s="625"/>
      <c r="CL44" s="625"/>
      <c r="CM44" s="625"/>
      <c r="CN44" s="625"/>
      <c r="CO44" s="625"/>
      <c r="CP44" s="625"/>
      <c r="CQ44" s="626"/>
      <c r="CR44" s="627">
        <v>1539829</v>
      </c>
      <c r="CS44" s="628"/>
      <c r="CT44" s="628"/>
      <c r="CU44" s="628"/>
      <c r="CV44" s="628"/>
      <c r="CW44" s="628"/>
      <c r="CX44" s="628"/>
      <c r="CY44" s="629"/>
      <c r="CZ44" s="630">
        <v>21</v>
      </c>
      <c r="DA44" s="631"/>
      <c r="DB44" s="631"/>
      <c r="DC44" s="632"/>
      <c r="DD44" s="633">
        <v>50838</v>
      </c>
      <c r="DE44" s="628"/>
      <c r="DF44" s="628"/>
      <c r="DG44" s="628"/>
      <c r="DH44" s="628"/>
      <c r="DI44" s="628"/>
      <c r="DJ44" s="628"/>
      <c r="DK44" s="629"/>
      <c r="DL44" s="605"/>
      <c r="DM44" s="606"/>
      <c r="DN44" s="606"/>
      <c r="DO44" s="606"/>
      <c r="DP44" s="606"/>
      <c r="DQ44" s="606"/>
      <c r="DR44" s="606"/>
      <c r="DS44" s="606"/>
      <c r="DT44" s="606"/>
      <c r="DU44" s="606"/>
      <c r="DV44" s="607"/>
      <c r="DW44" s="602"/>
      <c r="DX44" s="603"/>
      <c r="DY44" s="603"/>
      <c r="DZ44" s="603"/>
      <c r="EA44" s="603"/>
      <c r="EB44" s="603"/>
      <c r="EC44" s="604"/>
    </row>
    <row r="45" spans="2:133" ht="11.25" customHeight="1" x14ac:dyDescent="0.15">
      <c r="B45" s="634" t="s">
        <v>364</v>
      </c>
      <c r="C45" s="634"/>
      <c r="D45" s="634"/>
      <c r="E45" s="634"/>
      <c r="F45" s="634"/>
      <c r="G45" s="634"/>
      <c r="H45" s="634"/>
      <c r="I45" s="634"/>
      <c r="J45" s="634"/>
      <c r="K45" s="634"/>
      <c r="L45" s="634"/>
      <c r="M45" s="634"/>
      <c r="N45" s="634"/>
      <c r="O45" s="634"/>
      <c r="P45" s="634"/>
      <c r="Q45" s="634"/>
      <c r="R45" s="634"/>
      <c r="S45" s="634"/>
      <c r="T45" s="634"/>
      <c r="U45" s="634"/>
      <c r="V45" s="634"/>
      <c r="W45" s="634"/>
      <c r="X45" s="634"/>
      <c r="Y45" s="634"/>
      <c r="Z45" s="634"/>
      <c r="AA45" s="634"/>
      <c r="AB45" s="634"/>
      <c r="AC45" s="634"/>
      <c r="AD45" s="634"/>
      <c r="AE45" s="634"/>
      <c r="AF45" s="634"/>
      <c r="AG45" s="634"/>
      <c r="AH45" s="634"/>
      <c r="AI45" s="634"/>
      <c r="AJ45" s="634"/>
      <c r="AK45" s="634"/>
      <c r="AL45" s="634"/>
      <c r="AM45" s="634"/>
      <c r="AN45" s="634"/>
      <c r="AO45" s="634"/>
      <c r="AP45" s="634"/>
      <c r="AQ45" s="634"/>
      <c r="AR45" s="634"/>
      <c r="AS45" s="634"/>
      <c r="AT45" s="634"/>
      <c r="AU45" s="634"/>
      <c r="AV45" s="634"/>
      <c r="AW45" s="634"/>
      <c r="AX45" s="634"/>
      <c r="AY45" s="634"/>
      <c r="AZ45" s="634"/>
      <c r="BA45" s="634"/>
      <c r="BB45" s="634"/>
      <c r="BC45" s="634"/>
      <c r="BD45" s="634"/>
      <c r="BE45" s="634"/>
      <c r="BF45" s="634"/>
      <c r="BG45" s="634"/>
      <c r="BH45" s="634"/>
      <c r="BI45" s="634"/>
      <c r="BJ45" s="634"/>
      <c r="BK45" s="634"/>
      <c r="BL45" s="634"/>
      <c r="BM45" s="634"/>
      <c r="BN45" s="634"/>
      <c r="BO45" s="634"/>
      <c r="BP45" s="634"/>
      <c r="BQ45" s="634"/>
      <c r="BR45" s="634"/>
      <c r="BS45" s="634"/>
      <c r="BT45" s="634"/>
      <c r="BU45" s="634"/>
      <c r="BV45" s="634"/>
      <c r="BW45" s="634"/>
      <c r="BX45" s="634"/>
      <c r="BY45" s="634"/>
      <c r="BZ45" s="634"/>
      <c r="CA45" s="634"/>
      <c r="CB45" s="634"/>
      <c r="CC45" s="635"/>
      <c r="CD45" s="642"/>
      <c r="CE45" s="643"/>
      <c r="CF45" s="624" t="s">
        <v>365</v>
      </c>
      <c r="CG45" s="625"/>
      <c r="CH45" s="625"/>
      <c r="CI45" s="625"/>
      <c r="CJ45" s="625"/>
      <c r="CK45" s="625"/>
      <c r="CL45" s="625"/>
      <c r="CM45" s="625"/>
      <c r="CN45" s="625"/>
      <c r="CO45" s="625"/>
      <c r="CP45" s="625"/>
      <c r="CQ45" s="626"/>
      <c r="CR45" s="627">
        <v>298987</v>
      </c>
      <c r="CS45" s="636"/>
      <c r="CT45" s="636"/>
      <c r="CU45" s="636"/>
      <c r="CV45" s="636"/>
      <c r="CW45" s="636"/>
      <c r="CX45" s="636"/>
      <c r="CY45" s="637"/>
      <c r="CZ45" s="630">
        <v>4.0999999999999996</v>
      </c>
      <c r="DA45" s="638"/>
      <c r="DB45" s="638"/>
      <c r="DC45" s="639"/>
      <c r="DD45" s="633">
        <v>4670</v>
      </c>
      <c r="DE45" s="636"/>
      <c r="DF45" s="636"/>
      <c r="DG45" s="636"/>
      <c r="DH45" s="636"/>
      <c r="DI45" s="636"/>
      <c r="DJ45" s="636"/>
      <c r="DK45" s="637"/>
      <c r="DL45" s="605"/>
      <c r="DM45" s="606"/>
      <c r="DN45" s="606"/>
      <c r="DO45" s="606"/>
      <c r="DP45" s="606"/>
      <c r="DQ45" s="606"/>
      <c r="DR45" s="606"/>
      <c r="DS45" s="606"/>
      <c r="DT45" s="606"/>
      <c r="DU45" s="606"/>
      <c r="DV45" s="607"/>
      <c r="DW45" s="602"/>
      <c r="DX45" s="603"/>
      <c r="DY45" s="603"/>
      <c r="DZ45" s="603"/>
      <c r="EA45" s="603"/>
      <c r="EB45" s="603"/>
      <c r="EC45" s="604"/>
    </row>
    <row r="46" spans="2:133" ht="11.25" customHeight="1" x14ac:dyDescent="0.15">
      <c r="B46" s="225"/>
      <c r="CD46" s="642"/>
      <c r="CE46" s="643"/>
      <c r="CF46" s="624" t="s">
        <v>366</v>
      </c>
      <c r="CG46" s="625"/>
      <c r="CH46" s="625"/>
      <c r="CI46" s="625"/>
      <c r="CJ46" s="625"/>
      <c r="CK46" s="625"/>
      <c r="CL46" s="625"/>
      <c r="CM46" s="625"/>
      <c r="CN46" s="625"/>
      <c r="CO46" s="625"/>
      <c r="CP46" s="625"/>
      <c r="CQ46" s="626"/>
      <c r="CR46" s="627">
        <v>1225096</v>
      </c>
      <c r="CS46" s="628"/>
      <c r="CT46" s="628"/>
      <c r="CU46" s="628"/>
      <c r="CV46" s="628"/>
      <c r="CW46" s="628"/>
      <c r="CX46" s="628"/>
      <c r="CY46" s="629"/>
      <c r="CZ46" s="630">
        <v>16.7</v>
      </c>
      <c r="DA46" s="631"/>
      <c r="DB46" s="631"/>
      <c r="DC46" s="632"/>
      <c r="DD46" s="633">
        <v>46168</v>
      </c>
      <c r="DE46" s="628"/>
      <c r="DF46" s="628"/>
      <c r="DG46" s="628"/>
      <c r="DH46" s="628"/>
      <c r="DI46" s="628"/>
      <c r="DJ46" s="628"/>
      <c r="DK46" s="629"/>
      <c r="DL46" s="605"/>
      <c r="DM46" s="606"/>
      <c r="DN46" s="606"/>
      <c r="DO46" s="606"/>
      <c r="DP46" s="606"/>
      <c r="DQ46" s="606"/>
      <c r="DR46" s="606"/>
      <c r="DS46" s="606"/>
      <c r="DT46" s="606"/>
      <c r="DU46" s="606"/>
      <c r="DV46" s="607"/>
      <c r="DW46" s="602"/>
      <c r="DX46" s="603"/>
      <c r="DY46" s="603"/>
      <c r="DZ46" s="603"/>
      <c r="EA46" s="603"/>
      <c r="EB46" s="603"/>
      <c r="EC46" s="604"/>
    </row>
    <row r="47" spans="2:133" ht="11.25" customHeight="1" x14ac:dyDescent="0.15">
      <c r="B47" s="225"/>
      <c r="CD47" s="642"/>
      <c r="CE47" s="643"/>
      <c r="CF47" s="624" t="s">
        <v>367</v>
      </c>
      <c r="CG47" s="625"/>
      <c r="CH47" s="625"/>
      <c r="CI47" s="625"/>
      <c r="CJ47" s="625"/>
      <c r="CK47" s="625"/>
      <c r="CL47" s="625"/>
      <c r="CM47" s="625"/>
      <c r="CN47" s="625"/>
      <c r="CO47" s="625"/>
      <c r="CP47" s="625"/>
      <c r="CQ47" s="626"/>
      <c r="CR47" s="627">
        <v>20</v>
      </c>
      <c r="CS47" s="636"/>
      <c r="CT47" s="636"/>
      <c r="CU47" s="636"/>
      <c r="CV47" s="636"/>
      <c r="CW47" s="636"/>
      <c r="CX47" s="636"/>
      <c r="CY47" s="637"/>
      <c r="CZ47" s="630">
        <v>0</v>
      </c>
      <c r="DA47" s="638"/>
      <c r="DB47" s="638"/>
      <c r="DC47" s="639"/>
      <c r="DD47" s="633">
        <v>20</v>
      </c>
      <c r="DE47" s="636"/>
      <c r="DF47" s="636"/>
      <c r="DG47" s="636"/>
      <c r="DH47" s="636"/>
      <c r="DI47" s="636"/>
      <c r="DJ47" s="636"/>
      <c r="DK47" s="637"/>
      <c r="DL47" s="605"/>
      <c r="DM47" s="606"/>
      <c r="DN47" s="606"/>
      <c r="DO47" s="606"/>
      <c r="DP47" s="606"/>
      <c r="DQ47" s="606"/>
      <c r="DR47" s="606"/>
      <c r="DS47" s="606"/>
      <c r="DT47" s="606"/>
      <c r="DU47" s="606"/>
      <c r="DV47" s="607"/>
      <c r="DW47" s="602"/>
      <c r="DX47" s="603"/>
      <c r="DY47" s="603"/>
      <c r="DZ47" s="603"/>
      <c r="EA47" s="603"/>
      <c r="EB47" s="603"/>
      <c r="EC47" s="604"/>
    </row>
    <row r="48" spans="2:133" x14ac:dyDescent="0.15">
      <c r="B48" s="225"/>
      <c r="CD48" s="644"/>
      <c r="CE48" s="645"/>
      <c r="CF48" s="624" t="s">
        <v>368</v>
      </c>
      <c r="CG48" s="625"/>
      <c r="CH48" s="625"/>
      <c r="CI48" s="625"/>
      <c r="CJ48" s="625"/>
      <c r="CK48" s="625"/>
      <c r="CL48" s="625"/>
      <c r="CM48" s="625"/>
      <c r="CN48" s="625"/>
      <c r="CO48" s="625"/>
      <c r="CP48" s="625"/>
      <c r="CQ48" s="626"/>
      <c r="CR48" s="627" t="s">
        <v>183</v>
      </c>
      <c r="CS48" s="628"/>
      <c r="CT48" s="628"/>
      <c r="CU48" s="628"/>
      <c r="CV48" s="628"/>
      <c r="CW48" s="628"/>
      <c r="CX48" s="628"/>
      <c r="CY48" s="629"/>
      <c r="CZ48" s="630" t="s">
        <v>369</v>
      </c>
      <c r="DA48" s="631"/>
      <c r="DB48" s="631"/>
      <c r="DC48" s="632"/>
      <c r="DD48" s="633" t="s">
        <v>183</v>
      </c>
      <c r="DE48" s="628"/>
      <c r="DF48" s="628"/>
      <c r="DG48" s="628"/>
      <c r="DH48" s="628"/>
      <c r="DI48" s="628"/>
      <c r="DJ48" s="628"/>
      <c r="DK48" s="629"/>
      <c r="DL48" s="605"/>
      <c r="DM48" s="606"/>
      <c r="DN48" s="606"/>
      <c r="DO48" s="606"/>
      <c r="DP48" s="606"/>
      <c r="DQ48" s="606"/>
      <c r="DR48" s="606"/>
      <c r="DS48" s="606"/>
      <c r="DT48" s="606"/>
      <c r="DU48" s="606"/>
      <c r="DV48" s="607"/>
      <c r="DW48" s="602"/>
      <c r="DX48" s="603"/>
      <c r="DY48" s="603"/>
      <c r="DZ48" s="603"/>
      <c r="EA48" s="603"/>
      <c r="EB48" s="603"/>
      <c r="EC48" s="604"/>
    </row>
    <row r="49" spans="2:133" ht="11.25" customHeight="1" x14ac:dyDescent="0.15">
      <c r="B49" s="225"/>
      <c r="CD49" s="608" t="s">
        <v>370</v>
      </c>
      <c r="CE49" s="609"/>
      <c r="CF49" s="609"/>
      <c r="CG49" s="609"/>
      <c r="CH49" s="609"/>
      <c r="CI49" s="609"/>
      <c r="CJ49" s="609"/>
      <c r="CK49" s="609"/>
      <c r="CL49" s="609"/>
      <c r="CM49" s="609"/>
      <c r="CN49" s="609"/>
      <c r="CO49" s="609"/>
      <c r="CP49" s="609"/>
      <c r="CQ49" s="610"/>
      <c r="CR49" s="611">
        <v>7317562</v>
      </c>
      <c r="CS49" s="612"/>
      <c r="CT49" s="612"/>
      <c r="CU49" s="612"/>
      <c r="CV49" s="612"/>
      <c r="CW49" s="612"/>
      <c r="CX49" s="612"/>
      <c r="CY49" s="613"/>
      <c r="CZ49" s="614">
        <v>100</v>
      </c>
      <c r="DA49" s="615"/>
      <c r="DB49" s="615"/>
      <c r="DC49" s="616"/>
      <c r="DD49" s="617">
        <v>4473599</v>
      </c>
      <c r="DE49" s="612"/>
      <c r="DF49" s="612"/>
      <c r="DG49" s="612"/>
      <c r="DH49" s="612"/>
      <c r="DI49" s="612"/>
      <c r="DJ49" s="612"/>
      <c r="DK49" s="613"/>
      <c r="DL49" s="618"/>
      <c r="DM49" s="619"/>
      <c r="DN49" s="619"/>
      <c r="DO49" s="619"/>
      <c r="DP49" s="619"/>
      <c r="DQ49" s="619"/>
      <c r="DR49" s="619"/>
      <c r="DS49" s="619"/>
      <c r="DT49" s="619"/>
      <c r="DU49" s="619"/>
      <c r="DV49" s="620"/>
      <c r="DW49" s="621"/>
      <c r="DX49" s="622"/>
      <c r="DY49" s="622"/>
      <c r="DZ49" s="622"/>
      <c r="EA49" s="622"/>
      <c r="EB49" s="622"/>
      <c r="EC49" s="623"/>
    </row>
  </sheetData>
  <sheetProtection algorithmName="SHA-512" hashValue="/mA6nV+LoiUFdodSVoiB0RrrHUf/tAxS6v65lRARo8+dnSypc6cKO/2i2udO6t85ayzWl8i0CzbEvOB44QZ0SQ==" saltValue="T5jTCBG41s4jsS81dxvTUA=="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CZ34:DC34"/>
    <mergeCell ref="DD34:DK34"/>
    <mergeCell ref="DL34:DV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AQ42:AY42"/>
    <mergeCell ref="AZ42:BF42"/>
    <mergeCell ref="BM42:BU42"/>
    <mergeCell ref="BV42:CB42"/>
    <mergeCell ref="CD42:CQ42"/>
    <mergeCell ref="CR42:CY42"/>
    <mergeCell ref="CD41:CQ41"/>
    <mergeCell ref="CR41:CY41"/>
    <mergeCell ref="CZ41:DC41"/>
    <mergeCell ref="CZ42:DC42"/>
    <mergeCell ref="DD42:DK42"/>
    <mergeCell ref="DL42:DV42"/>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election activeCell="B7" sqref="B7:P7"/>
    </sheetView>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1106" t="s">
        <v>371</v>
      </c>
      <c r="B2" s="1106"/>
      <c r="C2" s="1106"/>
      <c r="D2" s="1106"/>
      <c r="E2" s="1106"/>
      <c r="F2" s="1106"/>
      <c r="G2" s="1106"/>
      <c r="H2" s="1106"/>
      <c r="I2" s="1106"/>
      <c r="J2" s="1106"/>
      <c r="K2" s="1106"/>
      <c r="L2" s="1106"/>
      <c r="M2" s="1106"/>
      <c r="N2" s="1106"/>
      <c r="O2" s="1106"/>
      <c r="P2" s="1106"/>
      <c r="Q2" s="1106"/>
      <c r="R2" s="1106"/>
      <c r="S2" s="1106"/>
      <c r="T2" s="1106"/>
      <c r="U2" s="1106"/>
      <c r="V2" s="1106"/>
      <c r="W2" s="1106"/>
      <c r="X2" s="1106"/>
      <c r="Y2" s="1106"/>
      <c r="Z2" s="1106"/>
      <c r="AA2" s="1106"/>
      <c r="AB2" s="1106"/>
      <c r="AC2" s="1106"/>
      <c r="AD2" s="1106"/>
      <c r="AE2" s="1106"/>
      <c r="AF2" s="1106"/>
      <c r="AG2" s="1106"/>
      <c r="AH2" s="1106"/>
      <c r="AI2" s="1106"/>
      <c r="AJ2" s="1106"/>
      <c r="AK2" s="1106"/>
      <c r="AL2" s="1106"/>
      <c r="AM2" s="1106"/>
      <c r="AN2" s="1106"/>
      <c r="AO2" s="1106"/>
      <c r="AP2" s="1106"/>
      <c r="AQ2" s="1106"/>
      <c r="AR2" s="1106"/>
      <c r="AS2" s="1106"/>
      <c r="AT2" s="1106"/>
      <c r="AU2" s="1106"/>
      <c r="AV2" s="1106"/>
      <c r="AW2" s="1106"/>
      <c r="AX2" s="1106"/>
      <c r="AY2" s="1106"/>
      <c r="AZ2" s="1106"/>
      <c r="BA2" s="1106"/>
      <c r="BB2" s="1106"/>
      <c r="BC2" s="1106"/>
      <c r="BD2" s="1106"/>
      <c r="BE2" s="1106"/>
      <c r="BF2" s="1106"/>
      <c r="BG2" s="1106"/>
      <c r="BH2" s="1106"/>
      <c r="BI2" s="1106"/>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1107" t="s">
        <v>372</v>
      </c>
      <c r="DK2" s="1108"/>
      <c r="DL2" s="1108"/>
      <c r="DM2" s="1108"/>
      <c r="DN2" s="1108"/>
      <c r="DO2" s="1109"/>
      <c r="DP2" s="228"/>
      <c r="DQ2" s="1107" t="s">
        <v>373</v>
      </c>
      <c r="DR2" s="1108"/>
      <c r="DS2" s="1108"/>
      <c r="DT2" s="1108"/>
      <c r="DU2" s="1108"/>
      <c r="DV2" s="1108"/>
      <c r="DW2" s="1108"/>
      <c r="DX2" s="1108"/>
      <c r="DY2" s="1108"/>
      <c r="DZ2" s="1109"/>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1059" t="s">
        <v>374</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32"/>
      <c r="BA4" s="232"/>
      <c r="BB4" s="232"/>
      <c r="BC4" s="232"/>
      <c r="BD4" s="232"/>
      <c r="BE4" s="233"/>
      <c r="BF4" s="233"/>
      <c r="BG4" s="233"/>
      <c r="BH4" s="233"/>
      <c r="BI4" s="233"/>
      <c r="BJ4" s="233"/>
      <c r="BK4" s="233"/>
      <c r="BL4" s="233"/>
      <c r="BM4" s="233"/>
      <c r="BN4" s="233"/>
      <c r="BO4" s="233"/>
      <c r="BP4" s="233"/>
      <c r="BQ4" s="730" t="s">
        <v>375</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4"/>
    </row>
    <row r="5" spans="1:131" s="235" customFormat="1" ht="26.25" customHeight="1" x14ac:dyDescent="0.15">
      <c r="A5" s="995" t="s">
        <v>376</v>
      </c>
      <c r="B5" s="996"/>
      <c r="C5" s="996"/>
      <c r="D5" s="996"/>
      <c r="E5" s="996"/>
      <c r="F5" s="996"/>
      <c r="G5" s="996"/>
      <c r="H5" s="996"/>
      <c r="I5" s="996"/>
      <c r="J5" s="996"/>
      <c r="K5" s="996"/>
      <c r="L5" s="996"/>
      <c r="M5" s="996"/>
      <c r="N5" s="996"/>
      <c r="O5" s="996"/>
      <c r="P5" s="997"/>
      <c r="Q5" s="1001" t="s">
        <v>377</v>
      </c>
      <c r="R5" s="1002"/>
      <c r="S5" s="1002"/>
      <c r="T5" s="1002"/>
      <c r="U5" s="1003"/>
      <c r="V5" s="1001" t="s">
        <v>378</v>
      </c>
      <c r="W5" s="1002"/>
      <c r="X5" s="1002"/>
      <c r="Y5" s="1002"/>
      <c r="Z5" s="1003"/>
      <c r="AA5" s="1001" t="s">
        <v>379</v>
      </c>
      <c r="AB5" s="1002"/>
      <c r="AC5" s="1002"/>
      <c r="AD5" s="1002"/>
      <c r="AE5" s="1002"/>
      <c r="AF5" s="1110" t="s">
        <v>380</v>
      </c>
      <c r="AG5" s="1002"/>
      <c r="AH5" s="1002"/>
      <c r="AI5" s="1002"/>
      <c r="AJ5" s="1015"/>
      <c r="AK5" s="1002" t="s">
        <v>381</v>
      </c>
      <c r="AL5" s="1002"/>
      <c r="AM5" s="1002"/>
      <c r="AN5" s="1002"/>
      <c r="AO5" s="1003"/>
      <c r="AP5" s="1001" t="s">
        <v>382</v>
      </c>
      <c r="AQ5" s="1002"/>
      <c r="AR5" s="1002"/>
      <c r="AS5" s="1002"/>
      <c r="AT5" s="1003"/>
      <c r="AU5" s="1001" t="s">
        <v>383</v>
      </c>
      <c r="AV5" s="1002"/>
      <c r="AW5" s="1002"/>
      <c r="AX5" s="1002"/>
      <c r="AY5" s="1015"/>
      <c r="AZ5" s="232"/>
      <c r="BA5" s="232"/>
      <c r="BB5" s="232"/>
      <c r="BC5" s="232"/>
      <c r="BD5" s="232"/>
      <c r="BE5" s="233"/>
      <c r="BF5" s="233"/>
      <c r="BG5" s="233"/>
      <c r="BH5" s="233"/>
      <c r="BI5" s="233"/>
      <c r="BJ5" s="233"/>
      <c r="BK5" s="233"/>
      <c r="BL5" s="233"/>
      <c r="BM5" s="233"/>
      <c r="BN5" s="233"/>
      <c r="BO5" s="233"/>
      <c r="BP5" s="233"/>
      <c r="BQ5" s="995" t="s">
        <v>384</v>
      </c>
      <c r="BR5" s="996"/>
      <c r="BS5" s="996"/>
      <c r="BT5" s="996"/>
      <c r="BU5" s="996"/>
      <c r="BV5" s="996"/>
      <c r="BW5" s="996"/>
      <c r="BX5" s="996"/>
      <c r="BY5" s="996"/>
      <c r="BZ5" s="996"/>
      <c r="CA5" s="996"/>
      <c r="CB5" s="996"/>
      <c r="CC5" s="996"/>
      <c r="CD5" s="996"/>
      <c r="CE5" s="996"/>
      <c r="CF5" s="996"/>
      <c r="CG5" s="997"/>
      <c r="CH5" s="1001" t="s">
        <v>385</v>
      </c>
      <c r="CI5" s="1002"/>
      <c r="CJ5" s="1002"/>
      <c r="CK5" s="1002"/>
      <c r="CL5" s="1003"/>
      <c r="CM5" s="1001" t="s">
        <v>386</v>
      </c>
      <c r="CN5" s="1002"/>
      <c r="CO5" s="1002"/>
      <c r="CP5" s="1002"/>
      <c r="CQ5" s="1003"/>
      <c r="CR5" s="1001" t="s">
        <v>387</v>
      </c>
      <c r="CS5" s="1002"/>
      <c r="CT5" s="1002"/>
      <c r="CU5" s="1002"/>
      <c r="CV5" s="1003"/>
      <c r="CW5" s="1001" t="s">
        <v>388</v>
      </c>
      <c r="CX5" s="1002"/>
      <c r="CY5" s="1002"/>
      <c r="CZ5" s="1002"/>
      <c r="DA5" s="1003"/>
      <c r="DB5" s="1001" t="s">
        <v>389</v>
      </c>
      <c r="DC5" s="1002"/>
      <c r="DD5" s="1002"/>
      <c r="DE5" s="1002"/>
      <c r="DF5" s="1003"/>
      <c r="DG5" s="1100" t="s">
        <v>390</v>
      </c>
      <c r="DH5" s="1101"/>
      <c r="DI5" s="1101"/>
      <c r="DJ5" s="1101"/>
      <c r="DK5" s="1102"/>
      <c r="DL5" s="1100" t="s">
        <v>391</v>
      </c>
      <c r="DM5" s="1101"/>
      <c r="DN5" s="1101"/>
      <c r="DO5" s="1101"/>
      <c r="DP5" s="1102"/>
      <c r="DQ5" s="1001" t="s">
        <v>392</v>
      </c>
      <c r="DR5" s="1002"/>
      <c r="DS5" s="1002"/>
      <c r="DT5" s="1002"/>
      <c r="DU5" s="1003"/>
      <c r="DV5" s="1001" t="s">
        <v>383</v>
      </c>
      <c r="DW5" s="1002"/>
      <c r="DX5" s="1002"/>
      <c r="DY5" s="1002"/>
      <c r="DZ5" s="1015"/>
      <c r="EA5" s="234"/>
    </row>
    <row r="6" spans="1:131" s="235" customFormat="1" ht="26.25" customHeight="1" thickBot="1" x14ac:dyDescent="0.2">
      <c r="A6" s="998"/>
      <c r="B6" s="999"/>
      <c r="C6" s="999"/>
      <c r="D6" s="999"/>
      <c r="E6" s="999"/>
      <c r="F6" s="999"/>
      <c r="G6" s="999"/>
      <c r="H6" s="999"/>
      <c r="I6" s="999"/>
      <c r="J6" s="999"/>
      <c r="K6" s="999"/>
      <c r="L6" s="999"/>
      <c r="M6" s="999"/>
      <c r="N6" s="999"/>
      <c r="O6" s="999"/>
      <c r="P6" s="1000"/>
      <c r="Q6" s="1004"/>
      <c r="R6" s="1005"/>
      <c r="S6" s="1005"/>
      <c r="T6" s="1005"/>
      <c r="U6" s="1006"/>
      <c r="V6" s="1004"/>
      <c r="W6" s="1005"/>
      <c r="X6" s="1005"/>
      <c r="Y6" s="1005"/>
      <c r="Z6" s="1006"/>
      <c r="AA6" s="1004"/>
      <c r="AB6" s="1005"/>
      <c r="AC6" s="1005"/>
      <c r="AD6" s="1005"/>
      <c r="AE6" s="1005"/>
      <c r="AF6" s="1111"/>
      <c r="AG6" s="1005"/>
      <c r="AH6" s="1005"/>
      <c r="AI6" s="1005"/>
      <c r="AJ6" s="1016"/>
      <c r="AK6" s="1005"/>
      <c r="AL6" s="1005"/>
      <c r="AM6" s="1005"/>
      <c r="AN6" s="1005"/>
      <c r="AO6" s="1006"/>
      <c r="AP6" s="1004"/>
      <c r="AQ6" s="1005"/>
      <c r="AR6" s="1005"/>
      <c r="AS6" s="1005"/>
      <c r="AT6" s="1006"/>
      <c r="AU6" s="1004"/>
      <c r="AV6" s="1005"/>
      <c r="AW6" s="1005"/>
      <c r="AX6" s="1005"/>
      <c r="AY6" s="1016"/>
      <c r="AZ6" s="232"/>
      <c r="BA6" s="232"/>
      <c r="BB6" s="232"/>
      <c r="BC6" s="232"/>
      <c r="BD6" s="232"/>
      <c r="BE6" s="233"/>
      <c r="BF6" s="233"/>
      <c r="BG6" s="233"/>
      <c r="BH6" s="233"/>
      <c r="BI6" s="233"/>
      <c r="BJ6" s="233"/>
      <c r="BK6" s="233"/>
      <c r="BL6" s="233"/>
      <c r="BM6" s="233"/>
      <c r="BN6" s="233"/>
      <c r="BO6" s="233"/>
      <c r="BP6" s="233"/>
      <c r="BQ6" s="998"/>
      <c r="BR6" s="999"/>
      <c r="BS6" s="999"/>
      <c r="BT6" s="999"/>
      <c r="BU6" s="999"/>
      <c r="BV6" s="999"/>
      <c r="BW6" s="999"/>
      <c r="BX6" s="999"/>
      <c r="BY6" s="999"/>
      <c r="BZ6" s="999"/>
      <c r="CA6" s="999"/>
      <c r="CB6" s="999"/>
      <c r="CC6" s="999"/>
      <c r="CD6" s="999"/>
      <c r="CE6" s="999"/>
      <c r="CF6" s="999"/>
      <c r="CG6" s="1000"/>
      <c r="CH6" s="1004"/>
      <c r="CI6" s="1005"/>
      <c r="CJ6" s="1005"/>
      <c r="CK6" s="1005"/>
      <c r="CL6" s="1006"/>
      <c r="CM6" s="1004"/>
      <c r="CN6" s="1005"/>
      <c r="CO6" s="1005"/>
      <c r="CP6" s="1005"/>
      <c r="CQ6" s="1006"/>
      <c r="CR6" s="1004"/>
      <c r="CS6" s="1005"/>
      <c r="CT6" s="1005"/>
      <c r="CU6" s="1005"/>
      <c r="CV6" s="1006"/>
      <c r="CW6" s="1004"/>
      <c r="CX6" s="1005"/>
      <c r="CY6" s="1005"/>
      <c r="CZ6" s="1005"/>
      <c r="DA6" s="1006"/>
      <c r="DB6" s="1004"/>
      <c r="DC6" s="1005"/>
      <c r="DD6" s="1005"/>
      <c r="DE6" s="1005"/>
      <c r="DF6" s="1006"/>
      <c r="DG6" s="1103"/>
      <c r="DH6" s="1104"/>
      <c r="DI6" s="1104"/>
      <c r="DJ6" s="1104"/>
      <c r="DK6" s="1105"/>
      <c r="DL6" s="1103"/>
      <c r="DM6" s="1104"/>
      <c r="DN6" s="1104"/>
      <c r="DO6" s="1104"/>
      <c r="DP6" s="1105"/>
      <c r="DQ6" s="1004"/>
      <c r="DR6" s="1005"/>
      <c r="DS6" s="1005"/>
      <c r="DT6" s="1005"/>
      <c r="DU6" s="1006"/>
      <c r="DV6" s="1004"/>
      <c r="DW6" s="1005"/>
      <c r="DX6" s="1005"/>
      <c r="DY6" s="1005"/>
      <c r="DZ6" s="1016"/>
      <c r="EA6" s="234"/>
    </row>
    <row r="7" spans="1:131" s="235" customFormat="1" ht="26.25" customHeight="1" thickTop="1" x14ac:dyDescent="0.15">
      <c r="A7" s="236">
        <v>1</v>
      </c>
      <c r="B7" s="1047" t="s">
        <v>393</v>
      </c>
      <c r="C7" s="1048"/>
      <c r="D7" s="1048"/>
      <c r="E7" s="1048"/>
      <c r="F7" s="1048"/>
      <c r="G7" s="1048"/>
      <c r="H7" s="1048"/>
      <c r="I7" s="1048"/>
      <c r="J7" s="1048"/>
      <c r="K7" s="1048"/>
      <c r="L7" s="1048"/>
      <c r="M7" s="1048"/>
      <c r="N7" s="1048"/>
      <c r="O7" s="1048"/>
      <c r="P7" s="1049"/>
      <c r="Q7" s="1087">
        <v>7547</v>
      </c>
      <c r="R7" s="1088"/>
      <c r="S7" s="1088"/>
      <c r="T7" s="1088"/>
      <c r="U7" s="1088"/>
      <c r="V7" s="1088">
        <v>7318</v>
      </c>
      <c r="W7" s="1088"/>
      <c r="X7" s="1088"/>
      <c r="Y7" s="1088"/>
      <c r="Z7" s="1088"/>
      <c r="AA7" s="1088">
        <v>229</v>
      </c>
      <c r="AB7" s="1088"/>
      <c r="AC7" s="1088"/>
      <c r="AD7" s="1088"/>
      <c r="AE7" s="1089"/>
      <c r="AF7" s="1090">
        <v>198</v>
      </c>
      <c r="AG7" s="1091"/>
      <c r="AH7" s="1091"/>
      <c r="AI7" s="1091"/>
      <c r="AJ7" s="1092"/>
      <c r="AK7" s="1093"/>
      <c r="AL7" s="1094"/>
      <c r="AM7" s="1094"/>
      <c r="AN7" s="1094"/>
      <c r="AO7" s="1094"/>
      <c r="AP7" s="1094">
        <v>7348</v>
      </c>
      <c r="AQ7" s="1094"/>
      <c r="AR7" s="1094"/>
      <c r="AS7" s="1094"/>
      <c r="AT7" s="1094"/>
      <c r="AU7" s="1095"/>
      <c r="AV7" s="1095"/>
      <c r="AW7" s="1095"/>
      <c r="AX7" s="1095"/>
      <c r="AY7" s="1096"/>
      <c r="AZ7" s="232"/>
      <c r="BA7" s="232"/>
      <c r="BB7" s="232"/>
      <c r="BC7" s="232"/>
      <c r="BD7" s="232"/>
      <c r="BE7" s="233"/>
      <c r="BF7" s="233"/>
      <c r="BG7" s="233"/>
      <c r="BH7" s="233"/>
      <c r="BI7" s="233"/>
      <c r="BJ7" s="233"/>
      <c r="BK7" s="233"/>
      <c r="BL7" s="233"/>
      <c r="BM7" s="233"/>
      <c r="BN7" s="233"/>
      <c r="BO7" s="233"/>
      <c r="BP7" s="233"/>
      <c r="BQ7" s="236">
        <v>1</v>
      </c>
      <c r="BR7" s="237"/>
      <c r="BS7" s="1097" t="s">
        <v>598</v>
      </c>
      <c r="BT7" s="1098"/>
      <c r="BU7" s="1098"/>
      <c r="BV7" s="1098"/>
      <c r="BW7" s="1098"/>
      <c r="BX7" s="1098"/>
      <c r="BY7" s="1098"/>
      <c r="BZ7" s="1098"/>
      <c r="CA7" s="1098"/>
      <c r="CB7" s="1098"/>
      <c r="CC7" s="1098"/>
      <c r="CD7" s="1098"/>
      <c r="CE7" s="1098"/>
      <c r="CF7" s="1098"/>
      <c r="CG7" s="1099"/>
      <c r="CH7" s="1084">
        <v>-596</v>
      </c>
      <c r="CI7" s="1085"/>
      <c r="CJ7" s="1085"/>
      <c r="CK7" s="1085"/>
      <c r="CL7" s="1086"/>
      <c r="CM7" s="1084">
        <v>68</v>
      </c>
      <c r="CN7" s="1085"/>
      <c r="CO7" s="1085"/>
      <c r="CP7" s="1085"/>
      <c r="CQ7" s="1086"/>
      <c r="CR7" s="1084">
        <v>1</v>
      </c>
      <c r="CS7" s="1085"/>
      <c r="CT7" s="1085"/>
      <c r="CU7" s="1085"/>
      <c r="CV7" s="1086"/>
      <c r="CW7" s="1084"/>
      <c r="CX7" s="1085"/>
      <c r="CY7" s="1085"/>
      <c r="CZ7" s="1085"/>
      <c r="DA7" s="1086"/>
      <c r="DB7" s="1084"/>
      <c r="DC7" s="1085"/>
      <c r="DD7" s="1085"/>
      <c r="DE7" s="1085"/>
      <c r="DF7" s="1086"/>
      <c r="DG7" s="1084"/>
      <c r="DH7" s="1085"/>
      <c r="DI7" s="1085"/>
      <c r="DJ7" s="1085"/>
      <c r="DK7" s="1086"/>
      <c r="DL7" s="1084"/>
      <c r="DM7" s="1085"/>
      <c r="DN7" s="1085"/>
      <c r="DO7" s="1085"/>
      <c r="DP7" s="1086"/>
      <c r="DQ7" s="1084"/>
      <c r="DR7" s="1085"/>
      <c r="DS7" s="1085"/>
      <c r="DT7" s="1085"/>
      <c r="DU7" s="1086"/>
      <c r="DV7" s="1097"/>
      <c r="DW7" s="1098"/>
      <c r="DX7" s="1098"/>
      <c r="DY7" s="1098"/>
      <c r="DZ7" s="1112"/>
      <c r="EA7" s="234"/>
    </row>
    <row r="8" spans="1:131" s="235" customFormat="1" ht="26.25" customHeight="1" x14ac:dyDescent="0.15">
      <c r="A8" s="238">
        <v>2</v>
      </c>
      <c r="B8" s="1030"/>
      <c r="C8" s="1031"/>
      <c r="D8" s="1031"/>
      <c r="E8" s="1031"/>
      <c r="F8" s="1031"/>
      <c r="G8" s="1031"/>
      <c r="H8" s="1031"/>
      <c r="I8" s="1031"/>
      <c r="J8" s="1031"/>
      <c r="K8" s="1031"/>
      <c r="L8" s="1031"/>
      <c r="M8" s="1031"/>
      <c r="N8" s="1031"/>
      <c r="O8" s="1031"/>
      <c r="P8" s="1032"/>
      <c r="Q8" s="1038"/>
      <c r="R8" s="1039"/>
      <c r="S8" s="1039"/>
      <c r="T8" s="1039"/>
      <c r="U8" s="1039"/>
      <c r="V8" s="1039"/>
      <c r="W8" s="1039"/>
      <c r="X8" s="1039"/>
      <c r="Y8" s="1039"/>
      <c r="Z8" s="1039"/>
      <c r="AA8" s="1039"/>
      <c r="AB8" s="1039"/>
      <c r="AC8" s="1039"/>
      <c r="AD8" s="1039"/>
      <c r="AE8" s="1040"/>
      <c r="AF8" s="1035"/>
      <c r="AG8" s="1036"/>
      <c r="AH8" s="1036"/>
      <c r="AI8" s="1036"/>
      <c r="AJ8" s="1037"/>
      <c r="AK8" s="1080"/>
      <c r="AL8" s="1081"/>
      <c r="AM8" s="1081"/>
      <c r="AN8" s="1081"/>
      <c r="AO8" s="1081"/>
      <c r="AP8" s="1081"/>
      <c r="AQ8" s="1081"/>
      <c r="AR8" s="1081"/>
      <c r="AS8" s="1081"/>
      <c r="AT8" s="1081"/>
      <c r="AU8" s="1082"/>
      <c r="AV8" s="1082"/>
      <c r="AW8" s="1082"/>
      <c r="AX8" s="1082"/>
      <c r="AY8" s="1083"/>
      <c r="AZ8" s="232"/>
      <c r="BA8" s="232"/>
      <c r="BB8" s="232"/>
      <c r="BC8" s="232"/>
      <c r="BD8" s="232"/>
      <c r="BE8" s="233"/>
      <c r="BF8" s="233"/>
      <c r="BG8" s="233"/>
      <c r="BH8" s="233"/>
      <c r="BI8" s="233"/>
      <c r="BJ8" s="233"/>
      <c r="BK8" s="233"/>
      <c r="BL8" s="233"/>
      <c r="BM8" s="233"/>
      <c r="BN8" s="233"/>
      <c r="BO8" s="233"/>
      <c r="BP8" s="233"/>
      <c r="BQ8" s="238">
        <v>2</v>
      </c>
      <c r="BR8" s="239"/>
      <c r="BS8" s="992" t="s">
        <v>599</v>
      </c>
      <c r="BT8" s="993"/>
      <c r="BU8" s="993"/>
      <c r="BV8" s="993"/>
      <c r="BW8" s="993"/>
      <c r="BX8" s="993"/>
      <c r="BY8" s="993"/>
      <c r="BZ8" s="993"/>
      <c r="CA8" s="993"/>
      <c r="CB8" s="993"/>
      <c r="CC8" s="993"/>
      <c r="CD8" s="993"/>
      <c r="CE8" s="993"/>
      <c r="CF8" s="993"/>
      <c r="CG8" s="1014"/>
      <c r="CH8" s="989">
        <v>5</v>
      </c>
      <c r="CI8" s="990"/>
      <c r="CJ8" s="990"/>
      <c r="CK8" s="990"/>
      <c r="CL8" s="991"/>
      <c r="CM8" s="989">
        <v>-57</v>
      </c>
      <c r="CN8" s="990"/>
      <c r="CO8" s="990"/>
      <c r="CP8" s="990"/>
      <c r="CQ8" s="991"/>
      <c r="CR8" s="989">
        <v>55</v>
      </c>
      <c r="CS8" s="990"/>
      <c r="CT8" s="990"/>
      <c r="CU8" s="990"/>
      <c r="CV8" s="991"/>
      <c r="CW8" s="989"/>
      <c r="CX8" s="990"/>
      <c r="CY8" s="990"/>
      <c r="CZ8" s="990"/>
      <c r="DA8" s="991"/>
      <c r="DB8" s="989"/>
      <c r="DC8" s="990"/>
      <c r="DD8" s="990"/>
      <c r="DE8" s="990"/>
      <c r="DF8" s="991"/>
      <c r="DG8" s="989"/>
      <c r="DH8" s="990"/>
      <c r="DI8" s="990"/>
      <c r="DJ8" s="990"/>
      <c r="DK8" s="991"/>
      <c r="DL8" s="989"/>
      <c r="DM8" s="990"/>
      <c r="DN8" s="990"/>
      <c r="DO8" s="990"/>
      <c r="DP8" s="991"/>
      <c r="DQ8" s="989"/>
      <c r="DR8" s="990"/>
      <c r="DS8" s="990"/>
      <c r="DT8" s="990"/>
      <c r="DU8" s="991"/>
      <c r="DV8" s="992"/>
      <c r="DW8" s="993"/>
      <c r="DX8" s="993"/>
      <c r="DY8" s="993"/>
      <c r="DZ8" s="994"/>
      <c r="EA8" s="234"/>
    </row>
    <row r="9" spans="1:131" s="235" customFormat="1" ht="26.25" customHeight="1" x14ac:dyDescent="0.15">
      <c r="A9" s="238">
        <v>3</v>
      </c>
      <c r="B9" s="1030"/>
      <c r="C9" s="1031"/>
      <c r="D9" s="1031"/>
      <c r="E9" s="1031"/>
      <c r="F9" s="1031"/>
      <c r="G9" s="1031"/>
      <c r="H9" s="1031"/>
      <c r="I9" s="1031"/>
      <c r="J9" s="1031"/>
      <c r="K9" s="1031"/>
      <c r="L9" s="1031"/>
      <c r="M9" s="1031"/>
      <c r="N9" s="1031"/>
      <c r="O9" s="1031"/>
      <c r="P9" s="1032"/>
      <c r="Q9" s="1038"/>
      <c r="R9" s="1039"/>
      <c r="S9" s="1039"/>
      <c r="T9" s="1039"/>
      <c r="U9" s="1039"/>
      <c r="V9" s="1039"/>
      <c r="W9" s="1039"/>
      <c r="X9" s="1039"/>
      <c r="Y9" s="1039"/>
      <c r="Z9" s="1039"/>
      <c r="AA9" s="1039"/>
      <c r="AB9" s="1039"/>
      <c r="AC9" s="1039"/>
      <c r="AD9" s="1039"/>
      <c r="AE9" s="1040"/>
      <c r="AF9" s="1035"/>
      <c r="AG9" s="1036"/>
      <c r="AH9" s="1036"/>
      <c r="AI9" s="1036"/>
      <c r="AJ9" s="1037"/>
      <c r="AK9" s="1080"/>
      <c r="AL9" s="1081"/>
      <c r="AM9" s="1081"/>
      <c r="AN9" s="1081"/>
      <c r="AO9" s="1081"/>
      <c r="AP9" s="1081"/>
      <c r="AQ9" s="1081"/>
      <c r="AR9" s="1081"/>
      <c r="AS9" s="1081"/>
      <c r="AT9" s="1081"/>
      <c r="AU9" s="1082"/>
      <c r="AV9" s="1082"/>
      <c r="AW9" s="1082"/>
      <c r="AX9" s="1082"/>
      <c r="AY9" s="1083"/>
      <c r="AZ9" s="232"/>
      <c r="BA9" s="232"/>
      <c r="BB9" s="232"/>
      <c r="BC9" s="232"/>
      <c r="BD9" s="232"/>
      <c r="BE9" s="233"/>
      <c r="BF9" s="233"/>
      <c r="BG9" s="233"/>
      <c r="BH9" s="233"/>
      <c r="BI9" s="233"/>
      <c r="BJ9" s="233"/>
      <c r="BK9" s="233"/>
      <c r="BL9" s="233"/>
      <c r="BM9" s="233"/>
      <c r="BN9" s="233"/>
      <c r="BO9" s="233"/>
      <c r="BP9" s="233"/>
      <c r="BQ9" s="238">
        <v>3</v>
      </c>
      <c r="BR9" s="239"/>
      <c r="BS9" s="992"/>
      <c r="BT9" s="993"/>
      <c r="BU9" s="993"/>
      <c r="BV9" s="993"/>
      <c r="BW9" s="993"/>
      <c r="BX9" s="993"/>
      <c r="BY9" s="993"/>
      <c r="BZ9" s="993"/>
      <c r="CA9" s="993"/>
      <c r="CB9" s="993"/>
      <c r="CC9" s="993"/>
      <c r="CD9" s="993"/>
      <c r="CE9" s="993"/>
      <c r="CF9" s="993"/>
      <c r="CG9" s="1014"/>
      <c r="CH9" s="989"/>
      <c r="CI9" s="990"/>
      <c r="CJ9" s="990"/>
      <c r="CK9" s="990"/>
      <c r="CL9" s="991"/>
      <c r="CM9" s="989"/>
      <c r="CN9" s="990"/>
      <c r="CO9" s="990"/>
      <c r="CP9" s="990"/>
      <c r="CQ9" s="991"/>
      <c r="CR9" s="989"/>
      <c r="CS9" s="990"/>
      <c r="CT9" s="990"/>
      <c r="CU9" s="990"/>
      <c r="CV9" s="991"/>
      <c r="CW9" s="989"/>
      <c r="CX9" s="990"/>
      <c r="CY9" s="990"/>
      <c r="CZ9" s="990"/>
      <c r="DA9" s="991"/>
      <c r="DB9" s="989"/>
      <c r="DC9" s="990"/>
      <c r="DD9" s="990"/>
      <c r="DE9" s="990"/>
      <c r="DF9" s="991"/>
      <c r="DG9" s="989"/>
      <c r="DH9" s="990"/>
      <c r="DI9" s="990"/>
      <c r="DJ9" s="990"/>
      <c r="DK9" s="991"/>
      <c r="DL9" s="989"/>
      <c r="DM9" s="990"/>
      <c r="DN9" s="990"/>
      <c r="DO9" s="990"/>
      <c r="DP9" s="991"/>
      <c r="DQ9" s="989"/>
      <c r="DR9" s="990"/>
      <c r="DS9" s="990"/>
      <c r="DT9" s="990"/>
      <c r="DU9" s="991"/>
      <c r="DV9" s="992"/>
      <c r="DW9" s="993"/>
      <c r="DX9" s="993"/>
      <c r="DY9" s="993"/>
      <c r="DZ9" s="994"/>
      <c r="EA9" s="234"/>
    </row>
    <row r="10" spans="1:131" s="235" customFormat="1" ht="26.25" customHeight="1" x14ac:dyDescent="0.15">
      <c r="A10" s="238">
        <v>4</v>
      </c>
      <c r="B10" s="1030"/>
      <c r="C10" s="1031"/>
      <c r="D10" s="1031"/>
      <c r="E10" s="1031"/>
      <c r="F10" s="1031"/>
      <c r="G10" s="1031"/>
      <c r="H10" s="1031"/>
      <c r="I10" s="1031"/>
      <c r="J10" s="1031"/>
      <c r="K10" s="1031"/>
      <c r="L10" s="1031"/>
      <c r="M10" s="1031"/>
      <c r="N10" s="1031"/>
      <c r="O10" s="1031"/>
      <c r="P10" s="1032"/>
      <c r="Q10" s="1038"/>
      <c r="R10" s="1039"/>
      <c r="S10" s="1039"/>
      <c r="T10" s="1039"/>
      <c r="U10" s="1039"/>
      <c r="V10" s="1039"/>
      <c r="W10" s="1039"/>
      <c r="X10" s="1039"/>
      <c r="Y10" s="1039"/>
      <c r="Z10" s="1039"/>
      <c r="AA10" s="1039"/>
      <c r="AB10" s="1039"/>
      <c r="AC10" s="1039"/>
      <c r="AD10" s="1039"/>
      <c r="AE10" s="1040"/>
      <c r="AF10" s="1035"/>
      <c r="AG10" s="1036"/>
      <c r="AH10" s="1036"/>
      <c r="AI10" s="1036"/>
      <c r="AJ10" s="1037"/>
      <c r="AK10" s="1080"/>
      <c r="AL10" s="1081"/>
      <c r="AM10" s="1081"/>
      <c r="AN10" s="1081"/>
      <c r="AO10" s="1081"/>
      <c r="AP10" s="1081"/>
      <c r="AQ10" s="1081"/>
      <c r="AR10" s="1081"/>
      <c r="AS10" s="1081"/>
      <c r="AT10" s="1081"/>
      <c r="AU10" s="1082"/>
      <c r="AV10" s="1082"/>
      <c r="AW10" s="1082"/>
      <c r="AX10" s="1082"/>
      <c r="AY10" s="1083"/>
      <c r="AZ10" s="232"/>
      <c r="BA10" s="232"/>
      <c r="BB10" s="232"/>
      <c r="BC10" s="232"/>
      <c r="BD10" s="232"/>
      <c r="BE10" s="233"/>
      <c r="BF10" s="233"/>
      <c r="BG10" s="233"/>
      <c r="BH10" s="233"/>
      <c r="BI10" s="233"/>
      <c r="BJ10" s="233"/>
      <c r="BK10" s="233"/>
      <c r="BL10" s="233"/>
      <c r="BM10" s="233"/>
      <c r="BN10" s="233"/>
      <c r="BO10" s="233"/>
      <c r="BP10" s="233"/>
      <c r="BQ10" s="238">
        <v>4</v>
      </c>
      <c r="BR10" s="239"/>
      <c r="BS10" s="992"/>
      <c r="BT10" s="993"/>
      <c r="BU10" s="993"/>
      <c r="BV10" s="993"/>
      <c r="BW10" s="993"/>
      <c r="BX10" s="993"/>
      <c r="BY10" s="993"/>
      <c r="BZ10" s="993"/>
      <c r="CA10" s="993"/>
      <c r="CB10" s="993"/>
      <c r="CC10" s="993"/>
      <c r="CD10" s="993"/>
      <c r="CE10" s="993"/>
      <c r="CF10" s="993"/>
      <c r="CG10" s="1014"/>
      <c r="CH10" s="989"/>
      <c r="CI10" s="990"/>
      <c r="CJ10" s="990"/>
      <c r="CK10" s="990"/>
      <c r="CL10" s="991"/>
      <c r="CM10" s="989"/>
      <c r="CN10" s="990"/>
      <c r="CO10" s="990"/>
      <c r="CP10" s="990"/>
      <c r="CQ10" s="991"/>
      <c r="CR10" s="989"/>
      <c r="CS10" s="990"/>
      <c r="CT10" s="990"/>
      <c r="CU10" s="990"/>
      <c r="CV10" s="991"/>
      <c r="CW10" s="989"/>
      <c r="CX10" s="990"/>
      <c r="CY10" s="990"/>
      <c r="CZ10" s="990"/>
      <c r="DA10" s="991"/>
      <c r="DB10" s="989"/>
      <c r="DC10" s="990"/>
      <c r="DD10" s="990"/>
      <c r="DE10" s="990"/>
      <c r="DF10" s="991"/>
      <c r="DG10" s="989"/>
      <c r="DH10" s="990"/>
      <c r="DI10" s="990"/>
      <c r="DJ10" s="990"/>
      <c r="DK10" s="991"/>
      <c r="DL10" s="989"/>
      <c r="DM10" s="990"/>
      <c r="DN10" s="990"/>
      <c r="DO10" s="990"/>
      <c r="DP10" s="991"/>
      <c r="DQ10" s="989"/>
      <c r="DR10" s="990"/>
      <c r="DS10" s="990"/>
      <c r="DT10" s="990"/>
      <c r="DU10" s="991"/>
      <c r="DV10" s="992"/>
      <c r="DW10" s="993"/>
      <c r="DX10" s="993"/>
      <c r="DY10" s="993"/>
      <c r="DZ10" s="994"/>
      <c r="EA10" s="234"/>
    </row>
    <row r="11" spans="1:131" s="235" customFormat="1" ht="26.25" customHeight="1" x14ac:dyDescent="0.15">
      <c r="A11" s="238">
        <v>5</v>
      </c>
      <c r="B11" s="1030"/>
      <c r="C11" s="1031"/>
      <c r="D11" s="1031"/>
      <c r="E11" s="1031"/>
      <c r="F11" s="1031"/>
      <c r="G11" s="1031"/>
      <c r="H11" s="1031"/>
      <c r="I11" s="1031"/>
      <c r="J11" s="1031"/>
      <c r="K11" s="1031"/>
      <c r="L11" s="1031"/>
      <c r="M11" s="1031"/>
      <c r="N11" s="1031"/>
      <c r="O11" s="1031"/>
      <c r="P11" s="1032"/>
      <c r="Q11" s="1038"/>
      <c r="R11" s="1039"/>
      <c r="S11" s="1039"/>
      <c r="T11" s="1039"/>
      <c r="U11" s="1039"/>
      <c r="V11" s="1039"/>
      <c r="W11" s="1039"/>
      <c r="X11" s="1039"/>
      <c r="Y11" s="1039"/>
      <c r="Z11" s="1039"/>
      <c r="AA11" s="1039"/>
      <c r="AB11" s="1039"/>
      <c r="AC11" s="1039"/>
      <c r="AD11" s="1039"/>
      <c r="AE11" s="1040"/>
      <c r="AF11" s="1035"/>
      <c r="AG11" s="1036"/>
      <c r="AH11" s="1036"/>
      <c r="AI11" s="1036"/>
      <c r="AJ11" s="1037"/>
      <c r="AK11" s="1080"/>
      <c r="AL11" s="1081"/>
      <c r="AM11" s="1081"/>
      <c r="AN11" s="1081"/>
      <c r="AO11" s="1081"/>
      <c r="AP11" s="1081"/>
      <c r="AQ11" s="1081"/>
      <c r="AR11" s="1081"/>
      <c r="AS11" s="1081"/>
      <c r="AT11" s="1081"/>
      <c r="AU11" s="1082"/>
      <c r="AV11" s="1082"/>
      <c r="AW11" s="1082"/>
      <c r="AX11" s="1082"/>
      <c r="AY11" s="1083"/>
      <c r="AZ11" s="232"/>
      <c r="BA11" s="232"/>
      <c r="BB11" s="232"/>
      <c r="BC11" s="232"/>
      <c r="BD11" s="232"/>
      <c r="BE11" s="233"/>
      <c r="BF11" s="233"/>
      <c r="BG11" s="233"/>
      <c r="BH11" s="233"/>
      <c r="BI11" s="233"/>
      <c r="BJ11" s="233"/>
      <c r="BK11" s="233"/>
      <c r="BL11" s="233"/>
      <c r="BM11" s="233"/>
      <c r="BN11" s="233"/>
      <c r="BO11" s="233"/>
      <c r="BP11" s="233"/>
      <c r="BQ11" s="238">
        <v>5</v>
      </c>
      <c r="BR11" s="239"/>
      <c r="BS11" s="992"/>
      <c r="BT11" s="993"/>
      <c r="BU11" s="993"/>
      <c r="BV11" s="993"/>
      <c r="BW11" s="993"/>
      <c r="BX11" s="993"/>
      <c r="BY11" s="993"/>
      <c r="BZ11" s="993"/>
      <c r="CA11" s="993"/>
      <c r="CB11" s="993"/>
      <c r="CC11" s="993"/>
      <c r="CD11" s="993"/>
      <c r="CE11" s="993"/>
      <c r="CF11" s="993"/>
      <c r="CG11" s="1014"/>
      <c r="CH11" s="989"/>
      <c r="CI11" s="990"/>
      <c r="CJ11" s="990"/>
      <c r="CK11" s="990"/>
      <c r="CL11" s="991"/>
      <c r="CM11" s="989"/>
      <c r="CN11" s="990"/>
      <c r="CO11" s="990"/>
      <c r="CP11" s="990"/>
      <c r="CQ11" s="991"/>
      <c r="CR11" s="989"/>
      <c r="CS11" s="990"/>
      <c r="CT11" s="990"/>
      <c r="CU11" s="990"/>
      <c r="CV11" s="991"/>
      <c r="CW11" s="989"/>
      <c r="CX11" s="990"/>
      <c r="CY11" s="990"/>
      <c r="CZ11" s="990"/>
      <c r="DA11" s="991"/>
      <c r="DB11" s="989"/>
      <c r="DC11" s="990"/>
      <c r="DD11" s="990"/>
      <c r="DE11" s="990"/>
      <c r="DF11" s="991"/>
      <c r="DG11" s="989"/>
      <c r="DH11" s="990"/>
      <c r="DI11" s="990"/>
      <c r="DJ11" s="990"/>
      <c r="DK11" s="991"/>
      <c r="DL11" s="989"/>
      <c r="DM11" s="990"/>
      <c r="DN11" s="990"/>
      <c r="DO11" s="990"/>
      <c r="DP11" s="991"/>
      <c r="DQ11" s="989"/>
      <c r="DR11" s="990"/>
      <c r="DS11" s="990"/>
      <c r="DT11" s="990"/>
      <c r="DU11" s="991"/>
      <c r="DV11" s="992"/>
      <c r="DW11" s="993"/>
      <c r="DX11" s="993"/>
      <c r="DY11" s="993"/>
      <c r="DZ11" s="994"/>
      <c r="EA11" s="234"/>
    </row>
    <row r="12" spans="1:131" s="235" customFormat="1" ht="26.25" customHeight="1" x14ac:dyDescent="0.15">
      <c r="A12" s="238">
        <v>6</v>
      </c>
      <c r="B12" s="1030"/>
      <c r="C12" s="1031"/>
      <c r="D12" s="1031"/>
      <c r="E12" s="1031"/>
      <c r="F12" s="1031"/>
      <c r="G12" s="1031"/>
      <c r="H12" s="1031"/>
      <c r="I12" s="1031"/>
      <c r="J12" s="1031"/>
      <c r="K12" s="1031"/>
      <c r="L12" s="1031"/>
      <c r="M12" s="1031"/>
      <c r="N12" s="1031"/>
      <c r="O12" s="1031"/>
      <c r="P12" s="1032"/>
      <c r="Q12" s="1038"/>
      <c r="R12" s="1039"/>
      <c r="S12" s="1039"/>
      <c r="T12" s="1039"/>
      <c r="U12" s="1039"/>
      <c r="V12" s="1039"/>
      <c r="W12" s="1039"/>
      <c r="X12" s="1039"/>
      <c r="Y12" s="1039"/>
      <c r="Z12" s="1039"/>
      <c r="AA12" s="1039"/>
      <c r="AB12" s="1039"/>
      <c r="AC12" s="1039"/>
      <c r="AD12" s="1039"/>
      <c r="AE12" s="1040"/>
      <c r="AF12" s="1035"/>
      <c r="AG12" s="1036"/>
      <c r="AH12" s="1036"/>
      <c r="AI12" s="1036"/>
      <c r="AJ12" s="1037"/>
      <c r="AK12" s="1080"/>
      <c r="AL12" s="1081"/>
      <c r="AM12" s="1081"/>
      <c r="AN12" s="1081"/>
      <c r="AO12" s="1081"/>
      <c r="AP12" s="1081"/>
      <c r="AQ12" s="1081"/>
      <c r="AR12" s="1081"/>
      <c r="AS12" s="1081"/>
      <c r="AT12" s="1081"/>
      <c r="AU12" s="1082"/>
      <c r="AV12" s="1082"/>
      <c r="AW12" s="1082"/>
      <c r="AX12" s="1082"/>
      <c r="AY12" s="1083"/>
      <c r="AZ12" s="232"/>
      <c r="BA12" s="232"/>
      <c r="BB12" s="232"/>
      <c r="BC12" s="232"/>
      <c r="BD12" s="232"/>
      <c r="BE12" s="233"/>
      <c r="BF12" s="233"/>
      <c r="BG12" s="233"/>
      <c r="BH12" s="233"/>
      <c r="BI12" s="233"/>
      <c r="BJ12" s="233"/>
      <c r="BK12" s="233"/>
      <c r="BL12" s="233"/>
      <c r="BM12" s="233"/>
      <c r="BN12" s="233"/>
      <c r="BO12" s="233"/>
      <c r="BP12" s="233"/>
      <c r="BQ12" s="238">
        <v>6</v>
      </c>
      <c r="BR12" s="239"/>
      <c r="BS12" s="992"/>
      <c r="BT12" s="993"/>
      <c r="BU12" s="993"/>
      <c r="BV12" s="993"/>
      <c r="BW12" s="993"/>
      <c r="BX12" s="993"/>
      <c r="BY12" s="993"/>
      <c r="BZ12" s="993"/>
      <c r="CA12" s="993"/>
      <c r="CB12" s="993"/>
      <c r="CC12" s="993"/>
      <c r="CD12" s="993"/>
      <c r="CE12" s="993"/>
      <c r="CF12" s="993"/>
      <c r="CG12" s="1014"/>
      <c r="CH12" s="989"/>
      <c r="CI12" s="990"/>
      <c r="CJ12" s="990"/>
      <c r="CK12" s="990"/>
      <c r="CL12" s="991"/>
      <c r="CM12" s="989"/>
      <c r="CN12" s="990"/>
      <c r="CO12" s="990"/>
      <c r="CP12" s="990"/>
      <c r="CQ12" s="991"/>
      <c r="CR12" s="989"/>
      <c r="CS12" s="990"/>
      <c r="CT12" s="990"/>
      <c r="CU12" s="990"/>
      <c r="CV12" s="991"/>
      <c r="CW12" s="989"/>
      <c r="CX12" s="990"/>
      <c r="CY12" s="990"/>
      <c r="CZ12" s="990"/>
      <c r="DA12" s="991"/>
      <c r="DB12" s="989"/>
      <c r="DC12" s="990"/>
      <c r="DD12" s="990"/>
      <c r="DE12" s="990"/>
      <c r="DF12" s="991"/>
      <c r="DG12" s="989"/>
      <c r="DH12" s="990"/>
      <c r="DI12" s="990"/>
      <c r="DJ12" s="990"/>
      <c r="DK12" s="991"/>
      <c r="DL12" s="989"/>
      <c r="DM12" s="990"/>
      <c r="DN12" s="990"/>
      <c r="DO12" s="990"/>
      <c r="DP12" s="991"/>
      <c r="DQ12" s="989"/>
      <c r="DR12" s="990"/>
      <c r="DS12" s="990"/>
      <c r="DT12" s="990"/>
      <c r="DU12" s="991"/>
      <c r="DV12" s="992"/>
      <c r="DW12" s="993"/>
      <c r="DX12" s="993"/>
      <c r="DY12" s="993"/>
      <c r="DZ12" s="994"/>
      <c r="EA12" s="234"/>
    </row>
    <row r="13" spans="1:131" s="235" customFormat="1" ht="26.25" customHeight="1" x14ac:dyDescent="0.15">
      <c r="A13" s="238">
        <v>7</v>
      </c>
      <c r="B13" s="1030"/>
      <c r="C13" s="1031"/>
      <c r="D13" s="1031"/>
      <c r="E13" s="1031"/>
      <c r="F13" s="1031"/>
      <c r="G13" s="1031"/>
      <c r="H13" s="1031"/>
      <c r="I13" s="1031"/>
      <c r="J13" s="1031"/>
      <c r="K13" s="1031"/>
      <c r="L13" s="1031"/>
      <c r="M13" s="1031"/>
      <c r="N13" s="1031"/>
      <c r="O13" s="1031"/>
      <c r="P13" s="1032"/>
      <c r="Q13" s="1038"/>
      <c r="R13" s="1039"/>
      <c r="S13" s="1039"/>
      <c r="T13" s="1039"/>
      <c r="U13" s="1039"/>
      <c r="V13" s="1039"/>
      <c r="W13" s="1039"/>
      <c r="X13" s="1039"/>
      <c r="Y13" s="1039"/>
      <c r="Z13" s="1039"/>
      <c r="AA13" s="1039"/>
      <c r="AB13" s="1039"/>
      <c r="AC13" s="1039"/>
      <c r="AD13" s="1039"/>
      <c r="AE13" s="1040"/>
      <c r="AF13" s="1035"/>
      <c r="AG13" s="1036"/>
      <c r="AH13" s="1036"/>
      <c r="AI13" s="1036"/>
      <c r="AJ13" s="1037"/>
      <c r="AK13" s="1080"/>
      <c r="AL13" s="1081"/>
      <c r="AM13" s="1081"/>
      <c r="AN13" s="1081"/>
      <c r="AO13" s="1081"/>
      <c r="AP13" s="1081"/>
      <c r="AQ13" s="1081"/>
      <c r="AR13" s="1081"/>
      <c r="AS13" s="1081"/>
      <c r="AT13" s="1081"/>
      <c r="AU13" s="1082"/>
      <c r="AV13" s="1082"/>
      <c r="AW13" s="1082"/>
      <c r="AX13" s="1082"/>
      <c r="AY13" s="1083"/>
      <c r="AZ13" s="232"/>
      <c r="BA13" s="232"/>
      <c r="BB13" s="232"/>
      <c r="BC13" s="232"/>
      <c r="BD13" s="232"/>
      <c r="BE13" s="233"/>
      <c r="BF13" s="233"/>
      <c r="BG13" s="233"/>
      <c r="BH13" s="233"/>
      <c r="BI13" s="233"/>
      <c r="BJ13" s="233"/>
      <c r="BK13" s="233"/>
      <c r="BL13" s="233"/>
      <c r="BM13" s="233"/>
      <c r="BN13" s="233"/>
      <c r="BO13" s="233"/>
      <c r="BP13" s="233"/>
      <c r="BQ13" s="238">
        <v>7</v>
      </c>
      <c r="BR13" s="239"/>
      <c r="BS13" s="992"/>
      <c r="BT13" s="993"/>
      <c r="BU13" s="993"/>
      <c r="BV13" s="993"/>
      <c r="BW13" s="993"/>
      <c r="BX13" s="993"/>
      <c r="BY13" s="993"/>
      <c r="BZ13" s="993"/>
      <c r="CA13" s="993"/>
      <c r="CB13" s="993"/>
      <c r="CC13" s="993"/>
      <c r="CD13" s="993"/>
      <c r="CE13" s="993"/>
      <c r="CF13" s="993"/>
      <c r="CG13" s="1014"/>
      <c r="CH13" s="989"/>
      <c r="CI13" s="990"/>
      <c r="CJ13" s="990"/>
      <c r="CK13" s="990"/>
      <c r="CL13" s="991"/>
      <c r="CM13" s="989"/>
      <c r="CN13" s="990"/>
      <c r="CO13" s="990"/>
      <c r="CP13" s="990"/>
      <c r="CQ13" s="991"/>
      <c r="CR13" s="989"/>
      <c r="CS13" s="990"/>
      <c r="CT13" s="990"/>
      <c r="CU13" s="990"/>
      <c r="CV13" s="991"/>
      <c r="CW13" s="989"/>
      <c r="CX13" s="990"/>
      <c r="CY13" s="990"/>
      <c r="CZ13" s="990"/>
      <c r="DA13" s="991"/>
      <c r="DB13" s="989"/>
      <c r="DC13" s="990"/>
      <c r="DD13" s="990"/>
      <c r="DE13" s="990"/>
      <c r="DF13" s="991"/>
      <c r="DG13" s="989"/>
      <c r="DH13" s="990"/>
      <c r="DI13" s="990"/>
      <c r="DJ13" s="990"/>
      <c r="DK13" s="991"/>
      <c r="DL13" s="989"/>
      <c r="DM13" s="990"/>
      <c r="DN13" s="990"/>
      <c r="DO13" s="990"/>
      <c r="DP13" s="991"/>
      <c r="DQ13" s="989"/>
      <c r="DR13" s="990"/>
      <c r="DS13" s="990"/>
      <c r="DT13" s="990"/>
      <c r="DU13" s="991"/>
      <c r="DV13" s="992"/>
      <c r="DW13" s="993"/>
      <c r="DX13" s="993"/>
      <c r="DY13" s="993"/>
      <c r="DZ13" s="994"/>
      <c r="EA13" s="234"/>
    </row>
    <row r="14" spans="1:131" s="235" customFormat="1" ht="26.25" customHeight="1" x14ac:dyDescent="0.15">
      <c r="A14" s="238">
        <v>8</v>
      </c>
      <c r="B14" s="1030"/>
      <c r="C14" s="1031"/>
      <c r="D14" s="1031"/>
      <c r="E14" s="1031"/>
      <c r="F14" s="1031"/>
      <c r="G14" s="1031"/>
      <c r="H14" s="1031"/>
      <c r="I14" s="1031"/>
      <c r="J14" s="1031"/>
      <c r="K14" s="1031"/>
      <c r="L14" s="1031"/>
      <c r="M14" s="1031"/>
      <c r="N14" s="1031"/>
      <c r="O14" s="1031"/>
      <c r="P14" s="1032"/>
      <c r="Q14" s="1038"/>
      <c r="R14" s="1039"/>
      <c r="S14" s="1039"/>
      <c r="T14" s="1039"/>
      <c r="U14" s="1039"/>
      <c r="V14" s="1039"/>
      <c r="W14" s="1039"/>
      <c r="X14" s="1039"/>
      <c r="Y14" s="1039"/>
      <c r="Z14" s="1039"/>
      <c r="AA14" s="1039"/>
      <c r="AB14" s="1039"/>
      <c r="AC14" s="1039"/>
      <c r="AD14" s="1039"/>
      <c r="AE14" s="1040"/>
      <c r="AF14" s="1035"/>
      <c r="AG14" s="1036"/>
      <c r="AH14" s="1036"/>
      <c r="AI14" s="1036"/>
      <c r="AJ14" s="1037"/>
      <c r="AK14" s="1080"/>
      <c r="AL14" s="1081"/>
      <c r="AM14" s="1081"/>
      <c r="AN14" s="1081"/>
      <c r="AO14" s="1081"/>
      <c r="AP14" s="1081"/>
      <c r="AQ14" s="1081"/>
      <c r="AR14" s="1081"/>
      <c r="AS14" s="1081"/>
      <c r="AT14" s="1081"/>
      <c r="AU14" s="1082"/>
      <c r="AV14" s="1082"/>
      <c r="AW14" s="1082"/>
      <c r="AX14" s="1082"/>
      <c r="AY14" s="1083"/>
      <c r="AZ14" s="232"/>
      <c r="BA14" s="232"/>
      <c r="BB14" s="232"/>
      <c r="BC14" s="232"/>
      <c r="BD14" s="232"/>
      <c r="BE14" s="233"/>
      <c r="BF14" s="233"/>
      <c r="BG14" s="233"/>
      <c r="BH14" s="233"/>
      <c r="BI14" s="233"/>
      <c r="BJ14" s="233"/>
      <c r="BK14" s="233"/>
      <c r="BL14" s="233"/>
      <c r="BM14" s="233"/>
      <c r="BN14" s="233"/>
      <c r="BO14" s="233"/>
      <c r="BP14" s="233"/>
      <c r="BQ14" s="238">
        <v>8</v>
      </c>
      <c r="BR14" s="239"/>
      <c r="BS14" s="992"/>
      <c r="BT14" s="993"/>
      <c r="BU14" s="993"/>
      <c r="BV14" s="993"/>
      <c r="BW14" s="993"/>
      <c r="BX14" s="993"/>
      <c r="BY14" s="993"/>
      <c r="BZ14" s="993"/>
      <c r="CA14" s="993"/>
      <c r="CB14" s="993"/>
      <c r="CC14" s="993"/>
      <c r="CD14" s="993"/>
      <c r="CE14" s="993"/>
      <c r="CF14" s="993"/>
      <c r="CG14" s="1014"/>
      <c r="CH14" s="989"/>
      <c r="CI14" s="990"/>
      <c r="CJ14" s="990"/>
      <c r="CK14" s="990"/>
      <c r="CL14" s="991"/>
      <c r="CM14" s="989"/>
      <c r="CN14" s="990"/>
      <c r="CO14" s="990"/>
      <c r="CP14" s="990"/>
      <c r="CQ14" s="991"/>
      <c r="CR14" s="989"/>
      <c r="CS14" s="990"/>
      <c r="CT14" s="990"/>
      <c r="CU14" s="990"/>
      <c r="CV14" s="991"/>
      <c r="CW14" s="989"/>
      <c r="CX14" s="990"/>
      <c r="CY14" s="990"/>
      <c r="CZ14" s="990"/>
      <c r="DA14" s="991"/>
      <c r="DB14" s="989"/>
      <c r="DC14" s="990"/>
      <c r="DD14" s="990"/>
      <c r="DE14" s="990"/>
      <c r="DF14" s="991"/>
      <c r="DG14" s="989"/>
      <c r="DH14" s="990"/>
      <c r="DI14" s="990"/>
      <c r="DJ14" s="990"/>
      <c r="DK14" s="991"/>
      <c r="DL14" s="989"/>
      <c r="DM14" s="990"/>
      <c r="DN14" s="990"/>
      <c r="DO14" s="990"/>
      <c r="DP14" s="991"/>
      <c r="DQ14" s="989"/>
      <c r="DR14" s="990"/>
      <c r="DS14" s="990"/>
      <c r="DT14" s="990"/>
      <c r="DU14" s="991"/>
      <c r="DV14" s="992"/>
      <c r="DW14" s="993"/>
      <c r="DX14" s="993"/>
      <c r="DY14" s="993"/>
      <c r="DZ14" s="994"/>
      <c r="EA14" s="234"/>
    </row>
    <row r="15" spans="1:131" s="235" customFormat="1" ht="26.25" customHeight="1" x14ac:dyDescent="0.15">
      <c r="A15" s="238">
        <v>9</v>
      </c>
      <c r="B15" s="1030"/>
      <c r="C15" s="1031"/>
      <c r="D15" s="1031"/>
      <c r="E15" s="1031"/>
      <c r="F15" s="1031"/>
      <c r="G15" s="1031"/>
      <c r="H15" s="1031"/>
      <c r="I15" s="1031"/>
      <c r="J15" s="1031"/>
      <c r="K15" s="1031"/>
      <c r="L15" s="1031"/>
      <c r="M15" s="1031"/>
      <c r="N15" s="1031"/>
      <c r="O15" s="1031"/>
      <c r="P15" s="1032"/>
      <c r="Q15" s="1038"/>
      <c r="R15" s="1039"/>
      <c r="S15" s="1039"/>
      <c r="T15" s="1039"/>
      <c r="U15" s="1039"/>
      <c r="V15" s="1039"/>
      <c r="W15" s="1039"/>
      <c r="X15" s="1039"/>
      <c r="Y15" s="1039"/>
      <c r="Z15" s="1039"/>
      <c r="AA15" s="1039"/>
      <c r="AB15" s="1039"/>
      <c r="AC15" s="1039"/>
      <c r="AD15" s="1039"/>
      <c r="AE15" s="1040"/>
      <c r="AF15" s="1035"/>
      <c r="AG15" s="1036"/>
      <c r="AH15" s="1036"/>
      <c r="AI15" s="1036"/>
      <c r="AJ15" s="1037"/>
      <c r="AK15" s="1080"/>
      <c r="AL15" s="1081"/>
      <c r="AM15" s="1081"/>
      <c r="AN15" s="1081"/>
      <c r="AO15" s="1081"/>
      <c r="AP15" s="1081"/>
      <c r="AQ15" s="1081"/>
      <c r="AR15" s="1081"/>
      <c r="AS15" s="1081"/>
      <c r="AT15" s="1081"/>
      <c r="AU15" s="1082"/>
      <c r="AV15" s="1082"/>
      <c r="AW15" s="1082"/>
      <c r="AX15" s="1082"/>
      <c r="AY15" s="1083"/>
      <c r="AZ15" s="232"/>
      <c r="BA15" s="232"/>
      <c r="BB15" s="232"/>
      <c r="BC15" s="232"/>
      <c r="BD15" s="232"/>
      <c r="BE15" s="233"/>
      <c r="BF15" s="233"/>
      <c r="BG15" s="233"/>
      <c r="BH15" s="233"/>
      <c r="BI15" s="233"/>
      <c r="BJ15" s="233"/>
      <c r="BK15" s="233"/>
      <c r="BL15" s="233"/>
      <c r="BM15" s="233"/>
      <c r="BN15" s="233"/>
      <c r="BO15" s="233"/>
      <c r="BP15" s="233"/>
      <c r="BQ15" s="238">
        <v>9</v>
      </c>
      <c r="BR15" s="239"/>
      <c r="BS15" s="992"/>
      <c r="BT15" s="993"/>
      <c r="BU15" s="993"/>
      <c r="BV15" s="993"/>
      <c r="BW15" s="993"/>
      <c r="BX15" s="993"/>
      <c r="BY15" s="993"/>
      <c r="BZ15" s="993"/>
      <c r="CA15" s="993"/>
      <c r="CB15" s="993"/>
      <c r="CC15" s="993"/>
      <c r="CD15" s="993"/>
      <c r="CE15" s="993"/>
      <c r="CF15" s="993"/>
      <c r="CG15" s="1014"/>
      <c r="CH15" s="989"/>
      <c r="CI15" s="990"/>
      <c r="CJ15" s="990"/>
      <c r="CK15" s="990"/>
      <c r="CL15" s="991"/>
      <c r="CM15" s="989"/>
      <c r="CN15" s="990"/>
      <c r="CO15" s="990"/>
      <c r="CP15" s="990"/>
      <c r="CQ15" s="991"/>
      <c r="CR15" s="989"/>
      <c r="CS15" s="990"/>
      <c r="CT15" s="990"/>
      <c r="CU15" s="990"/>
      <c r="CV15" s="991"/>
      <c r="CW15" s="989"/>
      <c r="CX15" s="990"/>
      <c r="CY15" s="990"/>
      <c r="CZ15" s="990"/>
      <c r="DA15" s="991"/>
      <c r="DB15" s="989"/>
      <c r="DC15" s="990"/>
      <c r="DD15" s="990"/>
      <c r="DE15" s="990"/>
      <c r="DF15" s="991"/>
      <c r="DG15" s="989"/>
      <c r="DH15" s="990"/>
      <c r="DI15" s="990"/>
      <c r="DJ15" s="990"/>
      <c r="DK15" s="991"/>
      <c r="DL15" s="989"/>
      <c r="DM15" s="990"/>
      <c r="DN15" s="990"/>
      <c r="DO15" s="990"/>
      <c r="DP15" s="991"/>
      <c r="DQ15" s="989"/>
      <c r="DR15" s="990"/>
      <c r="DS15" s="990"/>
      <c r="DT15" s="990"/>
      <c r="DU15" s="991"/>
      <c r="DV15" s="992"/>
      <c r="DW15" s="993"/>
      <c r="DX15" s="993"/>
      <c r="DY15" s="993"/>
      <c r="DZ15" s="994"/>
      <c r="EA15" s="234"/>
    </row>
    <row r="16" spans="1:131" s="235" customFormat="1" ht="26.25" customHeight="1" x14ac:dyDescent="0.15">
      <c r="A16" s="238">
        <v>10</v>
      </c>
      <c r="B16" s="1030"/>
      <c r="C16" s="1031"/>
      <c r="D16" s="1031"/>
      <c r="E16" s="1031"/>
      <c r="F16" s="1031"/>
      <c r="G16" s="1031"/>
      <c r="H16" s="1031"/>
      <c r="I16" s="1031"/>
      <c r="J16" s="1031"/>
      <c r="K16" s="1031"/>
      <c r="L16" s="1031"/>
      <c r="M16" s="1031"/>
      <c r="N16" s="1031"/>
      <c r="O16" s="1031"/>
      <c r="P16" s="1032"/>
      <c r="Q16" s="1038"/>
      <c r="R16" s="1039"/>
      <c r="S16" s="1039"/>
      <c r="T16" s="1039"/>
      <c r="U16" s="1039"/>
      <c r="V16" s="1039"/>
      <c r="W16" s="1039"/>
      <c r="X16" s="1039"/>
      <c r="Y16" s="1039"/>
      <c r="Z16" s="1039"/>
      <c r="AA16" s="1039"/>
      <c r="AB16" s="1039"/>
      <c r="AC16" s="1039"/>
      <c r="AD16" s="1039"/>
      <c r="AE16" s="1040"/>
      <c r="AF16" s="1035"/>
      <c r="AG16" s="1036"/>
      <c r="AH16" s="1036"/>
      <c r="AI16" s="1036"/>
      <c r="AJ16" s="1037"/>
      <c r="AK16" s="1080"/>
      <c r="AL16" s="1081"/>
      <c r="AM16" s="1081"/>
      <c r="AN16" s="1081"/>
      <c r="AO16" s="1081"/>
      <c r="AP16" s="1081"/>
      <c r="AQ16" s="1081"/>
      <c r="AR16" s="1081"/>
      <c r="AS16" s="1081"/>
      <c r="AT16" s="1081"/>
      <c r="AU16" s="1082"/>
      <c r="AV16" s="1082"/>
      <c r="AW16" s="1082"/>
      <c r="AX16" s="1082"/>
      <c r="AY16" s="1083"/>
      <c r="AZ16" s="232"/>
      <c r="BA16" s="232"/>
      <c r="BB16" s="232"/>
      <c r="BC16" s="232"/>
      <c r="BD16" s="232"/>
      <c r="BE16" s="233"/>
      <c r="BF16" s="233"/>
      <c r="BG16" s="233"/>
      <c r="BH16" s="233"/>
      <c r="BI16" s="233"/>
      <c r="BJ16" s="233"/>
      <c r="BK16" s="233"/>
      <c r="BL16" s="233"/>
      <c r="BM16" s="233"/>
      <c r="BN16" s="233"/>
      <c r="BO16" s="233"/>
      <c r="BP16" s="233"/>
      <c r="BQ16" s="238">
        <v>10</v>
      </c>
      <c r="BR16" s="239"/>
      <c r="BS16" s="992"/>
      <c r="BT16" s="993"/>
      <c r="BU16" s="993"/>
      <c r="BV16" s="993"/>
      <c r="BW16" s="993"/>
      <c r="BX16" s="993"/>
      <c r="BY16" s="993"/>
      <c r="BZ16" s="993"/>
      <c r="CA16" s="993"/>
      <c r="CB16" s="993"/>
      <c r="CC16" s="993"/>
      <c r="CD16" s="993"/>
      <c r="CE16" s="993"/>
      <c r="CF16" s="993"/>
      <c r="CG16" s="1014"/>
      <c r="CH16" s="989"/>
      <c r="CI16" s="990"/>
      <c r="CJ16" s="990"/>
      <c r="CK16" s="990"/>
      <c r="CL16" s="991"/>
      <c r="CM16" s="989"/>
      <c r="CN16" s="990"/>
      <c r="CO16" s="990"/>
      <c r="CP16" s="990"/>
      <c r="CQ16" s="991"/>
      <c r="CR16" s="989"/>
      <c r="CS16" s="990"/>
      <c r="CT16" s="990"/>
      <c r="CU16" s="990"/>
      <c r="CV16" s="991"/>
      <c r="CW16" s="989"/>
      <c r="CX16" s="990"/>
      <c r="CY16" s="990"/>
      <c r="CZ16" s="990"/>
      <c r="DA16" s="991"/>
      <c r="DB16" s="989"/>
      <c r="DC16" s="990"/>
      <c r="DD16" s="990"/>
      <c r="DE16" s="990"/>
      <c r="DF16" s="991"/>
      <c r="DG16" s="989"/>
      <c r="DH16" s="990"/>
      <c r="DI16" s="990"/>
      <c r="DJ16" s="990"/>
      <c r="DK16" s="991"/>
      <c r="DL16" s="989"/>
      <c r="DM16" s="990"/>
      <c r="DN16" s="990"/>
      <c r="DO16" s="990"/>
      <c r="DP16" s="991"/>
      <c r="DQ16" s="989"/>
      <c r="DR16" s="990"/>
      <c r="DS16" s="990"/>
      <c r="DT16" s="990"/>
      <c r="DU16" s="991"/>
      <c r="DV16" s="992"/>
      <c r="DW16" s="993"/>
      <c r="DX16" s="993"/>
      <c r="DY16" s="993"/>
      <c r="DZ16" s="994"/>
      <c r="EA16" s="234"/>
    </row>
    <row r="17" spans="1:131" s="235" customFormat="1" ht="26.25" customHeight="1" x14ac:dyDescent="0.15">
      <c r="A17" s="238">
        <v>11</v>
      </c>
      <c r="B17" s="1030"/>
      <c r="C17" s="1031"/>
      <c r="D17" s="1031"/>
      <c r="E17" s="1031"/>
      <c r="F17" s="1031"/>
      <c r="G17" s="1031"/>
      <c r="H17" s="1031"/>
      <c r="I17" s="1031"/>
      <c r="J17" s="1031"/>
      <c r="K17" s="1031"/>
      <c r="L17" s="1031"/>
      <c r="M17" s="1031"/>
      <c r="N17" s="1031"/>
      <c r="O17" s="1031"/>
      <c r="P17" s="1032"/>
      <c r="Q17" s="1038"/>
      <c r="R17" s="1039"/>
      <c r="S17" s="1039"/>
      <c r="T17" s="1039"/>
      <c r="U17" s="1039"/>
      <c r="V17" s="1039"/>
      <c r="W17" s="1039"/>
      <c r="X17" s="1039"/>
      <c r="Y17" s="1039"/>
      <c r="Z17" s="1039"/>
      <c r="AA17" s="1039"/>
      <c r="AB17" s="1039"/>
      <c r="AC17" s="1039"/>
      <c r="AD17" s="1039"/>
      <c r="AE17" s="1040"/>
      <c r="AF17" s="1035"/>
      <c r="AG17" s="1036"/>
      <c r="AH17" s="1036"/>
      <c r="AI17" s="1036"/>
      <c r="AJ17" s="1037"/>
      <c r="AK17" s="1080"/>
      <c r="AL17" s="1081"/>
      <c r="AM17" s="1081"/>
      <c r="AN17" s="1081"/>
      <c r="AO17" s="1081"/>
      <c r="AP17" s="1081"/>
      <c r="AQ17" s="1081"/>
      <c r="AR17" s="1081"/>
      <c r="AS17" s="1081"/>
      <c r="AT17" s="1081"/>
      <c r="AU17" s="1082"/>
      <c r="AV17" s="1082"/>
      <c r="AW17" s="1082"/>
      <c r="AX17" s="1082"/>
      <c r="AY17" s="1083"/>
      <c r="AZ17" s="232"/>
      <c r="BA17" s="232"/>
      <c r="BB17" s="232"/>
      <c r="BC17" s="232"/>
      <c r="BD17" s="232"/>
      <c r="BE17" s="233"/>
      <c r="BF17" s="233"/>
      <c r="BG17" s="233"/>
      <c r="BH17" s="233"/>
      <c r="BI17" s="233"/>
      <c r="BJ17" s="233"/>
      <c r="BK17" s="233"/>
      <c r="BL17" s="233"/>
      <c r="BM17" s="233"/>
      <c r="BN17" s="233"/>
      <c r="BO17" s="233"/>
      <c r="BP17" s="233"/>
      <c r="BQ17" s="238">
        <v>11</v>
      </c>
      <c r="BR17" s="239"/>
      <c r="BS17" s="992"/>
      <c r="BT17" s="993"/>
      <c r="BU17" s="993"/>
      <c r="BV17" s="993"/>
      <c r="BW17" s="993"/>
      <c r="BX17" s="993"/>
      <c r="BY17" s="993"/>
      <c r="BZ17" s="993"/>
      <c r="CA17" s="993"/>
      <c r="CB17" s="993"/>
      <c r="CC17" s="993"/>
      <c r="CD17" s="993"/>
      <c r="CE17" s="993"/>
      <c r="CF17" s="993"/>
      <c r="CG17" s="1014"/>
      <c r="CH17" s="989"/>
      <c r="CI17" s="990"/>
      <c r="CJ17" s="990"/>
      <c r="CK17" s="990"/>
      <c r="CL17" s="991"/>
      <c r="CM17" s="989"/>
      <c r="CN17" s="990"/>
      <c r="CO17" s="990"/>
      <c r="CP17" s="990"/>
      <c r="CQ17" s="991"/>
      <c r="CR17" s="989"/>
      <c r="CS17" s="990"/>
      <c r="CT17" s="990"/>
      <c r="CU17" s="990"/>
      <c r="CV17" s="991"/>
      <c r="CW17" s="989"/>
      <c r="CX17" s="990"/>
      <c r="CY17" s="990"/>
      <c r="CZ17" s="990"/>
      <c r="DA17" s="991"/>
      <c r="DB17" s="989"/>
      <c r="DC17" s="990"/>
      <c r="DD17" s="990"/>
      <c r="DE17" s="990"/>
      <c r="DF17" s="991"/>
      <c r="DG17" s="989"/>
      <c r="DH17" s="990"/>
      <c r="DI17" s="990"/>
      <c r="DJ17" s="990"/>
      <c r="DK17" s="991"/>
      <c r="DL17" s="989"/>
      <c r="DM17" s="990"/>
      <c r="DN17" s="990"/>
      <c r="DO17" s="990"/>
      <c r="DP17" s="991"/>
      <c r="DQ17" s="989"/>
      <c r="DR17" s="990"/>
      <c r="DS17" s="990"/>
      <c r="DT17" s="990"/>
      <c r="DU17" s="991"/>
      <c r="DV17" s="992"/>
      <c r="DW17" s="993"/>
      <c r="DX17" s="993"/>
      <c r="DY17" s="993"/>
      <c r="DZ17" s="994"/>
      <c r="EA17" s="234"/>
    </row>
    <row r="18" spans="1:131" s="235" customFormat="1" ht="26.25" customHeight="1" x14ac:dyDescent="0.15">
      <c r="A18" s="238">
        <v>12</v>
      </c>
      <c r="B18" s="1030"/>
      <c r="C18" s="1031"/>
      <c r="D18" s="1031"/>
      <c r="E18" s="1031"/>
      <c r="F18" s="1031"/>
      <c r="G18" s="1031"/>
      <c r="H18" s="1031"/>
      <c r="I18" s="1031"/>
      <c r="J18" s="1031"/>
      <c r="K18" s="1031"/>
      <c r="L18" s="1031"/>
      <c r="M18" s="1031"/>
      <c r="N18" s="1031"/>
      <c r="O18" s="1031"/>
      <c r="P18" s="1032"/>
      <c r="Q18" s="1038"/>
      <c r="R18" s="1039"/>
      <c r="S18" s="1039"/>
      <c r="T18" s="1039"/>
      <c r="U18" s="1039"/>
      <c r="V18" s="1039"/>
      <c r="W18" s="1039"/>
      <c r="X18" s="1039"/>
      <c r="Y18" s="1039"/>
      <c r="Z18" s="1039"/>
      <c r="AA18" s="1039"/>
      <c r="AB18" s="1039"/>
      <c r="AC18" s="1039"/>
      <c r="AD18" s="1039"/>
      <c r="AE18" s="1040"/>
      <c r="AF18" s="1035"/>
      <c r="AG18" s="1036"/>
      <c r="AH18" s="1036"/>
      <c r="AI18" s="1036"/>
      <c r="AJ18" s="1037"/>
      <c r="AK18" s="1080"/>
      <c r="AL18" s="1081"/>
      <c r="AM18" s="1081"/>
      <c r="AN18" s="1081"/>
      <c r="AO18" s="1081"/>
      <c r="AP18" s="1081"/>
      <c r="AQ18" s="1081"/>
      <c r="AR18" s="1081"/>
      <c r="AS18" s="1081"/>
      <c r="AT18" s="1081"/>
      <c r="AU18" s="1082"/>
      <c r="AV18" s="1082"/>
      <c r="AW18" s="1082"/>
      <c r="AX18" s="1082"/>
      <c r="AY18" s="1083"/>
      <c r="AZ18" s="232"/>
      <c r="BA18" s="232"/>
      <c r="BB18" s="232"/>
      <c r="BC18" s="232"/>
      <c r="BD18" s="232"/>
      <c r="BE18" s="233"/>
      <c r="BF18" s="233"/>
      <c r="BG18" s="233"/>
      <c r="BH18" s="233"/>
      <c r="BI18" s="233"/>
      <c r="BJ18" s="233"/>
      <c r="BK18" s="233"/>
      <c r="BL18" s="233"/>
      <c r="BM18" s="233"/>
      <c r="BN18" s="233"/>
      <c r="BO18" s="233"/>
      <c r="BP18" s="233"/>
      <c r="BQ18" s="238">
        <v>12</v>
      </c>
      <c r="BR18" s="239"/>
      <c r="BS18" s="992"/>
      <c r="BT18" s="993"/>
      <c r="BU18" s="993"/>
      <c r="BV18" s="993"/>
      <c r="BW18" s="993"/>
      <c r="BX18" s="993"/>
      <c r="BY18" s="993"/>
      <c r="BZ18" s="993"/>
      <c r="CA18" s="993"/>
      <c r="CB18" s="993"/>
      <c r="CC18" s="993"/>
      <c r="CD18" s="993"/>
      <c r="CE18" s="993"/>
      <c r="CF18" s="993"/>
      <c r="CG18" s="1014"/>
      <c r="CH18" s="989"/>
      <c r="CI18" s="990"/>
      <c r="CJ18" s="990"/>
      <c r="CK18" s="990"/>
      <c r="CL18" s="991"/>
      <c r="CM18" s="989"/>
      <c r="CN18" s="990"/>
      <c r="CO18" s="990"/>
      <c r="CP18" s="990"/>
      <c r="CQ18" s="991"/>
      <c r="CR18" s="989"/>
      <c r="CS18" s="990"/>
      <c r="CT18" s="990"/>
      <c r="CU18" s="990"/>
      <c r="CV18" s="991"/>
      <c r="CW18" s="989"/>
      <c r="CX18" s="990"/>
      <c r="CY18" s="990"/>
      <c r="CZ18" s="990"/>
      <c r="DA18" s="991"/>
      <c r="DB18" s="989"/>
      <c r="DC18" s="990"/>
      <c r="DD18" s="990"/>
      <c r="DE18" s="990"/>
      <c r="DF18" s="991"/>
      <c r="DG18" s="989"/>
      <c r="DH18" s="990"/>
      <c r="DI18" s="990"/>
      <c r="DJ18" s="990"/>
      <c r="DK18" s="991"/>
      <c r="DL18" s="989"/>
      <c r="DM18" s="990"/>
      <c r="DN18" s="990"/>
      <c r="DO18" s="990"/>
      <c r="DP18" s="991"/>
      <c r="DQ18" s="989"/>
      <c r="DR18" s="990"/>
      <c r="DS18" s="990"/>
      <c r="DT18" s="990"/>
      <c r="DU18" s="991"/>
      <c r="DV18" s="992"/>
      <c r="DW18" s="993"/>
      <c r="DX18" s="993"/>
      <c r="DY18" s="993"/>
      <c r="DZ18" s="994"/>
      <c r="EA18" s="234"/>
    </row>
    <row r="19" spans="1:131" s="235" customFormat="1" ht="26.25" customHeight="1" x14ac:dyDescent="0.15">
      <c r="A19" s="238">
        <v>13</v>
      </c>
      <c r="B19" s="1030"/>
      <c r="C19" s="1031"/>
      <c r="D19" s="1031"/>
      <c r="E19" s="1031"/>
      <c r="F19" s="1031"/>
      <c r="G19" s="1031"/>
      <c r="H19" s="1031"/>
      <c r="I19" s="1031"/>
      <c r="J19" s="1031"/>
      <c r="K19" s="1031"/>
      <c r="L19" s="1031"/>
      <c r="M19" s="1031"/>
      <c r="N19" s="1031"/>
      <c r="O19" s="1031"/>
      <c r="P19" s="1032"/>
      <c r="Q19" s="1038"/>
      <c r="R19" s="1039"/>
      <c r="S19" s="1039"/>
      <c r="T19" s="1039"/>
      <c r="U19" s="1039"/>
      <c r="V19" s="1039"/>
      <c r="W19" s="1039"/>
      <c r="X19" s="1039"/>
      <c r="Y19" s="1039"/>
      <c r="Z19" s="1039"/>
      <c r="AA19" s="1039"/>
      <c r="AB19" s="1039"/>
      <c r="AC19" s="1039"/>
      <c r="AD19" s="1039"/>
      <c r="AE19" s="1040"/>
      <c r="AF19" s="1035"/>
      <c r="AG19" s="1036"/>
      <c r="AH19" s="1036"/>
      <c r="AI19" s="1036"/>
      <c r="AJ19" s="1037"/>
      <c r="AK19" s="1080"/>
      <c r="AL19" s="1081"/>
      <c r="AM19" s="1081"/>
      <c r="AN19" s="1081"/>
      <c r="AO19" s="1081"/>
      <c r="AP19" s="1081"/>
      <c r="AQ19" s="1081"/>
      <c r="AR19" s="1081"/>
      <c r="AS19" s="1081"/>
      <c r="AT19" s="1081"/>
      <c r="AU19" s="1082"/>
      <c r="AV19" s="1082"/>
      <c r="AW19" s="1082"/>
      <c r="AX19" s="1082"/>
      <c r="AY19" s="1083"/>
      <c r="AZ19" s="232"/>
      <c r="BA19" s="232"/>
      <c r="BB19" s="232"/>
      <c r="BC19" s="232"/>
      <c r="BD19" s="232"/>
      <c r="BE19" s="233"/>
      <c r="BF19" s="233"/>
      <c r="BG19" s="233"/>
      <c r="BH19" s="233"/>
      <c r="BI19" s="233"/>
      <c r="BJ19" s="233"/>
      <c r="BK19" s="233"/>
      <c r="BL19" s="233"/>
      <c r="BM19" s="233"/>
      <c r="BN19" s="233"/>
      <c r="BO19" s="233"/>
      <c r="BP19" s="233"/>
      <c r="BQ19" s="238">
        <v>13</v>
      </c>
      <c r="BR19" s="239"/>
      <c r="BS19" s="992"/>
      <c r="BT19" s="993"/>
      <c r="BU19" s="993"/>
      <c r="BV19" s="993"/>
      <c r="BW19" s="993"/>
      <c r="BX19" s="993"/>
      <c r="BY19" s="993"/>
      <c r="BZ19" s="993"/>
      <c r="CA19" s="993"/>
      <c r="CB19" s="993"/>
      <c r="CC19" s="993"/>
      <c r="CD19" s="993"/>
      <c r="CE19" s="993"/>
      <c r="CF19" s="993"/>
      <c r="CG19" s="1014"/>
      <c r="CH19" s="989"/>
      <c r="CI19" s="990"/>
      <c r="CJ19" s="990"/>
      <c r="CK19" s="990"/>
      <c r="CL19" s="991"/>
      <c r="CM19" s="989"/>
      <c r="CN19" s="990"/>
      <c r="CO19" s="990"/>
      <c r="CP19" s="990"/>
      <c r="CQ19" s="991"/>
      <c r="CR19" s="989"/>
      <c r="CS19" s="990"/>
      <c r="CT19" s="990"/>
      <c r="CU19" s="990"/>
      <c r="CV19" s="991"/>
      <c r="CW19" s="989"/>
      <c r="CX19" s="990"/>
      <c r="CY19" s="990"/>
      <c r="CZ19" s="990"/>
      <c r="DA19" s="991"/>
      <c r="DB19" s="989"/>
      <c r="DC19" s="990"/>
      <c r="DD19" s="990"/>
      <c r="DE19" s="990"/>
      <c r="DF19" s="991"/>
      <c r="DG19" s="989"/>
      <c r="DH19" s="990"/>
      <c r="DI19" s="990"/>
      <c r="DJ19" s="990"/>
      <c r="DK19" s="991"/>
      <c r="DL19" s="989"/>
      <c r="DM19" s="990"/>
      <c r="DN19" s="990"/>
      <c r="DO19" s="990"/>
      <c r="DP19" s="991"/>
      <c r="DQ19" s="989"/>
      <c r="DR19" s="990"/>
      <c r="DS19" s="990"/>
      <c r="DT19" s="990"/>
      <c r="DU19" s="991"/>
      <c r="DV19" s="992"/>
      <c r="DW19" s="993"/>
      <c r="DX19" s="993"/>
      <c r="DY19" s="993"/>
      <c r="DZ19" s="994"/>
      <c r="EA19" s="234"/>
    </row>
    <row r="20" spans="1:131" s="235" customFormat="1" ht="26.25" customHeight="1" x14ac:dyDescent="0.15">
      <c r="A20" s="238">
        <v>14</v>
      </c>
      <c r="B20" s="1030"/>
      <c r="C20" s="1031"/>
      <c r="D20" s="1031"/>
      <c r="E20" s="1031"/>
      <c r="F20" s="1031"/>
      <c r="G20" s="1031"/>
      <c r="H20" s="1031"/>
      <c r="I20" s="1031"/>
      <c r="J20" s="1031"/>
      <c r="K20" s="1031"/>
      <c r="L20" s="1031"/>
      <c r="M20" s="1031"/>
      <c r="N20" s="1031"/>
      <c r="O20" s="1031"/>
      <c r="P20" s="1032"/>
      <c r="Q20" s="1038"/>
      <c r="R20" s="1039"/>
      <c r="S20" s="1039"/>
      <c r="T20" s="1039"/>
      <c r="U20" s="1039"/>
      <c r="V20" s="1039"/>
      <c r="W20" s="1039"/>
      <c r="X20" s="1039"/>
      <c r="Y20" s="1039"/>
      <c r="Z20" s="1039"/>
      <c r="AA20" s="1039"/>
      <c r="AB20" s="1039"/>
      <c r="AC20" s="1039"/>
      <c r="AD20" s="1039"/>
      <c r="AE20" s="1040"/>
      <c r="AF20" s="1035"/>
      <c r="AG20" s="1036"/>
      <c r="AH20" s="1036"/>
      <c r="AI20" s="1036"/>
      <c r="AJ20" s="1037"/>
      <c r="AK20" s="1080"/>
      <c r="AL20" s="1081"/>
      <c r="AM20" s="1081"/>
      <c r="AN20" s="1081"/>
      <c r="AO20" s="1081"/>
      <c r="AP20" s="1081"/>
      <c r="AQ20" s="1081"/>
      <c r="AR20" s="1081"/>
      <c r="AS20" s="1081"/>
      <c r="AT20" s="1081"/>
      <c r="AU20" s="1082"/>
      <c r="AV20" s="1082"/>
      <c r="AW20" s="1082"/>
      <c r="AX20" s="1082"/>
      <c r="AY20" s="1083"/>
      <c r="AZ20" s="232"/>
      <c r="BA20" s="232"/>
      <c r="BB20" s="232"/>
      <c r="BC20" s="232"/>
      <c r="BD20" s="232"/>
      <c r="BE20" s="233"/>
      <c r="BF20" s="233"/>
      <c r="BG20" s="233"/>
      <c r="BH20" s="233"/>
      <c r="BI20" s="233"/>
      <c r="BJ20" s="233"/>
      <c r="BK20" s="233"/>
      <c r="BL20" s="233"/>
      <c r="BM20" s="233"/>
      <c r="BN20" s="233"/>
      <c r="BO20" s="233"/>
      <c r="BP20" s="233"/>
      <c r="BQ20" s="238">
        <v>14</v>
      </c>
      <c r="BR20" s="239"/>
      <c r="BS20" s="992"/>
      <c r="BT20" s="993"/>
      <c r="BU20" s="993"/>
      <c r="BV20" s="993"/>
      <c r="BW20" s="993"/>
      <c r="BX20" s="993"/>
      <c r="BY20" s="993"/>
      <c r="BZ20" s="993"/>
      <c r="CA20" s="993"/>
      <c r="CB20" s="993"/>
      <c r="CC20" s="993"/>
      <c r="CD20" s="993"/>
      <c r="CE20" s="993"/>
      <c r="CF20" s="993"/>
      <c r="CG20" s="1014"/>
      <c r="CH20" s="989"/>
      <c r="CI20" s="990"/>
      <c r="CJ20" s="990"/>
      <c r="CK20" s="990"/>
      <c r="CL20" s="991"/>
      <c r="CM20" s="989"/>
      <c r="CN20" s="990"/>
      <c r="CO20" s="990"/>
      <c r="CP20" s="990"/>
      <c r="CQ20" s="991"/>
      <c r="CR20" s="989"/>
      <c r="CS20" s="990"/>
      <c r="CT20" s="990"/>
      <c r="CU20" s="990"/>
      <c r="CV20" s="991"/>
      <c r="CW20" s="989"/>
      <c r="CX20" s="990"/>
      <c r="CY20" s="990"/>
      <c r="CZ20" s="990"/>
      <c r="DA20" s="991"/>
      <c r="DB20" s="989"/>
      <c r="DC20" s="990"/>
      <c r="DD20" s="990"/>
      <c r="DE20" s="990"/>
      <c r="DF20" s="991"/>
      <c r="DG20" s="989"/>
      <c r="DH20" s="990"/>
      <c r="DI20" s="990"/>
      <c r="DJ20" s="990"/>
      <c r="DK20" s="991"/>
      <c r="DL20" s="989"/>
      <c r="DM20" s="990"/>
      <c r="DN20" s="990"/>
      <c r="DO20" s="990"/>
      <c r="DP20" s="991"/>
      <c r="DQ20" s="989"/>
      <c r="DR20" s="990"/>
      <c r="DS20" s="990"/>
      <c r="DT20" s="990"/>
      <c r="DU20" s="991"/>
      <c r="DV20" s="992"/>
      <c r="DW20" s="993"/>
      <c r="DX20" s="993"/>
      <c r="DY20" s="993"/>
      <c r="DZ20" s="994"/>
      <c r="EA20" s="234"/>
    </row>
    <row r="21" spans="1:131" s="235" customFormat="1" ht="26.25" customHeight="1" thickBot="1" x14ac:dyDescent="0.2">
      <c r="A21" s="238">
        <v>15</v>
      </c>
      <c r="B21" s="1030"/>
      <c r="C21" s="1031"/>
      <c r="D21" s="1031"/>
      <c r="E21" s="1031"/>
      <c r="F21" s="1031"/>
      <c r="G21" s="1031"/>
      <c r="H21" s="1031"/>
      <c r="I21" s="1031"/>
      <c r="J21" s="1031"/>
      <c r="K21" s="1031"/>
      <c r="L21" s="1031"/>
      <c r="M21" s="1031"/>
      <c r="N21" s="1031"/>
      <c r="O21" s="1031"/>
      <c r="P21" s="1032"/>
      <c r="Q21" s="1038"/>
      <c r="R21" s="1039"/>
      <c r="S21" s="1039"/>
      <c r="T21" s="1039"/>
      <c r="U21" s="1039"/>
      <c r="V21" s="1039"/>
      <c r="W21" s="1039"/>
      <c r="X21" s="1039"/>
      <c r="Y21" s="1039"/>
      <c r="Z21" s="1039"/>
      <c r="AA21" s="1039"/>
      <c r="AB21" s="1039"/>
      <c r="AC21" s="1039"/>
      <c r="AD21" s="1039"/>
      <c r="AE21" s="1040"/>
      <c r="AF21" s="1035"/>
      <c r="AG21" s="1036"/>
      <c r="AH21" s="1036"/>
      <c r="AI21" s="1036"/>
      <c r="AJ21" s="1037"/>
      <c r="AK21" s="1080"/>
      <c r="AL21" s="1081"/>
      <c r="AM21" s="1081"/>
      <c r="AN21" s="1081"/>
      <c r="AO21" s="1081"/>
      <c r="AP21" s="1081"/>
      <c r="AQ21" s="1081"/>
      <c r="AR21" s="1081"/>
      <c r="AS21" s="1081"/>
      <c r="AT21" s="1081"/>
      <c r="AU21" s="1082"/>
      <c r="AV21" s="1082"/>
      <c r="AW21" s="1082"/>
      <c r="AX21" s="1082"/>
      <c r="AY21" s="1083"/>
      <c r="AZ21" s="232"/>
      <c r="BA21" s="232"/>
      <c r="BB21" s="232"/>
      <c r="BC21" s="232"/>
      <c r="BD21" s="232"/>
      <c r="BE21" s="233"/>
      <c r="BF21" s="233"/>
      <c r="BG21" s="233"/>
      <c r="BH21" s="233"/>
      <c r="BI21" s="233"/>
      <c r="BJ21" s="233"/>
      <c r="BK21" s="233"/>
      <c r="BL21" s="233"/>
      <c r="BM21" s="233"/>
      <c r="BN21" s="233"/>
      <c r="BO21" s="233"/>
      <c r="BP21" s="233"/>
      <c r="BQ21" s="238">
        <v>15</v>
      </c>
      <c r="BR21" s="239"/>
      <c r="BS21" s="992"/>
      <c r="BT21" s="993"/>
      <c r="BU21" s="993"/>
      <c r="BV21" s="993"/>
      <c r="BW21" s="993"/>
      <c r="BX21" s="993"/>
      <c r="BY21" s="993"/>
      <c r="BZ21" s="993"/>
      <c r="CA21" s="993"/>
      <c r="CB21" s="993"/>
      <c r="CC21" s="993"/>
      <c r="CD21" s="993"/>
      <c r="CE21" s="993"/>
      <c r="CF21" s="993"/>
      <c r="CG21" s="1014"/>
      <c r="CH21" s="989"/>
      <c r="CI21" s="990"/>
      <c r="CJ21" s="990"/>
      <c r="CK21" s="990"/>
      <c r="CL21" s="991"/>
      <c r="CM21" s="989"/>
      <c r="CN21" s="990"/>
      <c r="CO21" s="990"/>
      <c r="CP21" s="990"/>
      <c r="CQ21" s="991"/>
      <c r="CR21" s="989"/>
      <c r="CS21" s="990"/>
      <c r="CT21" s="990"/>
      <c r="CU21" s="990"/>
      <c r="CV21" s="991"/>
      <c r="CW21" s="989"/>
      <c r="CX21" s="990"/>
      <c r="CY21" s="990"/>
      <c r="CZ21" s="990"/>
      <c r="DA21" s="991"/>
      <c r="DB21" s="989"/>
      <c r="DC21" s="990"/>
      <c r="DD21" s="990"/>
      <c r="DE21" s="990"/>
      <c r="DF21" s="991"/>
      <c r="DG21" s="989"/>
      <c r="DH21" s="990"/>
      <c r="DI21" s="990"/>
      <c r="DJ21" s="990"/>
      <c r="DK21" s="991"/>
      <c r="DL21" s="989"/>
      <c r="DM21" s="990"/>
      <c r="DN21" s="990"/>
      <c r="DO21" s="990"/>
      <c r="DP21" s="991"/>
      <c r="DQ21" s="989"/>
      <c r="DR21" s="990"/>
      <c r="DS21" s="990"/>
      <c r="DT21" s="990"/>
      <c r="DU21" s="991"/>
      <c r="DV21" s="992"/>
      <c r="DW21" s="993"/>
      <c r="DX21" s="993"/>
      <c r="DY21" s="993"/>
      <c r="DZ21" s="994"/>
      <c r="EA21" s="234"/>
    </row>
    <row r="22" spans="1:131" s="235" customFormat="1" ht="26.25" customHeight="1" x14ac:dyDescent="0.15">
      <c r="A22" s="238">
        <v>16</v>
      </c>
      <c r="B22" s="1030"/>
      <c r="C22" s="1031"/>
      <c r="D22" s="1031"/>
      <c r="E22" s="1031"/>
      <c r="F22" s="1031"/>
      <c r="G22" s="1031"/>
      <c r="H22" s="1031"/>
      <c r="I22" s="1031"/>
      <c r="J22" s="1031"/>
      <c r="K22" s="1031"/>
      <c r="L22" s="1031"/>
      <c r="M22" s="1031"/>
      <c r="N22" s="1031"/>
      <c r="O22" s="1031"/>
      <c r="P22" s="1032"/>
      <c r="Q22" s="1073"/>
      <c r="R22" s="1074"/>
      <c r="S22" s="1074"/>
      <c r="T22" s="1074"/>
      <c r="U22" s="1074"/>
      <c r="V22" s="1074"/>
      <c r="W22" s="1074"/>
      <c r="X22" s="1074"/>
      <c r="Y22" s="1074"/>
      <c r="Z22" s="1074"/>
      <c r="AA22" s="1074"/>
      <c r="AB22" s="1074"/>
      <c r="AC22" s="1074"/>
      <c r="AD22" s="1074"/>
      <c r="AE22" s="1075"/>
      <c r="AF22" s="1035"/>
      <c r="AG22" s="1036"/>
      <c r="AH22" s="1036"/>
      <c r="AI22" s="1036"/>
      <c r="AJ22" s="1037"/>
      <c r="AK22" s="1076"/>
      <c r="AL22" s="1077"/>
      <c r="AM22" s="1077"/>
      <c r="AN22" s="1077"/>
      <c r="AO22" s="1077"/>
      <c r="AP22" s="1077"/>
      <c r="AQ22" s="1077"/>
      <c r="AR22" s="1077"/>
      <c r="AS22" s="1077"/>
      <c r="AT22" s="1077"/>
      <c r="AU22" s="1078"/>
      <c r="AV22" s="1078"/>
      <c r="AW22" s="1078"/>
      <c r="AX22" s="1078"/>
      <c r="AY22" s="1079"/>
      <c r="AZ22" s="1028" t="s">
        <v>394</v>
      </c>
      <c r="BA22" s="1028"/>
      <c r="BB22" s="1028"/>
      <c r="BC22" s="1028"/>
      <c r="BD22" s="1029"/>
      <c r="BE22" s="233"/>
      <c r="BF22" s="233"/>
      <c r="BG22" s="233"/>
      <c r="BH22" s="233"/>
      <c r="BI22" s="233"/>
      <c r="BJ22" s="233"/>
      <c r="BK22" s="233"/>
      <c r="BL22" s="233"/>
      <c r="BM22" s="233"/>
      <c r="BN22" s="233"/>
      <c r="BO22" s="233"/>
      <c r="BP22" s="233"/>
      <c r="BQ22" s="238">
        <v>16</v>
      </c>
      <c r="BR22" s="239"/>
      <c r="BS22" s="992"/>
      <c r="BT22" s="993"/>
      <c r="BU22" s="993"/>
      <c r="BV22" s="993"/>
      <c r="BW22" s="993"/>
      <c r="BX22" s="993"/>
      <c r="BY22" s="993"/>
      <c r="BZ22" s="993"/>
      <c r="CA22" s="993"/>
      <c r="CB22" s="993"/>
      <c r="CC22" s="993"/>
      <c r="CD22" s="993"/>
      <c r="CE22" s="993"/>
      <c r="CF22" s="993"/>
      <c r="CG22" s="1014"/>
      <c r="CH22" s="989"/>
      <c r="CI22" s="990"/>
      <c r="CJ22" s="990"/>
      <c r="CK22" s="990"/>
      <c r="CL22" s="991"/>
      <c r="CM22" s="989"/>
      <c r="CN22" s="990"/>
      <c r="CO22" s="990"/>
      <c r="CP22" s="990"/>
      <c r="CQ22" s="991"/>
      <c r="CR22" s="989"/>
      <c r="CS22" s="990"/>
      <c r="CT22" s="990"/>
      <c r="CU22" s="990"/>
      <c r="CV22" s="991"/>
      <c r="CW22" s="989"/>
      <c r="CX22" s="990"/>
      <c r="CY22" s="990"/>
      <c r="CZ22" s="990"/>
      <c r="DA22" s="991"/>
      <c r="DB22" s="989"/>
      <c r="DC22" s="990"/>
      <c r="DD22" s="990"/>
      <c r="DE22" s="990"/>
      <c r="DF22" s="991"/>
      <c r="DG22" s="989"/>
      <c r="DH22" s="990"/>
      <c r="DI22" s="990"/>
      <c r="DJ22" s="990"/>
      <c r="DK22" s="991"/>
      <c r="DL22" s="989"/>
      <c r="DM22" s="990"/>
      <c r="DN22" s="990"/>
      <c r="DO22" s="990"/>
      <c r="DP22" s="991"/>
      <c r="DQ22" s="989"/>
      <c r="DR22" s="990"/>
      <c r="DS22" s="990"/>
      <c r="DT22" s="990"/>
      <c r="DU22" s="991"/>
      <c r="DV22" s="992"/>
      <c r="DW22" s="993"/>
      <c r="DX22" s="993"/>
      <c r="DY22" s="993"/>
      <c r="DZ22" s="994"/>
      <c r="EA22" s="234"/>
    </row>
    <row r="23" spans="1:131" s="235" customFormat="1" ht="26.25" customHeight="1" thickBot="1" x14ac:dyDescent="0.2">
      <c r="A23" s="240" t="s">
        <v>395</v>
      </c>
      <c r="B23" s="937" t="s">
        <v>396</v>
      </c>
      <c r="C23" s="938"/>
      <c r="D23" s="938"/>
      <c r="E23" s="938"/>
      <c r="F23" s="938"/>
      <c r="G23" s="938"/>
      <c r="H23" s="938"/>
      <c r="I23" s="938"/>
      <c r="J23" s="938"/>
      <c r="K23" s="938"/>
      <c r="L23" s="938"/>
      <c r="M23" s="938"/>
      <c r="N23" s="938"/>
      <c r="O23" s="938"/>
      <c r="P23" s="948"/>
      <c r="Q23" s="1067"/>
      <c r="R23" s="1061"/>
      <c r="S23" s="1061"/>
      <c r="T23" s="1061"/>
      <c r="U23" s="1061"/>
      <c r="V23" s="1061"/>
      <c r="W23" s="1061"/>
      <c r="X23" s="1061"/>
      <c r="Y23" s="1061"/>
      <c r="Z23" s="1061"/>
      <c r="AA23" s="1061"/>
      <c r="AB23" s="1061"/>
      <c r="AC23" s="1061"/>
      <c r="AD23" s="1061"/>
      <c r="AE23" s="1068"/>
      <c r="AF23" s="1069">
        <v>198</v>
      </c>
      <c r="AG23" s="1061"/>
      <c r="AH23" s="1061"/>
      <c r="AI23" s="1061"/>
      <c r="AJ23" s="1070"/>
      <c r="AK23" s="1071"/>
      <c r="AL23" s="1072"/>
      <c r="AM23" s="1072"/>
      <c r="AN23" s="1072"/>
      <c r="AO23" s="1072"/>
      <c r="AP23" s="1061"/>
      <c r="AQ23" s="1061"/>
      <c r="AR23" s="1061"/>
      <c r="AS23" s="1061"/>
      <c r="AT23" s="1061"/>
      <c r="AU23" s="1062"/>
      <c r="AV23" s="1062"/>
      <c r="AW23" s="1062"/>
      <c r="AX23" s="1062"/>
      <c r="AY23" s="1063"/>
      <c r="AZ23" s="1064" t="s">
        <v>397</v>
      </c>
      <c r="BA23" s="1065"/>
      <c r="BB23" s="1065"/>
      <c r="BC23" s="1065"/>
      <c r="BD23" s="1066"/>
      <c r="BE23" s="233"/>
      <c r="BF23" s="233"/>
      <c r="BG23" s="233"/>
      <c r="BH23" s="233"/>
      <c r="BI23" s="233"/>
      <c r="BJ23" s="233"/>
      <c r="BK23" s="233"/>
      <c r="BL23" s="233"/>
      <c r="BM23" s="233"/>
      <c r="BN23" s="233"/>
      <c r="BO23" s="233"/>
      <c r="BP23" s="233"/>
      <c r="BQ23" s="238">
        <v>17</v>
      </c>
      <c r="BR23" s="239"/>
      <c r="BS23" s="992"/>
      <c r="BT23" s="993"/>
      <c r="BU23" s="993"/>
      <c r="BV23" s="993"/>
      <c r="BW23" s="993"/>
      <c r="BX23" s="993"/>
      <c r="BY23" s="993"/>
      <c r="BZ23" s="993"/>
      <c r="CA23" s="993"/>
      <c r="CB23" s="993"/>
      <c r="CC23" s="993"/>
      <c r="CD23" s="993"/>
      <c r="CE23" s="993"/>
      <c r="CF23" s="993"/>
      <c r="CG23" s="1014"/>
      <c r="CH23" s="989"/>
      <c r="CI23" s="990"/>
      <c r="CJ23" s="990"/>
      <c r="CK23" s="990"/>
      <c r="CL23" s="991"/>
      <c r="CM23" s="989"/>
      <c r="CN23" s="990"/>
      <c r="CO23" s="990"/>
      <c r="CP23" s="990"/>
      <c r="CQ23" s="991"/>
      <c r="CR23" s="989"/>
      <c r="CS23" s="990"/>
      <c r="CT23" s="990"/>
      <c r="CU23" s="990"/>
      <c r="CV23" s="991"/>
      <c r="CW23" s="989"/>
      <c r="CX23" s="990"/>
      <c r="CY23" s="990"/>
      <c r="CZ23" s="990"/>
      <c r="DA23" s="991"/>
      <c r="DB23" s="989"/>
      <c r="DC23" s="990"/>
      <c r="DD23" s="990"/>
      <c r="DE23" s="990"/>
      <c r="DF23" s="991"/>
      <c r="DG23" s="989"/>
      <c r="DH23" s="990"/>
      <c r="DI23" s="990"/>
      <c r="DJ23" s="990"/>
      <c r="DK23" s="991"/>
      <c r="DL23" s="989"/>
      <c r="DM23" s="990"/>
      <c r="DN23" s="990"/>
      <c r="DO23" s="990"/>
      <c r="DP23" s="991"/>
      <c r="DQ23" s="989"/>
      <c r="DR23" s="990"/>
      <c r="DS23" s="990"/>
      <c r="DT23" s="990"/>
      <c r="DU23" s="991"/>
      <c r="DV23" s="992"/>
      <c r="DW23" s="993"/>
      <c r="DX23" s="993"/>
      <c r="DY23" s="993"/>
      <c r="DZ23" s="994"/>
      <c r="EA23" s="234"/>
    </row>
    <row r="24" spans="1:131" s="235" customFormat="1" ht="26.25" customHeight="1" x14ac:dyDescent="0.15">
      <c r="A24" s="1060" t="s">
        <v>398</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32"/>
      <c r="BA24" s="232"/>
      <c r="BB24" s="232"/>
      <c r="BC24" s="232"/>
      <c r="BD24" s="232"/>
      <c r="BE24" s="233"/>
      <c r="BF24" s="233"/>
      <c r="BG24" s="233"/>
      <c r="BH24" s="233"/>
      <c r="BI24" s="233"/>
      <c r="BJ24" s="233"/>
      <c r="BK24" s="233"/>
      <c r="BL24" s="233"/>
      <c r="BM24" s="233"/>
      <c r="BN24" s="233"/>
      <c r="BO24" s="233"/>
      <c r="BP24" s="233"/>
      <c r="BQ24" s="238">
        <v>18</v>
      </c>
      <c r="BR24" s="239"/>
      <c r="BS24" s="992"/>
      <c r="BT24" s="993"/>
      <c r="BU24" s="993"/>
      <c r="BV24" s="993"/>
      <c r="BW24" s="993"/>
      <c r="BX24" s="993"/>
      <c r="BY24" s="993"/>
      <c r="BZ24" s="993"/>
      <c r="CA24" s="993"/>
      <c r="CB24" s="993"/>
      <c r="CC24" s="993"/>
      <c r="CD24" s="993"/>
      <c r="CE24" s="993"/>
      <c r="CF24" s="993"/>
      <c r="CG24" s="1014"/>
      <c r="CH24" s="989"/>
      <c r="CI24" s="990"/>
      <c r="CJ24" s="990"/>
      <c r="CK24" s="990"/>
      <c r="CL24" s="991"/>
      <c r="CM24" s="989"/>
      <c r="CN24" s="990"/>
      <c r="CO24" s="990"/>
      <c r="CP24" s="990"/>
      <c r="CQ24" s="991"/>
      <c r="CR24" s="989"/>
      <c r="CS24" s="990"/>
      <c r="CT24" s="990"/>
      <c r="CU24" s="990"/>
      <c r="CV24" s="991"/>
      <c r="CW24" s="989"/>
      <c r="CX24" s="990"/>
      <c r="CY24" s="990"/>
      <c r="CZ24" s="990"/>
      <c r="DA24" s="991"/>
      <c r="DB24" s="989"/>
      <c r="DC24" s="990"/>
      <c r="DD24" s="990"/>
      <c r="DE24" s="990"/>
      <c r="DF24" s="991"/>
      <c r="DG24" s="989"/>
      <c r="DH24" s="990"/>
      <c r="DI24" s="990"/>
      <c r="DJ24" s="990"/>
      <c r="DK24" s="991"/>
      <c r="DL24" s="989"/>
      <c r="DM24" s="990"/>
      <c r="DN24" s="990"/>
      <c r="DO24" s="990"/>
      <c r="DP24" s="991"/>
      <c r="DQ24" s="989"/>
      <c r="DR24" s="990"/>
      <c r="DS24" s="990"/>
      <c r="DT24" s="990"/>
      <c r="DU24" s="991"/>
      <c r="DV24" s="992"/>
      <c r="DW24" s="993"/>
      <c r="DX24" s="993"/>
      <c r="DY24" s="993"/>
      <c r="DZ24" s="994"/>
      <c r="EA24" s="234"/>
    </row>
    <row r="25" spans="1:131" ht="26.25" customHeight="1" thickBot="1" x14ac:dyDescent="0.2">
      <c r="A25" s="1059" t="s">
        <v>399</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32"/>
      <c r="BK25" s="232"/>
      <c r="BL25" s="232"/>
      <c r="BM25" s="232"/>
      <c r="BN25" s="232"/>
      <c r="BO25" s="241"/>
      <c r="BP25" s="241"/>
      <c r="BQ25" s="238">
        <v>19</v>
      </c>
      <c r="BR25" s="239"/>
      <c r="BS25" s="992"/>
      <c r="BT25" s="993"/>
      <c r="BU25" s="993"/>
      <c r="BV25" s="993"/>
      <c r="BW25" s="993"/>
      <c r="BX25" s="993"/>
      <c r="BY25" s="993"/>
      <c r="BZ25" s="993"/>
      <c r="CA25" s="993"/>
      <c r="CB25" s="993"/>
      <c r="CC25" s="993"/>
      <c r="CD25" s="993"/>
      <c r="CE25" s="993"/>
      <c r="CF25" s="993"/>
      <c r="CG25" s="1014"/>
      <c r="CH25" s="989"/>
      <c r="CI25" s="990"/>
      <c r="CJ25" s="990"/>
      <c r="CK25" s="990"/>
      <c r="CL25" s="991"/>
      <c r="CM25" s="989"/>
      <c r="CN25" s="990"/>
      <c r="CO25" s="990"/>
      <c r="CP25" s="990"/>
      <c r="CQ25" s="991"/>
      <c r="CR25" s="989"/>
      <c r="CS25" s="990"/>
      <c r="CT25" s="990"/>
      <c r="CU25" s="990"/>
      <c r="CV25" s="991"/>
      <c r="CW25" s="989"/>
      <c r="CX25" s="990"/>
      <c r="CY25" s="990"/>
      <c r="CZ25" s="990"/>
      <c r="DA25" s="991"/>
      <c r="DB25" s="989"/>
      <c r="DC25" s="990"/>
      <c r="DD25" s="990"/>
      <c r="DE25" s="990"/>
      <c r="DF25" s="991"/>
      <c r="DG25" s="989"/>
      <c r="DH25" s="990"/>
      <c r="DI25" s="990"/>
      <c r="DJ25" s="990"/>
      <c r="DK25" s="991"/>
      <c r="DL25" s="989"/>
      <c r="DM25" s="990"/>
      <c r="DN25" s="990"/>
      <c r="DO25" s="990"/>
      <c r="DP25" s="991"/>
      <c r="DQ25" s="989"/>
      <c r="DR25" s="990"/>
      <c r="DS25" s="990"/>
      <c r="DT25" s="990"/>
      <c r="DU25" s="991"/>
      <c r="DV25" s="992"/>
      <c r="DW25" s="993"/>
      <c r="DX25" s="993"/>
      <c r="DY25" s="993"/>
      <c r="DZ25" s="994"/>
      <c r="EA25" s="230"/>
    </row>
    <row r="26" spans="1:131" ht="26.25" customHeight="1" x14ac:dyDescent="0.15">
      <c r="A26" s="995" t="s">
        <v>376</v>
      </c>
      <c r="B26" s="996"/>
      <c r="C26" s="996"/>
      <c r="D26" s="996"/>
      <c r="E26" s="996"/>
      <c r="F26" s="996"/>
      <c r="G26" s="996"/>
      <c r="H26" s="996"/>
      <c r="I26" s="996"/>
      <c r="J26" s="996"/>
      <c r="K26" s="996"/>
      <c r="L26" s="996"/>
      <c r="M26" s="996"/>
      <c r="N26" s="996"/>
      <c r="O26" s="996"/>
      <c r="P26" s="997"/>
      <c r="Q26" s="1001" t="s">
        <v>400</v>
      </c>
      <c r="R26" s="1002"/>
      <c r="S26" s="1002"/>
      <c r="T26" s="1002"/>
      <c r="U26" s="1003"/>
      <c r="V26" s="1001" t="s">
        <v>401</v>
      </c>
      <c r="W26" s="1002"/>
      <c r="X26" s="1002"/>
      <c r="Y26" s="1002"/>
      <c r="Z26" s="1003"/>
      <c r="AA26" s="1001" t="s">
        <v>402</v>
      </c>
      <c r="AB26" s="1002"/>
      <c r="AC26" s="1002"/>
      <c r="AD26" s="1002"/>
      <c r="AE26" s="1002"/>
      <c r="AF26" s="1055" t="s">
        <v>403</v>
      </c>
      <c r="AG26" s="1008"/>
      <c r="AH26" s="1008"/>
      <c r="AI26" s="1008"/>
      <c r="AJ26" s="1056"/>
      <c r="AK26" s="1002" t="s">
        <v>404</v>
      </c>
      <c r="AL26" s="1002"/>
      <c r="AM26" s="1002"/>
      <c r="AN26" s="1002"/>
      <c r="AO26" s="1003"/>
      <c r="AP26" s="1001" t="s">
        <v>405</v>
      </c>
      <c r="AQ26" s="1002"/>
      <c r="AR26" s="1002"/>
      <c r="AS26" s="1002"/>
      <c r="AT26" s="1003"/>
      <c r="AU26" s="1001" t="s">
        <v>406</v>
      </c>
      <c r="AV26" s="1002"/>
      <c r="AW26" s="1002"/>
      <c r="AX26" s="1002"/>
      <c r="AY26" s="1003"/>
      <c r="AZ26" s="1001" t="s">
        <v>407</v>
      </c>
      <c r="BA26" s="1002"/>
      <c r="BB26" s="1002"/>
      <c r="BC26" s="1002"/>
      <c r="BD26" s="1003"/>
      <c r="BE26" s="1001" t="s">
        <v>383</v>
      </c>
      <c r="BF26" s="1002"/>
      <c r="BG26" s="1002"/>
      <c r="BH26" s="1002"/>
      <c r="BI26" s="1015"/>
      <c r="BJ26" s="232"/>
      <c r="BK26" s="232"/>
      <c r="BL26" s="232"/>
      <c r="BM26" s="232"/>
      <c r="BN26" s="232"/>
      <c r="BO26" s="241"/>
      <c r="BP26" s="241"/>
      <c r="BQ26" s="238">
        <v>20</v>
      </c>
      <c r="BR26" s="239"/>
      <c r="BS26" s="992"/>
      <c r="BT26" s="993"/>
      <c r="BU26" s="993"/>
      <c r="BV26" s="993"/>
      <c r="BW26" s="993"/>
      <c r="BX26" s="993"/>
      <c r="BY26" s="993"/>
      <c r="BZ26" s="993"/>
      <c r="CA26" s="993"/>
      <c r="CB26" s="993"/>
      <c r="CC26" s="993"/>
      <c r="CD26" s="993"/>
      <c r="CE26" s="993"/>
      <c r="CF26" s="993"/>
      <c r="CG26" s="1014"/>
      <c r="CH26" s="989"/>
      <c r="CI26" s="990"/>
      <c r="CJ26" s="990"/>
      <c r="CK26" s="990"/>
      <c r="CL26" s="991"/>
      <c r="CM26" s="989"/>
      <c r="CN26" s="990"/>
      <c r="CO26" s="990"/>
      <c r="CP26" s="990"/>
      <c r="CQ26" s="991"/>
      <c r="CR26" s="989"/>
      <c r="CS26" s="990"/>
      <c r="CT26" s="990"/>
      <c r="CU26" s="990"/>
      <c r="CV26" s="991"/>
      <c r="CW26" s="989"/>
      <c r="CX26" s="990"/>
      <c r="CY26" s="990"/>
      <c r="CZ26" s="990"/>
      <c r="DA26" s="991"/>
      <c r="DB26" s="989"/>
      <c r="DC26" s="990"/>
      <c r="DD26" s="990"/>
      <c r="DE26" s="990"/>
      <c r="DF26" s="991"/>
      <c r="DG26" s="989"/>
      <c r="DH26" s="990"/>
      <c r="DI26" s="990"/>
      <c r="DJ26" s="990"/>
      <c r="DK26" s="991"/>
      <c r="DL26" s="989"/>
      <c r="DM26" s="990"/>
      <c r="DN26" s="990"/>
      <c r="DO26" s="990"/>
      <c r="DP26" s="991"/>
      <c r="DQ26" s="989"/>
      <c r="DR26" s="990"/>
      <c r="DS26" s="990"/>
      <c r="DT26" s="990"/>
      <c r="DU26" s="991"/>
      <c r="DV26" s="992"/>
      <c r="DW26" s="993"/>
      <c r="DX26" s="993"/>
      <c r="DY26" s="993"/>
      <c r="DZ26" s="994"/>
      <c r="EA26" s="230"/>
    </row>
    <row r="27" spans="1:131" ht="26.25" customHeight="1" thickBot="1" x14ac:dyDescent="0.2">
      <c r="A27" s="998"/>
      <c r="B27" s="999"/>
      <c r="C27" s="999"/>
      <c r="D27" s="999"/>
      <c r="E27" s="999"/>
      <c r="F27" s="999"/>
      <c r="G27" s="999"/>
      <c r="H27" s="999"/>
      <c r="I27" s="999"/>
      <c r="J27" s="999"/>
      <c r="K27" s="999"/>
      <c r="L27" s="999"/>
      <c r="M27" s="999"/>
      <c r="N27" s="999"/>
      <c r="O27" s="999"/>
      <c r="P27" s="1000"/>
      <c r="Q27" s="1004"/>
      <c r="R27" s="1005"/>
      <c r="S27" s="1005"/>
      <c r="T27" s="1005"/>
      <c r="U27" s="1006"/>
      <c r="V27" s="1004"/>
      <c r="W27" s="1005"/>
      <c r="X27" s="1005"/>
      <c r="Y27" s="1005"/>
      <c r="Z27" s="1006"/>
      <c r="AA27" s="1004"/>
      <c r="AB27" s="1005"/>
      <c r="AC27" s="1005"/>
      <c r="AD27" s="1005"/>
      <c r="AE27" s="1005"/>
      <c r="AF27" s="1057"/>
      <c r="AG27" s="1011"/>
      <c r="AH27" s="1011"/>
      <c r="AI27" s="1011"/>
      <c r="AJ27" s="1058"/>
      <c r="AK27" s="1005"/>
      <c r="AL27" s="1005"/>
      <c r="AM27" s="1005"/>
      <c r="AN27" s="1005"/>
      <c r="AO27" s="1006"/>
      <c r="AP27" s="1004"/>
      <c r="AQ27" s="1005"/>
      <c r="AR27" s="1005"/>
      <c r="AS27" s="1005"/>
      <c r="AT27" s="1006"/>
      <c r="AU27" s="1004"/>
      <c r="AV27" s="1005"/>
      <c r="AW27" s="1005"/>
      <c r="AX27" s="1005"/>
      <c r="AY27" s="1006"/>
      <c r="AZ27" s="1004"/>
      <c r="BA27" s="1005"/>
      <c r="BB27" s="1005"/>
      <c r="BC27" s="1005"/>
      <c r="BD27" s="1006"/>
      <c r="BE27" s="1004"/>
      <c r="BF27" s="1005"/>
      <c r="BG27" s="1005"/>
      <c r="BH27" s="1005"/>
      <c r="BI27" s="1016"/>
      <c r="BJ27" s="232"/>
      <c r="BK27" s="232"/>
      <c r="BL27" s="232"/>
      <c r="BM27" s="232"/>
      <c r="BN27" s="232"/>
      <c r="BO27" s="241"/>
      <c r="BP27" s="241"/>
      <c r="BQ27" s="238">
        <v>21</v>
      </c>
      <c r="BR27" s="239"/>
      <c r="BS27" s="992"/>
      <c r="BT27" s="993"/>
      <c r="BU27" s="993"/>
      <c r="BV27" s="993"/>
      <c r="BW27" s="993"/>
      <c r="BX27" s="993"/>
      <c r="BY27" s="993"/>
      <c r="BZ27" s="993"/>
      <c r="CA27" s="993"/>
      <c r="CB27" s="993"/>
      <c r="CC27" s="993"/>
      <c r="CD27" s="993"/>
      <c r="CE27" s="993"/>
      <c r="CF27" s="993"/>
      <c r="CG27" s="1014"/>
      <c r="CH27" s="989"/>
      <c r="CI27" s="990"/>
      <c r="CJ27" s="990"/>
      <c r="CK27" s="990"/>
      <c r="CL27" s="991"/>
      <c r="CM27" s="989"/>
      <c r="CN27" s="990"/>
      <c r="CO27" s="990"/>
      <c r="CP27" s="990"/>
      <c r="CQ27" s="991"/>
      <c r="CR27" s="989"/>
      <c r="CS27" s="990"/>
      <c r="CT27" s="990"/>
      <c r="CU27" s="990"/>
      <c r="CV27" s="991"/>
      <c r="CW27" s="989"/>
      <c r="CX27" s="990"/>
      <c r="CY27" s="990"/>
      <c r="CZ27" s="990"/>
      <c r="DA27" s="991"/>
      <c r="DB27" s="989"/>
      <c r="DC27" s="990"/>
      <c r="DD27" s="990"/>
      <c r="DE27" s="990"/>
      <c r="DF27" s="991"/>
      <c r="DG27" s="989"/>
      <c r="DH27" s="990"/>
      <c r="DI27" s="990"/>
      <c r="DJ27" s="990"/>
      <c r="DK27" s="991"/>
      <c r="DL27" s="989"/>
      <c r="DM27" s="990"/>
      <c r="DN27" s="990"/>
      <c r="DO27" s="990"/>
      <c r="DP27" s="991"/>
      <c r="DQ27" s="989"/>
      <c r="DR27" s="990"/>
      <c r="DS27" s="990"/>
      <c r="DT27" s="990"/>
      <c r="DU27" s="991"/>
      <c r="DV27" s="992"/>
      <c r="DW27" s="993"/>
      <c r="DX27" s="993"/>
      <c r="DY27" s="993"/>
      <c r="DZ27" s="994"/>
      <c r="EA27" s="230"/>
    </row>
    <row r="28" spans="1:131" ht="26.25" customHeight="1" thickTop="1" x14ac:dyDescent="0.15">
      <c r="A28" s="242">
        <v>1</v>
      </c>
      <c r="B28" s="1047" t="s">
        <v>408</v>
      </c>
      <c r="C28" s="1048"/>
      <c r="D28" s="1048"/>
      <c r="E28" s="1048"/>
      <c r="F28" s="1048"/>
      <c r="G28" s="1048"/>
      <c r="H28" s="1048"/>
      <c r="I28" s="1048"/>
      <c r="J28" s="1048"/>
      <c r="K28" s="1048"/>
      <c r="L28" s="1048"/>
      <c r="M28" s="1048"/>
      <c r="N28" s="1048"/>
      <c r="O28" s="1048"/>
      <c r="P28" s="1049"/>
      <c r="Q28" s="1050">
        <v>1003</v>
      </c>
      <c r="R28" s="1051"/>
      <c r="S28" s="1051"/>
      <c r="T28" s="1051"/>
      <c r="U28" s="1051"/>
      <c r="V28" s="1051">
        <v>966</v>
      </c>
      <c r="W28" s="1051"/>
      <c r="X28" s="1051"/>
      <c r="Y28" s="1051"/>
      <c r="Z28" s="1051"/>
      <c r="AA28" s="1051">
        <v>37</v>
      </c>
      <c r="AB28" s="1051"/>
      <c r="AC28" s="1051"/>
      <c r="AD28" s="1051"/>
      <c r="AE28" s="1052"/>
      <c r="AF28" s="1053">
        <v>37</v>
      </c>
      <c r="AG28" s="1051"/>
      <c r="AH28" s="1051"/>
      <c r="AI28" s="1051"/>
      <c r="AJ28" s="1054"/>
      <c r="AK28" s="1042">
        <v>146</v>
      </c>
      <c r="AL28" s="1043"/>
      <c r="AM28" s="1043"/>
      <c r="AN28" s="1043"/>
      <c r="AO28" s="1043"/>
      <c r="AP28" s="1043"/>
      <c r="AQ28" s="1043"/>
      <c r="AR28" s="1043"/>
      <c r="AS28" s="1043"/>
      <c r="AT28" s="1043"/>
      <c r="AU28" s="1043">
        <v>112</v>
      </c>
      <c r="AV28" s="1043"/>
      <c r="AW28" s="1043"/>
      <c r="AX28" s="1043"/>
      <c r="AY28" s="1043"/>
      <c r="AZ28" s="1044"/>
      <c r="BA28" s="1044"/>
      <c r="BB28" s="1044"/>
      <c r="BC28" s="1044"/>
      <c r="BD28" s="1044"/>
      <c r="BE28" s="1045"/>
      <c r="BF28" s="1045"/>
      <c r="BG28" s="1045"/>
      <c r="BH28" s="1045"/>
      <c r="BI28" s="1046"/>
      <c r="BJ28" s="232"/>
      <c r="BK28" s="232"/>
      <c r="BL28" s="232"/>
      <c r="BM28" s="232"/>
      <c r="BN28" s="232"/>
      <c r="BO28" s="241"/>
      <c r="BP28" s="241"/>
      <c r="BQ28" s="238">
        <v>22</v>
      </c>
      <c r="BR28" s="239"/>
      <c r="BS28" s="992"/>
      <c r="BT28" s="993"/>
      <c r="BU28" s="993"/>
      <c r="BV28" s="993"/>
      <c r="BW28" s="993"/>
      <c r="BX28" s="993"/>
      <c r="BY28" s="993"/>
      <c r="BZ28" s="993"/>
      <c r="CA28" s="993"/>
      <c r="CB28" s="993"/>
      <c r="CC28" s="993"/>
      <c r="CD28" s="993"/>
      <c r="CE28" s="993"/>
      <c r="CF28" s="993"/>
      <c r="CG28" s="1014"/>
      <c r="CH28" s="989"/>
      <c r="CI28" s="990"/>
      <c r="CJ28" s="990"/>
      <c r="CK28" s="990"/>
      <c r="CL28" s="991"/>
      <c r="CM28" s="989"/>
      <c r="CN28" s="990"/>
      <c r="CO28" s="990"/>
      <c r="CP28" s="990"/>
      <c r="CQ28" s="991"/>
      <c r="CR28" s="989"/>
      <c r="CS28" s="990"/>
      <c r="CT28" s="990"/>
      <c r="CU28" s="990"/>
      <c r="CV28" s="991"/>
      <c r="CW28" s="989"/>
      <c r="CX28" s="990"/>
      <c r="CY28" s="990"/>
      <c r="CZ28" s="990"/>
      <c r="DA28" s="991"/>
      <c r="DB28" s="989"/>
      <c r="DC28" s="990"/>
      <c r="DD28" s="990"/>
      <c r="DE28" s="990"/>
      <c r="DF28" s="991"/>
      <c r="DG28" s="989"/>
      <c r="DH28" s="990"/>
      <c r="DI28" s="990"/>
      <c r="DJ28" s="990"/>
      <c r="DK28" s="991"/>
      <c r="DL28" s="989"/>
      <c r="DM28" s="990"/>
      <c r="DN28" s="990"/>
      <c r="DO28" s="990"/>
      <c r="DP28" s="991"/>
      <c r="DQ28" s="989"/>
      <c r="DR28" s="990"/>
      <c r="DS28" s="990"/>
      <c r="DT28" s="990"/>
      <c r="DU28" s="991"/>
      <c r="DV28" s="992"/>
      <c r="DW28" s="993"/>
      <c r="DX28" s="993"/>
      <c r="DY28" s="993"/>
      <c r="DZ28" s="994"/>
      <c r="EA28" s="230"/>
    </row>
    <row r="29" spans="1:131" ht="26.25" customHeight="1" x14ac:dyDescent="0.15">
      <c r="A29" s="242">
        <v>2</v>
      </c>
      <c r="B29" s="1030" t="s">
        <v>409</v>
      </c>
      <c r="C29" s="1031"/>
      <c r="D29" s="1031"/>
      <c r="E29" s="1031"/>
      <c r="F29" s="1031"/>
      <c r="G29" s="1031"/>
      <c r="H29" s="1031"/>
      <c r="I29" s="1031"/>
      <c r="J29" s="1031"/>
      <c r="K29" s="1031"/>
      <c r="L29" s="1031"/>
      <c r="M29" s="1031"/>
      <c r="N29" s="1031"/>
      <c r="O29" s="1031"/>
      <c r="P29" s="1032"/>
      <c r="Q29" s="1038">
        <v>1197</v>
      </c>
      <c r="R29" s="1039"/>
      <c r="S29" s="1039"/>
      <c r="T29" s="1039"/>
      <c r="U29" s="1039"/>
      <c r="V29" s="1039">
        <v>1119</v>
      </c>
      <c r="W29" s="1039"/>
      <c r="X29" s="1039"/>
      <c r="Y29" s="1039"/>
      <c r="Z29" s="1039"/>
      <c r="AA29" s="1039">
        <v>78</v>
      </c>
      <c r="AB29" s="1039"/>
      <c r="AC29" s="1039"/>
      <c r="AD29" s="1039"/>
      <c r="AE29" s="1040"/>
      <c r="AF29" s="1035">
        <v>78</v>
      </c>
      <c r="AG29" s="1036"/>
      <c r="AH29" s="1036"/>
      <c r="AI29" s="1036"/>
      <c r="AJ29" s="1037"/>
      <c r="AK29" s="980">
        <v>191</v>
      </c>
      <c r="AL29" s="971"/>
      <c r="AM29" s="971"/>
      <c r="AN29" s="971"/>
      <c r="AO29" s="971"/>
      <c r="AP29" s="971"/>
      <c r="AQ29" s="971"/>
      <c r="AR29" s="971"/>
      <c r="AS29" s="971"/>
      <c r="AT29" s="971"/>
      <c r="AU29" s="971">
        <v>191</v>
      </c>
      <c r="AV29" s="971"/>
      <c r="AW29" s="971"/>
      <c r="AX29" s="971"/>
      <c r="AY29" s="971"/>
      <c r="AZ29" s="1041"/>
      <c r="BA29" s="1041"/>
      <c r="BB29" s="1041"/>
      <c r="BC29" s="1041"/>
      <c r="BD29" s="1041"/>
      <c r="BE29" s="972"/>
      <c r="BF29" s="972"/>
      <c r="BG29" s="972"/>
      <c r="BH29" s="972"/>
      <c r="BI29" s="973"/>
      <c r="BJ29" s="232"/>
      <c r="BK29" s="232"/>
      <c r="BL29" s="232"/>
      <c r="BM29" s="232"/>
      <c r="BN29" s="232"/>
      <c r="BO29" s="241"/>
      <c r="BP29" s="241"/>
      <c r="BQ29" s="238">
        <v>23</v>
      </c>
      <c r="BR29" s="239"/>
      <c r="BS29" s="992"/>
      <c r="BT29" s="993"/>
      <c r="BU29" s="993"/>
      <c r="BV29" s="993"/>
      <c r="BW29" s="993"/>
      <c r="BX29" s="993"/>
      <c r="BY29" s="993"/>
      <c r="BZ29" s="993"/>
      <c r="CA29" s="993"/>
      <c r="CB29" s="993"/>
      <c r="CC29" s="993"/>
      <c r="CD29" s="993"/>
      <c r="CE29" s="993"/>
      <c r="CF29" s="993"/>
      <c r="CG29" s="1014"/>
      <c r="CH29" s="989"/>
      <c r="CI29" s="990"/>
      <c r="CJ29" s="990"/>
      <c r="CK29" s="990"/>
      <c r="CL29" s="991"/>
      <c r="CM29" s="989"/>
      <c r="CN29" s="990"/>
      <c r="CO29" s="990"/>
      <c r="CP29" s="990"/>
      <c r="CQ29" s="991"/>
      <c r="CR29" s="989"/>
      <c r="CS29" s="990"/>
      <c r="CT29" s="990"/>
      <c r="CU29" s="990"/>
      <c r="CV29" s="991"/>
      <c r="CW29" s="989"/>
      <c r="CX29" s="990"/>
      <c r="CY29" s="990"/>
      <c r="CZ29" s="990"/>
      <c r="DA29" s="991"/>
      <c r="DB29" s="989"/>
      <c r="DC29" s="990"/>
      <c r="DD29" s="990"/>
      <c r="DE29" s="990"/>
      <c r="DF29" s="991"/>
      <c r="DG29" s="989"/>
      <c r="DH29" s="990"/>
      <c r="DI29" s="990"/>
      <c r="DJ29" s="990"/>
      <c r="DK29" s="991"/>
      <c r="DL29" s="989"/>
      <c r="DM29" s="990"/>
      <c r="DN29" s="990"/>
      <c r="DO29" s="990"/>
      <c r="DP29" s="991"/>
      <c r="DQ29" s="989"/>
      <c r="DR29" s="990"/>
      <c r="DS29" s="990"/>
      <c r="DT29" s="990"/>
      <c r="DU29" s="991"/>
      <c r="DV29" s="992"/>
      <c r="DW29" s="993"/>
      <c r="DX29" s="993"/>
      <c r="DY29" s="993"/>
      <c r="DZ29" s="994"/>
      <c r="EA29" s="230"/>
    </row>
    <row r="30" spans="1:131" ht="26.25" customHeight="1" x14ac:dyDescent="0.15">
      <c r="A30" s="242">
        <v>3</v>
      </c>
      <c r="B30" s="1030" t="s">
        <v>410</v>
      </c>
      <c r="C30" s="1031"/>
      <c r="D30" s="1031"/>
      <c r="E30" s="1031"/>
      <c r="F30" s="1031"/>
      <c r="G30" s="1031"/>
      <c r="H30" s="1031"/>
      <c r="I30" s="1031"/>
      <c r="J30" s="1031"/>
      <c r="K30" s="1031"/>
      <c r="L30" s="1031"/>
      <c r="M30" s="1031"/>
      <c r="N30" s="1031"/>
      <c r="O30" s="1031"/>
      <c r="P30" s="1032"/>
      <c r="Q30" s="1038">
        <v>112</v>
      </c>
      <c r="R30" s="1039"/>
      <c r="S30" s="1039"/>
      <c r="T30" s="1039"/>
      <c r="U30" s="1039"/>
      <c r="V30" s="1039">
        <v>112</v>
      </c>
      <c r="W30" s="1039"/>
      <c r="X30" s="1039"/>
      <c r="Y30" s="1039"/>
      <c r="Z30" s="1039"/>
      <c r="AA30" s="1039">
        <v>0</v>
      </c>
      <c r="AB30" s="1039"/>
      <c r="AC30" s="1039"/>
      <c r="AD30" s="1039"/>
      <c r="AE30" s="1040"/>
      <c r="AF30" s="1035">
        <v>0</v>
      </c>
      <c r="AG30" s="1036"/>
      <c r="AH30" s="1036"/>
      <c r="AI30" s="1036"/>
      <c r="AJ30" s="1037"/>
      <c r="AK30" s="980">
        <v>33</v>
      </c>
      <c r="AL30" s="971"/>
      <c r="AM30" s="971"/>
      <c r="AN30" s="971"/>
      <c r="AO30" s="971"/>
      <c r="AP30" s="971"/>
      <c r="AQ30" s="971"/>
      <c r="AR30" s="971"/>
      <c r="AS30" s="971"/>
      <c r="AT30" s="971"/>
      <c r="AU30" s="971">
        <v>33</v>
      </c>
      <c r="AV30" s="971"/>
      <c r="AW30" s="971"/>
      <c r="AX30" s="971"/>
      <c r="AY30" s="971"/>
      <c r="AZ30" s="1041"/>
      <c r="BA30" s="1041"/>
      <c r="BB30" s="1041"/>
      <c r="BC30" s="1041"/>
      <c r="BD30" s="1041"/>
      <c r="BE30" s="972"/>
      <c r="BF30" s="972"/>
      <c r="BG30" s="972"/>
      <c r="BH30" s="972"/>
      <c r="BI30" s="973"/>
      <c r="BJ30" s="232"/>
      <c r="BK30" s="232"/>
      <c r="BL30" s="232"/>
      <c r="BM30" s="232"/>
      <c r="BN30" s="232"/>
      <c r="BO30" s="241"/>
      <c r="BP30" s="241"/>
      <c r="BQ30" s="238">
        <v>24</v>
      </c>
      <c r="BR30" s="239"/>
      <c r="BS30" s="992"/>
      <c r="BT30" s="993"/>
      <c r="BU30" s="993"/>
      <c r="BV30" s="993"/>
      <c r="BW30" s="993"/>
      <c r="BX30" s="993"/>
      <c r="BY30" s="993"/>
      <c r="BZ30" s="993"/>
      <c r="CA30" s="993"/>
      <c r="CB30" s="993"/>
      <c r="CC30" s="993"/>
      <c r="CD30" s="993"/>
      <c r="CE30" s="993"/>
      <c r="CF30" s="993"/>
      <c r="CG30" s="1014"/>
      <c r="CH30" s="989"/>
      <c r="CI30" s="990"/>
      <c r="CJ30" s="990"/>
      <c r="CK30" s="990"/>
      <c r="CL30" s="991"/>
      <c r="CM30" s="989"/>
      <c r="CN30" s="990"/>
      <c r="CO30" s="990"/>
      <c r="CP30" s="990"/>
      <c r="CQ30" s="991"/>
      <c r="CR30" s="989"/>
      <c r="CS30" s="990"/>
      <c r="CT30" s="990"/>
      <c r="CU30" s="990"/>
      <c r="CV30" s="991"/>
      <c r="CW30" s="989"/>
      <c r="CX30" s="990"/>
      <c r="CY30" s="990"/>
      <c r="CZ30" s="990"/>
      <c r="DA30" s="991"/>
      <c r="DB30" s="989"/>
      <c r="DC30" s="990"/>
      <c r="DD30" s="990"/>
      <c r="DE30" s="990"/>
      <c r="DF30" s="991"/>
      <c r="DG30" s="989"/>
      <c r="DH30" s="990"/>
      <c r="DI30" s="990"/>
      <c r="DJ30" s="990"/>
      <c r="DK30" s="991"/>
      <c r="DL30" s="989"/>
      <c r="DM30" s="990"/>
      <c r="DN30" s="990"/>
      <c r="DO30" s="990"/>
      <c r="DP30" s="991"/>
      <c r="DQ30" s="989"/>
      <c r="DR30" s="990"/>
      <c r="DS30" s="990"/>
      <c r="DT30" s="990"/>
      <c r="DU30" s="991"/>
      <c r="DV30" s="992"/>
      <c r="DW30" s="993"/>
      <c r="DX30" s="993"/>
      <c r="DY30" s="993"/>
      <c r="DZ30" s="994"/>
      <c r="EA30" s="230"/>
    </row>
    <row r="31" spans="1:131" ht="26.25" customHeight="1" x14ac:dyDescent="0.15">
      <c r="A31" s="242">
        <v>4</v>
      </c>
      <c r="B31" s="1030" t="s">
        <v>411</v>
      </c>
      <c r="C31" s="1031"/>
      <c r="D31" s="1031"/>
      <c r="E31" s="1031"/>
      <c r="F31" s="1031"/>
      <c r="G31" s="1031"/>
      <c r="H31" s="1031"/>
      <c r="I31" s="1031"/>
      <c r="J31" s="1031"/>
      <c r="K31" s="1031"/>
      <c r="L31" s="1031"/>
      <c r="M31" s="1031"/>
      <c r="N31" s="1031"/>
      <c r="O31" s="1031"/>
      <c r="P31" s="1032"/>
      <c r="Q31" s="1038">
        <v>254</v>
      </c>
      <c r="R31" s="1039"/>
      <c r="S31" s="1039"/>
      <c r="T31" s="1039"/>
      <c r="U31" s="1039"/>
      <c r="V31" s="1039">
        <v>227</v>
      </c>
      <c r="W31" s="1039"/>
      <c r="X31" s="1039"/>
      <c r="Y31" s="1039"/>
      <c r="Z31" s="1039"/>
      <c r="AA31" s="1039">
        <v>27</v>
      </c>
      <c r="AB31" s="1039"/>
      <c r="AC31" s="1039"/>
      <c r="AD31" s="1039"/>
      <c r="AE31" s="1040"/>
      <c r="AF31" s="1035">
        <v>274</v>
      </c>
      <c r="AG31" s="1036"/>
      <c r="AH31" s="1036"/>
      <c r="AI31" s="1036"/>
      <c r="AJ31" s="1037"/>
      <c r="AK31" s="980">
        <v>110</v>
      </c>
      <c r="AL31" s="971"/>
      <c r="AM31" s="971"/>
      <c r="AN31" s="971"/>
      <c r="AO31" s="971"/>
      <c r="AP31" s="971">
        <v>710</v>
      </c>
      <c r="AQ31" s="971"/>
      <c r="AR31" s="971"/>
      <c r="AS31" s="971"/>
      <c r="AT31" s="971"/>
      <c r="AU31" s="971">
        <v>110</v>
      </c>
      <c r="AV31" s="971"/>
      <c r="AW31" s="971"/>
      <c r="AX31" s="971"/>
      <c r="AY31" s="971"/>
      <c r="AZ31" s="1041"/>
      <c r="BA31" s="1041"/>
      <c r="BB31" s="1041"/>
      <c r="BC31" s="1041"/>
      <c r="BD31" s="1041"/>
      <c r="BE31" s="972" t="s">
        <v>412</v>
      </c>
      <c r="BF31" s="972"/>
      <c r="BG31" s="972"/>
      <c r="BH31" s="972"/>
      <c r="BI31" s="973"/>
      <c r="BJ31" s="232"/>
      <c r="BK31" s="232"/>
      <c r="BL31" s="232"/>
      <c r="BM31" s="232"/>
      <c r="BN31" s="232"/>
      <c r="BO31" s="241"/>
      <c r="BP31" s="241"/>
      <c r="BQ31" s="238">
        <v>25</v>
      </c>
      <c r="BR31" s="239"/>
      <c r="BS31" s="992"/>
      <c r="BT31" s="993"/>
      <c r="BU31" s="993"/>
      <c r="BV31" s="993"/>
      <c r="BW31" s="993"/>
      <c r="BX31" s="993"/>
      <c r="BY31" s="993"/>
      <c r="BZ31" s="993"/>
      <c r="CA31" s="993"/>
      <c r="CB31" s="993"/>
      <c r="CC31" s="993"/>
      <c r="CD31" s="993"/>
      <c r="CE31" s="993"/>
      <c r="CF31" s="993"/>
      <c r="CG31" s="1014"/>
      <c r="CH31" s="989"/>
      <c r="CI31" s="990"/>
      <c r="CJ31" s="990"/>
      <c r="CK31" s="990"/>
      <c r="CL31" s="991"/>
      <c r="CM31" s="989"/>
      <c r="CN31" s="990"/>
      <c r="CO31" s="990"/>
      <c r="CP31" s="990"/>
      <c r="CQ31" s="991"/>
      <c r="CR31" s="989"/>
      <c r="CS31" s="990"/>
      <c r="CT31" s="990"/>
      <c r="CU31" s="990"/>
      <c r="CV31" s="991"/>
      <c r="CW31" s="989"/>
      <c r="CX31" s="990"/>
      <c r="CY31" s="990"/>
      <c r="CZ31" s="990"/>
      <c r="DA31" s="991"/>
      <c r="DB31" s="989"/>
      <c r="DC31" s="990"/>
      <c r="DD31" s="990"/>
      <c r="DE31" s="990"/>
      <c r="DF31" s="991"/>
      <c r="DG31" s="989"/>
      <c r="DH31" s="990"/>
      <c r="DI31" s="990"/>
      <c r="DJ31" s="990"/>
      <c r="DK31" s="991"/>
      <c r="DL31" s="989"/>
      <c r="DM31" s="990"/>
      <c r="DN31" s="990"/>
      <c r="DO31" s="990"/>
      <c r="DP31" s="991"/>
      <c r="DQ31" s="989"/>
      <c r="DR31" s="990"/>
      <c r="DS31" s="990"/>
      <c r="DT31" s="990"/>
      <c r="DU31" s="991"/>
      <c r="DV31" s="992"/>
      <c r="DW31" s="993"/>
      <c r="DX31" s="993"/>
      <c r="DY31" s="993"/>
      <c r="DZ31" s="994"/>
      <c r="EA31" s="230"/>
    </row>
    <row r="32" spans="1:131" ht="26.25" customHeight="1" x14ac:dyDescent="0.15">
      <c r="A32" s="242">
        <v>5</v>
      </c>
      <c r="B32" s="1030" t="s">
        <v>413</v>
      </c>
      <c r="C32" s="1031"/>
      <c r="D32" s="1031"/>
      <c r="E32" s="1031"/>
      <c r="F32" s="1031"/>
      <c r="G32" s="1031"/>
      <c r="H32" s="1031"/>
      <c r="I32" s="1031"/>
      <c r="J32" s="1031"/>
      <c r="K32" s="1031"/>
      <c r="L32" s="1031"/>
      <c r="M32" s="1031"/>
      <c r="N32" s="1031"/>
      <c r="O32" s="1031"/>
      <c r="P32" s="1032"/>
      <c r="Q32" s="1038">
        <v>69</v>
      </c>
      <c r="R32" s="1039"/>
      <c r="S32" s="1039"/>
      <c r="T32" s="1039"/>
      <c r="U32" s="1039"/>
      <c r="V32" s="1039">
        <v>42</v>
      </c>
      <c r="W32" s="1039"/>
      <c r="X32" s="1039"/>
      <c r="Y32" s="1039"/>
      <c r="Z32" s="1039"/>
      <c r="AA32" s="1039">
        <v>16</v>
      </c>
      <c r="AB32" s="1039"/>
      <c r="AC32" s="1039"/>
      <c r="AD32" s="1039"/>
      <c r="AE32" s="1040"/>
      <c r="AF32" s="1035">
        <v>16</v>
      </c>
      <c r="AG32" s="1036"/>
      <c r="AH32" s="1036"/>
      <c r="AI32" s="1036"/>
      <c r="AJ32" s="1037"/>
      <c r="AK32" s="980">
        <v>81</v>
      </c>
      <c r="AL32" s="971"/>
      <c r="AM32" s="971"/>
      <c r="AN32" s="971"/>
      <c r="AO32" s="971"/>
      <c r="AP32" s="971">
        <v>417</v>
      </c>
      <c r="AQ32" s="971"/>
      <c r="AR32" s="971"/>
      <c r="AS32" s="971"/>
      <c r="AT32" s="971"/>
      <c r="AU32" s="971">
        <v>81</v>
      </c>
      <c r="AV32" s="971"/>
      <c r="AW32" s="971"/>
      <c r="AX32" s="971"/>
      <c r="AY32" s="971"/>
      <c r="AZ32" s="1041"/>
      <c r="BA32" s="1041"/>
      <c r="BB32" s="1041"/>
      <c r="BC32" s="1041"/>
      <c r="BD32" s="1041"/>
      <c r="BE32" s="972" t="s">
        <v>414</v>
      </c>
      <c r="BF32" s="972"/>
      <c r="BG32" s="972"/>
      <c r="BH32" s="972"/>
      <c r="BI32" s="973"/>
      <c r="BJ32" s="232"/>
      <c r="BK32" s="232"/>
      <c r="BL32" s="232"/>
      <c r="BM32" s="232"/>
      <c r="BN32" s="232"/>
      <c r="BO32" s="241"/>
      <c r="BP32" s="241"/>
      <c r="BQ32" s="238">
        <v>26</v>
      </c>
      <c r="BR32" s="239"/>
      <c r="BS32" s="992"/>
      <c r="BT32" s="993"/>
      <c r="BU32" s="993"/>
      <c r="BV32" s="993"/>
      <c r="BW32" s="993"/>
      <c r="BX32" s="993"/>
      <c r="BY32" s="993"/>
      <c r="BZ32" s="993"/>
      <c r="CA32" s="993"/>
      <c r="CB32" s="993"/>
      <c r="CC32" s="993"/>
      <c r="CD32" s="993"/>
      <c r="CE32" s="993"/>
      <c r="CF32" s="993"/>
      <c r="CG32" s="1014"/>
      <c r="CH32" s="989"/>
      <c r="CI32" s="990"/>
      <c r="CJ32" s="990"/>
      <c r="CK32" s="990"/>
      <c r="CL32" s="991"/>
      <c r="CM32" s="989"/>
      <c r="CN32" s="990"/>
      <c r="CO32" s="990"/>
      <c r="CP32" s="990"/>
      <c r="CQ32" s="991"/>
      <c r="CR32" s="989"/>
      <c r="CS32" s="990"/>
      <c r="CT32" s="990"/>
      <c r="CU32" s="990"/>
      <c r="CV32" s="991"/>
      <c r="CW32" s="989"/>
      <c r="CX32" s="990"/>
      <c r="CY32" s="990"/>
      <c r="CZ32" s="990"/>
      <c r="DA32" s="991"/>
      <c r="DB32" s="989"/>
      <c r="DC32" s="990"/>
      <c r="DD32" s="990"/>
      <c r="DE32" s="990"/>
      <c r="DF32" s="991"/>
      <c r="DG32" s="989"/>
      <c r="DH32" s="990"/>
      <c r="DI32" s="990"/>
      <c r="DJ32" s="990"/>
      <c r="DK32" s="991"/>
      <c r="DL32" s="989"/>
      <c r="DM32" s="990"/>
      <c r="DN32" s="990"/>
      <c r="DO32" s="990"/>
      <c r="DP32" s="991"/>
      <c r="DQ32" s="989"/>
      <c r="DR32" s="990"/>
      <c r="DS32" s="990"/>
      <c r="DT32" s="990"/>
      <c r="DU32" s="991"/>
      <c r="DV32" s="992"/>
      <c r="DW32" s="993"/>
      <c r="DX32" s="993"/>
      <c r="DY32" s="993"/>
      <c r="DZ32" s="994"/>
      <c r="EA32" s="230"/>
    </row>
    <row r="33" spans="1:131" ht="26.25" customHeight="1" x14ac:dyDescent="0.15">
      <c r="A33" s="242">
        <v>6</v>
      </c>
      <c r="B33" s="1030" t="s">
        <v>415</v>
      </c>
      <c r="C33" s="1031"/>
      <c r="D33" s="1031"/>
      <c r="E33" s="1031"/>
      <c r="F33" s="1031"/>
      <c r="G33" s="1031"/>
      <c r="H33" s="1031"/>
      <c r="I33" s="1031"/>
      <c r="J33" s="1031"/>
      <c r="K33" s="1031"/>
      <c r="L33" s="1031"/>
      <c r="M33" s="1031"/>
      <c r="N33" s="1031"/>
      <c r="O33" s="1031"/>
      <c r="P33" s="1032"/>
      <c r="Q33" s="1038">
        <v>218</v>
      </c>
      <c r="R33" s="1039"/>
      <c r="S33" s="1039"/>
      <c r="T33" s="1039"/>
      <c r="U33" s="1039"/>
      <c r="V33" s="1039">
        <v>93</v>
      </c>
      <c r="W33" s="1039"/>
      <c r="X33" s="1039"/>
      <c r="Y33" s="1039"/>
      <c r="Z33" s="1039"/>
      <c r="AA33" s="1039">
        <v>36</v>
      </c>
      <c r="AB33" s="1039"/>
      <c r="AC33" s="1039"/>
      <c r="AD33" s="1039"/>
      <c r="AE33" s="1040"/>
      <c r="AF33" s="1035">
        <v>29</v>
      </c>
      <c r="AG33" s="1036"/>
      <c r="AH33" s="1036"/>
      <c r="AI33" s="1036"/>
      <c r="AJ33" s="1037"/>
      <c r="AK33" s="980">
        <v>170</v>
      </c>
      <c r="AL33" s="971"/>
      <c r="AM33" s="971"/>
      <c r="AN33" s="971"/>
      <c r="AO33" s="971"/>
      <c r="AP33" s="971">
        <v>872</v>
      </c>
      <c r="AQ33" s="971"/>
      <c r="AR33" s="971"/>
      <c r="AS33" s="971"/>
      <c r="AT33" s="971"/>
      <c r="AU33" s="971">
        <v>170</v>
      </c>
      <c r="AV33" s="971"/>
      <c r="AW33" s="971"/>
      <c r="AX33" s="971"/>
      <c r="AY33" s="971"/>
      <c r="AZ33" s="1041"/>
      <c r="BA33" s="1041"/>
      <c r="BB33" s="1041"/>
      <c r="BC33" s="1041"/>
      <c r="BD33" s="1041"/>
      <c r="BE33" s="972" t="s">
        <v>416</v>
      </c>
      <c r="BF33" s="972"/>
      <c r="BG33" s="972"/>
      <c r="BH33" s="972"/>
      <c r="BI33" s="973"/>
      <c r="BJ33" s="232"/>
      <c r="BK33" s="232"/>
      <c r="BL33" s="232"/>
      <c r="BM33" s="232"/>
      <c r="BN33" s="232"/>
      <c r="BO33" s="241"/>
      <c r="BP33" s="241"/>
      <c r="BQ33" s="238">
        <v>27</v>
      </c>
      <c r="BR33" s="239"/>
      <c r="BS33" s="992"/>
      <c r="BT33" s="993"/>
      <c r="BU33" s="993"/>
      <c r="BV33" s="993"/>
      <c r="BW33" s="993"/>
      <c r="BX33" s="993"/>
      <c r="BY33" s="993"/>
      <c r="BZ33" s="993"/>
      <c r="CA33" s="993"/>
      <c r="CB33" s="993"/>
      <c r="CC33" s="993"/>
      <c r="CD33" s="993"/>
      <c r="CE33" s="993"/>
      <c r="CF33" s="993"/>
      <c r="CG33" s="1014"/>
      <c r="CH33" s="989"/>
      <c r="CI33" s="990"/>
      <c r="CJ33" s="990"/>
      <c r="CK33" s="990"/>
      <c r="CL33" s="991"/>
      <c r="CM33" s="989"/>
      <c r="CN33" s="990"/>
      <c r="CO33" s="990"/>
      <c r="CP33" s="990"/>
      <c r="CQ33" s="991"/>
      <c r="CR33" s="989"/>
      <c r="CS33" s="990"/>
      <c r="CT33" s="990"/>
      <c r="CU33" s="990"/>
      <c r="CV33" s="991"/>
      <c r="CW33" s="989"/>
      <c r="CX33" s="990"/>
      <c r="CY33" s="990"/>
      <c r="CZ33" s="990"/>
      <c r="DA33" s="991"/>
      <c r="DB33" s="989"/>
      <c r="DC33" s="990"/>
      <c r="DD33" s="990"/>
      <c r="DE33" s="990"/>
      <c r="DF33" s="991"/>
      <c r="DG33" s="989"/>
      <c r="DH33" s="990"/>
      <c r="DI33" s="990"/>
      <c r="DJ33" s="990"/>
      <c r="DK33" s="991"/>
      <c r="DL33" s="989"/>
      <c r="DM33" s="990"/>
      <c r="DN33" s="990"/>
      <c r="DO33" s="990"/>
      <c r="DP33" s="991"/>
      <c r="DQ33" s="989"/>
      <c r="DR33" s="990"/>
      <c r="DS33" s="990"/>
      <c r="DT33" s="990"/>
      <c r="DU33" s="991"/>
      <c r="DV33" s="992"/>
      <c r="DW33" s="993"/>
      <c r="DX33" s="993"/>
      <c r="DY33" s="993"/>
      <c r="DZ33" s="994"/>
      <c r="EA33" s="230"/>
    </row>
    <row r="34" spans="1:131" ht="26.25" customHeight="1" x14ac:dyDescent="0.15">
      <c r="A34" s="242">
        <v>7</v>
      </c>
      <c r="B34" s="1030"/>
      <c r="C34" s="1031"/>
      <c r="D34" s="1031"/>
      <c r="E34" s="1031"/>
      <c r="F34" s="1031"/>
      <c r="G34" s="1031"/>
      <c r="H34" s="1031"/>
      <c r="I34" s="1031"/>
      <c r="J34" s="1031"/>
      <c r="K34" s="1031"/>
      <c r="L34" s="1031"/>
      <c r="M34" s="1031"/>
      <c r="N34" s="1031"/>
      <c r="O34" s="1031"/>
      <c r="P34" s="1032"/>
      <c r="Q34" s="1038"/>
      <c r="R34" s="1039"/>
      <c r="S34" s="1039"/>
      <c r="T34" s="1039"/>
      <c r="U34" s="1039"/>
      <c r="V34" s="1039"/>
      <c r="W34" s="1039"/>
      <c r="X34" s="1039"/>
      <c r="Y34" s="1039"/>
      <c r="Z34" s="1039"/>
      <c r="AA34" s="1039"/>
      <c r="AB34" s="1039"/>
      <c r="AC34" s="1039"/>
      <c r="AD34" s="1039"/>
      <c r="AE34" s="1040"/>
      <c r="AF34" s="1035"/>
      <c r="AG34" s="1036"/>
      <c r="AH34" s="1036"/>
      <c r="AI34" s="1036"/>
      <c r="AJ34" s="1037"/>
      <c r="AK34" s="980"/>
      <c r="AL34" s="971"/>
      <c r="AM34" s="971"/>
      <c r="AN34" s="971"/>
      <c r="AO34" s="971"/>
      <c r="AP34" s="971"/>
      <c r="AQ34" s="971"/>
      <c r="AR34" s="971"/>
      <c r="AS34" s="971"/>
      <c r="AT34" s="971"/>
      <c r="AU34" s="971"/>
      <c r="AV34" s="971"/>
      <c r="AW34" s="971"/>
      <c r="AX34" s="971"/>
      <c r="AY34" s="971"/>
      <c r="AZ34" s="1041"/>
      <c r="BA34" s="1041"/>
      <c r="BB34" s="1041"/>
      <c r="BC34" s="1041"/>
      <c r="BD34" s="1041"/>
      <c r="BE34" s="972"/>
      <c r="BF34" s="972"/>
      <c r="BG34" s="972"/>
      <c r="BH34" s="972"/>
      <c r="BI34" s="973"/>
      <c r="BJ34" s="232"/>
      <c r="BK34" s="232"/>
      <c r="BL34" s="232"/>
      <c r="BM34" s="232"/>
      <c r="BN34" s="232"/>
      <c r="BO34" s="241"/>
      <c r="BP34" s="241"/>
      <c r="BQ34" s="238">
        <v>28</v>
      </c>
      <c r="BR34" s="239"/>
      <c r="BS34" s="992"/>
      <c r="BT34" s="993"/>
      <c r="BU34" s="993"/>
      <c r="BV34" s="993"/>
      <c r="BW34" s="993"/>
      <c r="BX34" s="993"/>
      <c r="BY34" s="993"/>
      <c r="BZ34" s="993"/>
      <c r="CA34" s="993"/>
      <c r="CB34" s="993"/>
      <c r="CC34" s="993"/>
      <c r="CD34" s="993"/>
      <c r="CE34" s="993"/>
      <c r="CF34" s="993"/>
      <c r="CG34" s="1014"/>
      <c r="CH34" s="989"/>
      <c r="CI34" s="990"/>
      <c r="CJ34" s="990"/>
      <c r="CK34" s="990"/>
      <c r="CL34" s="991"/>
      <c r="CM34" s="989"/>
      <c r="CN34" s="990"/>
      <c r="CO34" s="990"/>
      <c r="CP34" s="990"/>
      <c r="CQ34" s="991"/>
      <c r="CR34" s="989"/>
      <c r="CS34" s="990"/>
      <c r="CT34" s="990"/>
      <c r="CU34" s="990"/>
      <c r="CV34" s="991"/>
      <c r="CW34" s="989"/>
      <c r="CX34" s="990"/>
      <c r="CY34" s="990"/>
      <c r="CZ34" s="990"/>
      <c r="DA34" s="991"/>
      <c r="DB34" s="989"/>
      <c r="DC34" s="990"/>
      <c r="DD34" s="990"/>
      <c r="DE34" s="990"/>
      <c r="DF34" s="991"/>
      <c r="DG34" s="989"/>
      <c r="DH34" s="990"/>
      <c r="DI34" s="990"/>
      <c r="DJ34" s="990"/>
      <c r="DK34" s="991"/>
      <c r="DL34" s="989"/>
      <c r="DM34" s="990"/>
      <c r="DN34" s="990"/>
      <c r="DO34" s="990"/>
      <c r="DP34" s="991"/>
      <c r="DQ34" s="989"/>
      <c r="DR34" s="990"/>
      <c r="DS34" s="990"/>
      <c r="DT34" s="990"/>
      <c r="DU34" s="991"/>
      <c r="DV34" s="992"/>
      <c r="DW34" s="993"/>
      <c r="DX34" s="993"/>
      <c r="DY34" s="993"/>
      <c r="DZ34" s="994"/>
      <c r="EA34" s="230"/>
    </row>
    <row r="35" spans="1:131" ht="26.25" customHeight="1" x14ac:dyDescent="0.15">
      <c r="A35" s="242">
        <v>8</v>
      </c>
      <c r="B35" s="1030"/>
      <c r="C35" s="1031"/>
      <c r="D35" s="1031"/>
      <c r="E35" s="1031"/>
      <c r="F35" s="1031"/>
      <c r="G35" s="1031"/>
      <c r="H35" s="1031"/>
      <c r="I35" s="1031"/>
      <c r="J35" s="1031"/>
      <c r="K35" s="1031"/>
      <c r="L35" s="1031"/>
      <c r="M35" s="1031"/>
      <c r="N35" s="1031"/>
      <c r="O35" s="1031"/>
      <c r="P35" s="1032"/>
      <c r="Q35" s="1038"/>
      <c r="R35" s="1039"/>
      <c r="S35" s="1039"/>
      <c r="T35" s="1039"/>
      <c r="U35" s="1039"/>
      <c r="V35" s="1039"/>
      <c r="W35" s="1039"/>
      <c r="X35" s="1039"/>
      <c r="Y35" s="1039"/>
      <c r="Z35" s="1039"/>
      <c r="AA35" s="1039"/>
      <c r="AB35" s="1039"/>
      <c r="AC35" s="1039"/>
      <c r="AD35" s="1039"/>
      <c r="AE35" s="1040"/>
      <c r="AF35" s="1035"/>
      <c r="AG35" s="1036"/>
      <c r="AH35" s="1036"/>
      <c r="AI35" s="1036"/>
      <c r="AJ35" s="1037"/>
      <c r="AK35" s="980"/>
      <c r="AL35" s="971"/>
      <c r="AM35" s="971"/>
      <c r="AN35" s="971"/>
      <c r="AO35" s="971"/>
      <c r="AP35" s="971"/>
      <c r="AQ35" s="971"/>
      <c r="AR35" s="971"/>
      <c r="AS35" s="971"/>
      <c r="AT35" s="971"/>
      <c r="AU35" s="971"/>
      <c r="AV35" s="971"/>
      <c r="AW35" s="971"/>
      <c r="AX35" s="971"/>
      <c r="AY35" s="971"/>
      <c r="AZ35" s="1041"/>
      <c r="BA35" s="1041"/>
      <c r="BB35" s="1041"/>
      <c r="BC35" s="1041"/>
      <c r="BD35" s="1041"/>
      <c r="BE35" s="972"/>
      <c r="BF35" s="972"/>
      <c r="BG35" s="972"/>
      <c r="BH35" s="972"/>
      <c r="BI35" s="973"/>
      <c r="BJ35" s="232"/>
      <c r="BK35" s="232"/>
      <c r="BL35" s="232"/>
      <c r="BM35" s="232"/>
      <c r="BN35" s="232"/>
      <c r="BO35" s="241"/>
      <c r="BP35" s="241"/>
      <c r="BQ35" s="238">
        <v>29</v>
      </c>
      <c r="BR35" s="239"/>
      <c r="BS35" s="992"/>
      <c r="BT35" s="993"/>
      <c r="BU35" s="993"/>
      <c r="BV35" s="993"/>
      <c r="BW35" s="993"/>
      <c r="BX35" s="993"/>
      <c r="BY35" s="993"/>
      <c r="BZ35" s="993"/>
      <c r="CA35" s="993"/>
      <c r="CB35" s="993"/>
      <c r="CC35" s="993"/>
      <c r="CD35" s="993"/>
      <c r="CE35" s="993"/>
      <c r="CF35" s="993"/>
      <c r="CG35" s="1014"/>
      <c r="CH35" s="989"/>
      <c r="CI35" s="990"/>
      <c r="CJ35" s="990"/>
      <c r="CK35" s="990"/>
      <c r="CL35" s="991"/>
      <c r="CM35" s="989"/>
      <c r="CN35" s="990"/>
      <c r="CO35" s="990"/>
      <c r="CP35" s="990"/>
      <c r="CQ35" s="991"/>
      <c r="CR35" s="989"/>
      <c r="CS35" s="990"/>
      <c r="CT35" s="990"/>
      <c r="CU35" s="990"/>
      <c r="CV35" s="991"/>
      <c r="CW35" s="989"/>
      <c r="CX35" s="990"/>
      <c r="CY35" s="990"/>
      <c r="CZ35" s="990"/>
      <c r="DA35" s="991"/>
      <c r="DB35" s="989"/>
      <c r="DC35" s="990"/>
      <c r="DD35" s="990"/>
      <c r="DE35" s="990"/>
      <c r="DF35" s="991"/>
      <c r="DG35" s="989"/>
      <c r="DH35" s="990"/>
      <c r="DI35" s="990"/>
      <c r="DJ35" s="990"/>
      <c r="DK35" s="991"/>
      <c r="DL35" s="989"/>
      <c r="DM35" s="990"/>
      <c r="DN35" s="990"/>
      <c r="DO35" s="990"/>
      <c r="DP35" s="991"/>
      <c r="DQ35" s="989"/>
      <c r="DR35" s="990"/>
      <c r="DS35" s="990"/>
      <c r="DT35" s="990"/>
      <c r="DU35" s="991"/>
      <c r="DV35" s="992"/>
      <c r="DW35" s="993"/>
      <c r="DX35" s="993"/>
      <c r="DY35" s="993"/>
      <c r="DZ35" s="994"/>
      <c r="EA35" s="230"/>
    </row>
    <row r="36" spans="1:131" ht="26.25" customHeight="1" x14ac:dyDescent="0.15">
      <c r="A36" s="242">
        <v>9</v>
      </c>
      <c r="B36" s="1030"/>
      <c r="C36" s="1031"/>
      <c r="D36" s="1031"/>
      <c r="E36" s="1031"/>
      <c r="F36" s="1031"/>
      <c r="G36" s="1031"/>
      <c r="H36" s="1031"/>
      <c r="I36" s="1031"/>
      <c r="J36" s="1031"/>
      <c r="K36" s="1031"/>
      <c r="L36" s="1031"/>
      <c r="M36" s="1031"/>
      <c r="N36" s="1031"/>
      <c r="O36" s="1031"/>
      <c r="P36" s="1032"/>
      <c r="Q36" s="1038"/>
      <c r="R36" s="1039"/>
      <c r="S36" s="1039"/>
      <c r="T36" s="1039"/>
      <c r="U36" s="1039"/>
      <c r="V36" s="1039"/>
      <c r="W36" s="1039"/>
      <c r="X36" s="1039"/>
      <c r="Y36" s="1039"/>
      <c r="Z36" s="1039"/>
      <c r="AA36" s="1039"/>
      <c r="AB36" s="1039"/>
      <c r="AC36" s="1039"/>
      <c r="AD36" s="1039"/>
      <c r="AE36" s="1040"/>
      <c r="AF36" s="1035"/>
      <c r="AG36" s="1036"/>
      <c r="AH36" s="1036"/>
      <c r="AI36" s="1036"/>
      <c r="AJ36" s="1037"/>
      <c r="AK36" s="980"/>
      <c r="AL36" s="971"/>
      <c r="AM36" s="971"/>
      <c r="AN36" s="971"/>
      <c r="AO36" s="971"/>
      <c r="AP36" s="971"/>
      <c r="AQ36" s="971"/>
      <c r="AR36" s="971"/>
      <c r="AS36" s="971"/>
      <c r="AT36" s="971"/>
      <c r="AU36" s="971"/>
      <c r="AV36" s="971"/>
      <c r="AW36" s="971"/>
      <c r="AX36" s="971"/>
      <c r="AY36" s="971"/>
      <c r="AZ36" s="1041"/>
      <c r="BA36" s="1041"/>
      <c r="BB36" s="1041"/>
      <c r="BC36" s="1041"/>
      <c r="BD36" s="1041"/>
      <c r="BE36" s="972"/>
      <c r="BF36" s="972"/>
      <c r="BG36" s="972"/>
      <c r="BH36" s="972"/>
      <c r="BI36" s="973"/>
      <c r="BJ36" s="232"/>
      <c r="BK36" s="232"/>
      <c r="BL36" s="232"/>
      <c r="BM36" s="232"/>
      <c r="BN36" s="232"/>
      <c r="BO36" s="241"/>
      <c r="BP36" s="241"/>
      <c r="BQ36" s="238">
        <v>30</v>
      </c>
      <c r="BR36" s="239"/>
      <c r="BS36" s="992"/>
      <c r="BT36" s="993"/>
      <c r="BU36" s="993"/>
      <c r="BV36" s="993"/>
      <c r="BW36" s="993"/>
      <c r="BX36" s="993"/>
      <c r="BY36" s="993"/>
      <c r="BZ36" s="993"/>
      <c r="CA36" s="993"/>
      <c r="CB36" s="993"/>
      <c r="CC36" s="993"/>
      <c r="CD36" s="993"/>
      <c r="CE36" s="993"/>
      <c r="CF36" s="993"/>
      <c r="CG36" s="1014"/>
      <c r="CH36" s="989"/>
      <c r="CI36" s="990"/>
      <c r="CJ36" s="990"/>
      <c r="CK36" s="990"/>
      <c r="CL36" s="991"/>
      <c r="CM36" s="989"/>
      <c r="CN36" s="990"/>
      <c r="CO36" s="990"/>
      <c r="CP36" s="990"/>
      <c r="CQ36" s="991"/>
      <c r="CR36" s="989"/>
      <c r="CS36" s="990"/>
      <c r="CT36" s="990"/>
      <c r="CU36" s="990"/>
      <c r="CV36" s="991"/>
      <c r="CW36" s="989"/>
      <c r="CX36" s="990"/>
      <c r="CY36" s="990"/>
      <c r="CZ36" s="990"/>
      <c r="DA36" s="991"/>
      <c r="DB36" s="989"/>
      <c r="DC36" s="990"/>
      <c r="DD36" s="990"/>
      <c r="DE36" s="990"/>
      <c r="DF36" s="991"/>
      <c r="DG36" s="989"/>
      <c r="DH36" s="990"/>
      <c r="DI36" s="990"/>
      <c r="DJ36" s="990"/>
      <c r="DK36" s="991"/>
      <c r="DL36" s="989"/>
      <c r="DM36" s="990"/>
      <c r="DN36" s="990"/>
      <c r="DO36" s="990"/>
      <c r="DP36" s="991"/>
      <c r="DQ36" s="989"/>
      <c r="DR36" s="990"/>
      <c r="DS36" s="990"/>
      <c r="DT36" s="990"/>
      <c r="DU36" s="991"/>
      <c r="DV36" s="992"/>
      <c r="DW36" s="993"/>
      <c r="DX36" s="993"/>
      <c r="DY36" s="993"/>
      <c r="DZ36" s="994"/>
      <c r="EA36" s="230"/>
    </row>
    <row r="37" spans="1:131" ht="26.25" customHeight="1" x14ac:dyDescent="0.15">
      <c r="A37" s="242">
        <v>10</v>
      </c>
      <c r="B37" s="1030"/>
      <c r="C37" s="1031"/>
      <c r="D37" s="1031"/>
      <c r="E37" s="1031"/>
      <c r="F37" s="1031"/>
      <c r="G37" s="1031"/>
      <c r="H37" s="1031"/>
      <c r="I37" s="1031"/>
      <c r="J37" s="1031"/>
      <c r="K37" s="1031"/>
      <c r="L37" s="1031"/>
      <c r="M37" s="1031"/>
      <c r="N37" s="1031"/>
      <c r="O37" s="1031"/>
      <c r="P37" s="1032"/>
      <c r="Q37" s="1038"/>
      <c r="R37" s="1039"/>
      <c r="S37" s="1039"/>
      <c r="T37" s="1039"/>
      <c r="U37" s="1039"/>
      <c r="V37" s="1039"/>
      <c r="W37" s="1039"/>
      <c r="X37" s="1039"/>
      <c r="Y37" s="1039"/>
      <c r="Z37" s="1039"/>
      <c r="AA37" s="1039"/>
      <c r="AB37" s="1039"/>
      <c r="AC37" s="1039"/>
      <c r="AD37" s="1039"/>
      <c r="AE37" s="1040"/>
      <c r="AF37" s="1035"/>
      <c r="AG37" s="1036"/>
      <c r="AH37" s="1036"/>
      <c r="AI37" s="1036"/>
      <c r="AJ37" s="1037"/>
      <c r="AK37" s="980"/>
      <c r="AL37" s="971"/>
      <c r="AM37" s="971"/>
      <c r="AN37" s="971"/>
      <c r="AO37" s="971"/>
      <c r="AP37" s="971"/>
      <c r="AQ37" s="971"/>
      <c r="AR37" s="971"/>
      <c r="AS37" s="971"/>
      <c r="AT37" s="971"/>
      <c r="AU37" s="971"/>
      <c r="AV37" s="971"/>
      <c r="AW37" s="971"/>
      <c r="AX37" s="971"/>
      <c r="AY37" s="971"/>
      <c r="AZ37" s="1041"/>
      <c r="BA37" s="1041"/>
      <c r="BB37" s="1041"/>
      <c r="BC37" s="1041"/>
      <c r="BD37" s="1041"/>
      <c r="BE37" s="972"/>
      <c r="BF37" s="972"/>
      <c r="BG37" s="972"/>
      <c r="BH37" s="972"/>
      <c r="BI37" s="973"/>
      <c r="BJ37" s="232"/>
      <c r="BK37" s="232"/>
      <c r="BL37" s="232"/>
      <c r="BM37" s="232"/>
      <c r="BN37" s="232"/>
      <c r="BO37" s="241"/>
      <c r="BP37" s="241"/>
      <c r="BQ37" s="238">
        <v>31</v>
      </c>
      <c r="BR37" s="239"/>
      <c r="BS37" s="992"/>
      <c r="BT37" s="993"/>
      <c r="BU37" s="993"/>
      <c r="BV37" s="993"/>
      <c r="BW37" s="993"/>
      <c r="BX37" s="993"/>
      <c r="BY37" s="993"/>
      <c r="BZ37" s="993"/>
      <c r="CA37" s="993"/>
      <c r="CB37" s="993"/>
      <c r="CC37" s="993"/>
      <c r="CD37" s="993"/>
      <c r="CE37" s="993"/>
      <c r="CF37" s="993"/>
      <c r="CG37" s="1014"/>
      <c r="CH37" s="989"/>
      <c r="CI37" s="990"/>
      <c r="CJ37" s="990"/>
      <c r="CK37" s="990"/>
      <c r="CL37" s="991"/>
      <c r="CM37" s="989"/>
      <c r="CN37" s="990"/>
      <c r="CO37" s="990"/>
      <c r="CP37" s="990"/>
      <c r="CQ37" s="991"/>
      <c r="CR37" s="989"/>
      <c r="CS37" s="990"/>
      <c r="CT37" s="990"/>
      <c r="CU37" s="990"/>
      <c r="CV37" s="991"/>
      <c r="CW37" s="989"/>
      <c r="CX37" s="990"/>
      <c r="CY37" s="990"/>
      <c r="CZ37" s="990"/>
      <c r="DA37" s="991"/>
      <c r="DB37" s="989"/>
      <c r="DC37" s="990"/>
      <c r="DD37" s="990"/>
      <c r="DE37" s="990"/>
      <c r="DF37" s="991"/>
      <c r="DG37" s="989"/>
      <c r="DH37" s="990"/>
      <c r="DI37" s="990"/>
      <c r="DJ37" s="990"/>
      <c r="DK37" s="991"/>
      <c r="DL37" s="989"/>
      <c r="DM37" s="990"/>
      <c r="DN37" s="990"/>
      <c r="DO37" s="990"/>
      <c r="DP37" s="991"/>
      <c r="DQ37" s="989"/>
      <c r="DR37" s="990"/>
      <c r="DS37" s="990"/>
      <c r="DT37" s="990"/>
      <c r="DU37" s="991"/>
      <c r="DV37" s="992"/>
      <c r="DW37" s="993"/>
      <c r="DX37" s="993"/>
      <c r="DY37" s="993"/>
      <c r="DZ37" s="994"/>
      <c r="EA37" s="230"/>
    </row>
    <row r="38" spans="1:131" ht="26.25" customHeight="1" x14ac:dyDescent="0.15">
      <c r="A38" s="242">
        <v>11</v>
      </c>
      <c r="B38" s="1030"/>
      <c r="C38" s="1031"/>
      <c r="D38" s="1031"/>
      <c r="E38" s="1031"/>
      <c r="F38" s="1031"/>
      <c r="G38" s="1031"/>
      <c r="H38" s="1031"/>
      <c r="I38" s="1031"/>
      <c r="J38" s="1031"/>
      <c r="K38" s="1031"/>
      <c r="L38" s="1031"/>
      <c r="M38" s="1031"/>
      <c r="N38" s="1031"/>
      <c r="O38" s="1031"/>
      <c r="P38" s="1032"/>
      <c r="Q38" s="1038"/>
      <c r="R38" s="1039"/>
      <c r="S38" s="1039"/>
      <c r="T38" s="1039"/>
      <c r="U38" s="1039"/>
      <c r="V38" s="1039"/>
      <c r="W38" s="1039"/>
      <c r="X38" s="1039"/>
      <c r="Y38" s="1039"/>
      <c r="Z38" s="1039"/>
      <c r="AA38" s="1039"/>
      <c r="AB38" s="1039"/>
      <c r="AC38" s="1039"/>
      <c r="AD38" s="1039"/>
      <c r="AE38" s="1040"/>
      <c r="AF38" s="1035"/>
      <c r="AG38" s="1036"/>
      <c r="AH38" s="1036"/>
      <c r="AI38" s="1036"/>
      <c r="AJ38" s="1037"/>
      <c r="AK38" s="980"/>
      <c r="AL38" s="971"/>
      <c r="AM38" s="971"/>
      <c r="AN38" s="971"/>
      <c r="AO38" s="971"/>
      <c r="AP38" s="971"/>
      <c r="AQ38" s="971"/>
      <c r="AR38" s="971"/>
      <c r="AS38" s="971"/>
      <c r="AT38" s="971"/>
      <c r="AU38" s="971"/>
      <c r="AV38" s="971"/>
      <c r="AW38" s="971"/>
      <c r="AX38" s="971"/>
      <c r="AY38" s="971"/>
      <c r="AZ38" s="1041"/>
      <c r="BA38" s="1041"/>
      <c r="BB38" s="1041"/>
      <c r="BC38" s="1041"/>
      <c r="BD38" s="1041"/>
      <c r="BE38" s="972"/>
      <c r="BF38" s="972"/>
      <c r="BG38" s="972"/>
      <c r="BH38" s="972"/>
      <c r="BI38" s="973"/>
      <c r="BJ38" s="232"/>
      <c r="BK38" s="232"/>
      <c r="BL38" s="232"/>
      <c r="BM38" s="232"/>
      <c r="BN38" s="232"/>
      <c r="BO38" s="241"/>
      <c r="BP38" s="241"/>
      <c r="BQ38" s="238">
        <v>32</v>
      </c>
      <c r="BR38" s="239"/>
      <c r="BS38" s="992"/>
      <c r="BT38" s="993"/>
      <c r="BU38" s="993"/>
      <c r="BV38" s="993"/>
      <c r="BW38" s="993"/>
      <c r="BX38" s="993"/>
      <c r="BY38" s="993"/>
      <c r="BZ38" s="993"/>
      <c r="CA38" s="993"/>
      <c r="CB38" s="993"/>
      <c r="CC38" s="993"/>
      <c r="CD38" s="993"/>
      <c r="CE38" s="993"/>
      <c r="CF38" s="993"/>
      <c r="CG38" s="1014"/>
      <c r="CH38" s="989"/>
      <c r="CI38" s="990"/>
      <c r="CJ38" s="990"/>
      <c r="CK38" s="990"/>
      <c r="CL38" s="991"/>
      <c r="CM38" s="989"/>
      <c r="CN38" s="990"/>
      <c r="CO38" s="990"/>
      <c r="CP38" s="990"/>
      <c r="CQ38" s="991"/>
      <c r="CR38" s="989"/>
      <c r="CS38" s="990"/>
      <c r="CT38" s="990"/>
      <c r="CU38" s="990"/>
      <c r="CV38" s="991"/>
      <c r="CW38" s="989"/>
      <c r="CX38" s="990"/>
      <c r="CY38" s="990"/>
      <c r="CZ38" s="990"/>
      <c r="DA38" s="991"/>
      <c r="DB38" s="989"/>
      <c r="DC38" s="990"/>
      <c r="DD38" s="990"/>
      <c r="DE38" s="990"/>
      <c r="DF38" s="991"/>
      <c r="DG38" s="989"/>
      <c r="DH38" s="990"/>
      <c r="DI38" s="990"/>
      <c r="DJ38" s="990"/>
      <c r="DK38" s="991"/>
      <c r="DL38" s="989"/>
      <c r="DM38" s="990"/>
      <c r="DN38" s="990"/>
      <c r="DO38" s="990"/>
      <c r="DP38" s="991"/>
      <c r="DQ38" s="989"/>
      <c r="DR38" s="990"/>
      <c r="DS38" s="990"/>
      <c r="DT38" s="990"/>
      <c r="DU38" s="991"/>
      <c r="DV38" s="992"/>
      <c r="DW38" s="993"/>
      <c r="DX38" s="993"/>
      <c r="DY38" s="993"/>
      <c r="DZ38" s="994"/>
      <c r="EA38" s="230"/>
    </row>
    <row r="39" spans="1:131" ht="26.25" customHeight="1" x14ac:dyDescent="0.15">
      <c r="A39" s="242">
        <v>12</v>
      </c>
      <c r="B39" s="1030"/>
      <c r="C39" s="1031"/>
      <c r="D39" s="1031"/>
      <c r="E39" s="1031"/>
      <c r="F39" s="1031"/>
      <c r="G39" s="1031"/>
      <c r="H39" s="1031"/>
      <c r="I39" s="1031"/>
      <c r="J39" s="1031"/>
      <c r="K39" s="1031"/>
      <c r="L39" s="1031"/>
      <c r="M39" s="1031"/>
      <c r="N39" s="1031"/>
      <c r="O39" s="1031"/>
      <c r="P39" s="1032"/>
      <c r="Q39" s="1038"/>
      <c r="R39" s="1039"/>
      <c r="S39" s="1039"/>
      <c r="T39" s="1039"/>
      <c r="U39" s="1039"/>
      <c r="V39" s="1039"/>
      <c r="W39" s="1039"/>
      <c r="X39" s="1039"/>
      <c r="Y39" s="1039"/>
      <c r="Z39" s="1039"/>
      <c r="AA39" s="1039"/>
      <c r="AB39" s="1039"/>
      <c r="AC39" s="1039"/>
      <c r="AD39" s="1039"/>
      <c r="AE39" s="1040"/>
      <c r="AF39" s="1035"/>
      <c r="AG39" s="1036"/>
      <c r="AH39" s="1036"/>
      <c r="AI39" s="1036"/>
      <c r="AJ39" s="1037"/>
      <c r="AK39" s="980"/>
      <c r="AL39" s="971"/>
      <c r="AM39" s="971"/>
      <c r="AN39" s="971"/>
      <c r="AO39" s="971"/>
      <c r="AP39" s="971"/>
      <c r="AQ39" s="971"/>
      <c r="AR39" s="971"/>
      <c r="AS39" s="971"/>
      <c r="AT39" s="971"/>
      <c r="AU39" s="971"/>
      <c r="AV39" s="971"/>
      <c r="AW39" s="971"/>
      <c r="AX39" s="971"/>
      <c r="AY39" s="971"/>
      <c r="AZ39" s="1041"/>
      <c r="BA39" s="1041"/>
      <c r="BB39" s="1041"/>
      <c r="BC39" s="1041"/>
      <c r="BD39" s="1041"/>
      <c r="BE39" s="972"/>
      <c r="BF39" s="972"/>
      <c r="BG39" s="972"/>
      <c r="BH39" s="972"/>
      <c r="BI39" s="973"/>
      <c r="BJ39" s="232"/>
      <c r="BK39" s="232"/>
      <c r="BL39" s="232"/>
      <c r="BM39" s="232"/>
      <c r="BN39" s="232"/>
      <c r="BO39" s="241"/>
      <c r="BP39" s="241"/>
      <c r="BQ39" s="238">
        <v>33</v>
      </c>
      <c r="BR39" s="239"/>
      <c r="BS39" s="992"/>
      <c r="BT39" s="993"/>
      <c r="BU39" s="993"/>
      <c r="BV39" s="993"/>
      <c r="BW39" s="993"/>
      <c r="BX39" s="993"/>
      <c r="BY39" s="993"/>
      <c r="BZ39" s="993"/>
      <c r="CA39" s="993"/>
      <c r="CB39" s="993"/>
      <c r="CC39" s="993"/>
      <c r="CD39" s="993"/>
      <c r="CE39" s="993"/>
      <c r="CF39" s="993"/>
      <c r="CG39" s="1014"/>
      <c r="CH39" s="989"/>
      <c r="CI39" s="990"/>
      <c r="CJ39" s="990"/>
      <c r="CK39" s="990"/>
      <c r="CL39" s="991"/>
      <c r="CM39" s="989"/>
      <c r="CN39" s="990"/>
      <c r="CO39" s="990"/>
      <c r="CP39" s="990"/>
      <c r="CQ39" s="991"/>
      <c r="CR39" s="989"/>
      <c r="CS39" s="990"/>
      <c r="CT39" s="990"/>
      <c r="CU39" s="990"/>
      <c r="CV39" s="991"/>
      <c r="CW39" s="989"/>
      <c r="CX39" s="990"/>
      <c r="CY39" s="990"/>
      <c r="CZ39" s="990"/>
      <c r="DA39" s="991"/>
      <c r="DB39" s="989"/>
      <c r="DC39" s="990"/>
      <c r="DD39" s="990"/>
      <c r="DE39" s="990"/>
      <c r="DF39" s="991"/>
      <c r="DG39" s="989"/>
      <c r="DH39" s="990"/>
      <c r="DI39" s="990"/>
      <c r="DJ39" s="990"/>
      <c r="DK39" s="991"/>
      <c r="DL39" s="989"/>
      <c r="DM39" s="990"/>
      <c r="DN39" s="990"/>
      <c r="DO39" s="990"/>
      <c r="DP39" s="991"/>
      <c r="DQ39" s="989"/>
      <c r="DR39" s="990"/>
      <c r="DS39" s="990"/>
      <c r="DT39" s="990"/>
      <c r="DU39" s="991"/>
      <c r="DV39" s="992"/>
      <c r="DW39" s="993"/>
      <c r="DX39" s="993"/>
      <c r="DY39" s="993"/>
      <c r="DZ39" s="994"/>
      <c r="EA39" s="230"/>
    </row>
    <row r="40" spans="1:131" ht="26.25" customHeight="1" x14ac:dyDescent="0.15">
      <c r="A40" s="238">
        <v>13</v>
      </c>
      <c r="B40" s="1030"/>
      <c r="C40" s="1031"/>
      <c r="D40" s="1031"/>
      <c r="E40" s="1031"/>
      <c r="F40" s="1031"/>
      <c r="G40" s="1031"/>
      <c r="H40" s="1031"/>
      <c r="I40" s="1031"/>
      <c r="J40" s="1031"/>
      <c r="K40" s="1031"/>
      <c r="L40" s="1031"/>
      <c r="M40" s="1031"/>
      <c r="N40" s="1031"/>
      <c r="O40" s="1031"/>
      <c r="P40" s="1032"/>
      <c r="Q40" s="1038"/>
      <c r="R40" s="1039"/>
      <c r="S40" s="1039"/>
      <c r="T40" s="1039"/>
      <c r="U40" s="1039"/>
      <c r="V40" s="1039"/>
      <c r="W40" s="1039"/>
      <c r="X40" s="1039"/>
      <c r="Y40" s="1039"/>
      <c r="Z40" s="1039"/>
      <c r="AA40" s="1039"/>
      <c r="AB40" s="1039"/>
      <c r="AC40" s="1039"/>
      <c r="AD40" s="1039"/>
      <c r="AE40" s="1040"/>
      <c r="AF40" s="1035"/>
      <c r="AG40" s="1036"/>
      <c r="AH40" s="1036"/>
      <c r="AI40" s="1036"/>
      <c r="AJ40" s="1037"/>
      <c r="AK40" s="980"/>
      <c r="AL40" s="971"/>
      <c r="AM40" s="971"/>
      <c r="AN40" s="971"/>
      <c r="AO40" s="971"/>
      <c r="AP40" s="971"/>
      <c r="AQ40" s="971"/>
      <c r="AR40" s="971"/>
      <c r="AS40" s="971"/>
      <c r="AT40" s="971"/>
      <c r="AU40" s="971"/>
      <c r="AV40" s="971"/>
      <c r="AW40" s="971"/>
      <c r="AX40" s="971"/>
      <c r="AY40" s="971"/>
      <c r="AZ40" s="1041"/>
      <c r="BA40" s="1041"/>
      <c r="BB40" s="1041"/>
      <c r="BC40" s="1041"/>
      <c r="BD40" s="1041"/>
      <c r="BE40" s="972"/>
      <c r="BF40" s="972"/>
      <c r="BG40" s="972"/>
      <c r="BH40" s="972"/>
      <c r="BI40" s="973"/>
      <c r="BJ40" s="232"/>
      <c r="BK40" s="232"/>
      <c r="BL40" s="232"/>
      <c r="BM40" s="232"/>
      <c r="BN40" s="232"/>
      <c r="BO40" s="241"/>
      <c r="BP40" s="241"/>
      <c r="BQ40" s="238">
        <v>34</v>
      </c>
      <c r="BR40" s="239"/>
      <c r="BS40" s="992"/>
      <c r="BT40" s="993"/>
      <c r="BU40" s="993"/>
      <c r="BV40" s="993"/>
      <c r="BW40" s="993"/>
      <c r="BX40" s="993"/>
      <c r="BY40" s="993"/>
      <c r="BZ40" s="993"/>
      <c r="CA40" s="993"/>
      <c r="CB40" s="993"/>
      <c r="CC40" s="993"/>
      <c r="CD40" s="993"/>
      <c r="CE40" s="993"/>
      <c r="CF40" s="993"/>
      <c r="CG40" s="1014"/>
      <c r="CH40" s="989"/>
      <c r="CI40" s="990"/>
      <c r="CJ40" s="990"/>
      <c r="CK40" s="990"/>
      <c r="CL40" s="991"/>
      <c r="CM40" s="989"/>
      <c r="CN40" s="990"/>
      <c r="CO40" s="990"/>
      <c r="CP40" s="990"/>
      <c r="CQ40" s="991"/>
      <c r="CR40" s="989"/>
      <c r="CS40" s="990"/>
      <c r="CT40" s="990"/>
      <c r="CU40" s="990"/>
      <c r="CV40" s="991"/>
      <c r="CW40" s="989"/>
      <c r="CX40" s="990"/>
      <c r="CY40" s="990"/>
      <c r="CZ40" s="990"/>
      <c r="DA40" s="991"/>
      <c r="DB40" s="989"/>
      <c r="DC40" s="990"/>
      <c r="DD40" s="990"/>
      <c r="DE40" s="990"/>
      <c r="DF40" s="991"/>
      <c r="DG40" s="989"/>
      <c r="DH40" s="990"/>
      <c r="DI40" s="990"/>
      <c r="DJ40" s="990"/>
      <c r="DK40" s="991"/>
      <c r="DL40" s="989"/>
      <c r="DM40" s="990"/>
      <c r="DN40" s="990"/>
      <c r="DO40" s="990"/>
      <c r="DP40" s="991"/>
      <c r="DQ40" s="989"/>
      <c r="DR40" s="990"/>
      <c r="DS40" s="990"/>
      <c r="DT40" s="990"/>
      <c r="DU40" s="991"/>
      <c r="DV40" s="992"/>
      <c r="DW40" s="993"/>
      <c r="DX40" s="993"/>
      <c r="DY40" s="993"/>
      <c r="DZ40" s="994"/>
      <c r="EA40" s="230"/>
    </row>
    <row r="41" spans="1:131" ht="26.25" customHeight="1" x14ac:dyDescent="0.15">
      <c r="A41" s="238">
        <v>14</v>
      </c>
      <c r="B41" s="1030"/>
      <c r="C41" s="1031"/>
      <c r="D41" s="1031"/>
      <c r="E41" s="1031"/>
      <c r="F41" s="1031"/>
      <c r="G41" s="1031"/>
      <c r="H41" s="1031"/>
      <c r="I41" s="1031"/>
      <c r="J41" s="1031"/>
      <c r="K41" s="1031"/>
      <c r="L41" s="1031"/>
      <c r="M41" s="1031"/>
      <c r="N41" s="1031"/>
      <c r="O41" s="1031"/>
      <c r="P41" s="1032"/>
      <c r="Q41" s="1038"/>
      <c r="R41" s="1039"/>
      <c r="S41" s="1039"/>
      <c r="T41" s="1039"/>
      <c r="U41" s="1039"/>
      <c r="V41" s="1039"/>
      <c r="W41" s="1039"/>
      <c r="X41" s="1039"/>
      <c r="Y41" s="1039"/>
      <c r="Z41" s="1039"/>
      <c r="AA41" s="1039"/>
      <c r="AB41" s="1039"/>
      <c r="AC41" s="1039"/>
      <c r="AD41" s="1039"/>
      <c r="AE41" s="1040"/>
      <c r="AF41" s="1035"/>
      <c r="AG41" s="1036"/>
      <c r="AH41" s="1036"/>
      <c r="AI41" s="1036"/>
      <c r="AJ41" s="1037"/>
      <c r="AK41" s="980"/>
      <c r="AL41" s="971"/>
      <c r="AM41" s="971"/>
      <c r="AN41" s="971"/>
      <c r="AO41" s="971"/>
      <c r="AP41" s="971"/>
      <c r="AQ41" s="971"/>
      <c r="AR41" s="971"/>
      <c r="AS41" s="971"/>
      <c r="AT41" s="971"/>
      <c r="AU41" s="971"/>
      <c r="AV41" s="971"/>
      <c r="AW41" s="971"/>
      <c r="AX41" s="971"/>
      <c r="AY41" s="971"/>
      <c r="AZ41" s="1041"/>
      <c r="BA41" s="1041"/>
      <c r="BB41" s="1041"/>
      <c r="BC41" s="1041"/>
      <c r="BD41" s="1041"/>
      <c r="BE41" s="972"/>
      <c r="BF41" s="972"/>
      <c r="BG41" s="972"/>
      <c r="BH41" s="972"/>
      <c r="BI41" s="973"/>
      <c r="BJ41" s="232"/>
      <c r="BK41" s="232"/>
      <c r="BL41" s="232"/>
      <c r="BM41" s="232"/>
      <c r="BN41" s="232"/>
      <c r="BO41" s="241"/>
      <c r="BP41" s="241"/>
      <c r="BQ41" s="238">
        <v>35</v>
      </c>
      <c r="BR41" s="239"/>
      <c r="BS41" s="992"/>
      <c r="BT41" s="993"/>
      <c r="BU41" s="993"/>
      <c r="BV41" s="993"/>
      <c r="BW41" s="993"/>
      <c r="BX41" s="993"/>
      <c r="BY41" s="993"/>
      <c r="BZ41" s="993"/>
      <c r="CA41" s="993"/>
      <c r="CB41" s="993"/>
      <c r="CC41" s="993"/>
      <c r="CD41" s="993"/>
      <c r="CE41" s="993"/>
      <c r="CF41" s="993"/>
      <c r="CG41" s="1014"/>
      <c r="CH41" s="989"/>
      <c r="CI41" s="990"/>
      <c r="CJ41" s="990"/>
      <c r="CK41" s="990"/>
      <c r="CL41" s="991"/>
      <c r="CM41" s="989"/>
      <c r="CN41" s="990"/>
      <c r="CO41" s="990"/>
      <c r="CP41" s="990"/>
      <c r="CQ41" s="991"/>
      <c r="CR41" s="989"/>
      <c r="CS41" s="990"/>
      <c r="CT41" s="990"/>
      <c r="CU41" s="990"/>
      <c r="CV41" s="991"/>
      <c r="CW41" s="989"/>
      <c r="CX41" s="990"/>
      <c r="CY41" s="990"/>
      <c r="CZ41" s="990"/>
      <c r="DA41" s="991"/>
      <c r="DB41" s="989"/>
      <c r="DC41" s="990"/>
      <c r="DD41" s="990"/>
      <c r="DE41" s="990"/>
      <c r="DF41" s="991"/>
      <c r="DG41" s="989"/>
      <c r="DH41" s="990"/>
      <c r="DI41" s="990"/>
      <c r="DJ41" s="990"/>
      <c r="DK41" s="991"/>
      <c r="DL41" s="989"/>
      <c r="DM41" s="990"/>
      <c r="DN41" s="990"/>
      <c r="DO41" s="990"/>
      <c r="DP41" s="991"/>
      <c r="DQ41" s="989"/>
      <c r="DR41" s="990"/>
      <c r="DS41" s="990"/>
      <c r="DT41" s="990"/>
      <c r="DU41" s="991"/>
      <c r="DV41" s="992"/>
      <c r="DW41" s="993"/>
      <c r="DX41" s="993"/>
      <c r="DY41" s="993"/>
      <c r="DZ41" s="994"/>
      <c r="EA41" s="230"/>
    </row>
    <row r="42" spans="1:131" ht="26.25" customHeight="1" x14ac:dyDescent="0.15">
      <c r="A42" s="238">
        <v>15</v>
      </c>
      <c r="B42" s="1030"/>
      <c r="C42" s="1031"/>
      <c r="D42" s="1031"/>
      <c r="E42" s="1031"/>
      <c r="F42" s="1031"/>
      <c r="G42" s="1031"/>
      <c r="H42" s="1031"/>
      <c r="I42" s="1031"/>
      <c r="J42" s="1031"/>
      <c r="K42" s="1031"/>
      <c r="L42" s="1031"/>
      <c r="M42" s="1031"/>
      <c r="N42" s="1031"/>
      <c r="O42" s="1031"/>
      <c r="P42" s="1032"/>
      <c r="Q42" s="1038"/>
      <c r="R42" s="1039"/>
      <c r="S42" s="1039"/>
      <c r="T42" s="1039"/>
      <c r="U42" s="1039"/>
      <c r="V42" s="1039"/>
      <c r="W42" s="1039"/>
      <c r="X42" s="1039"/>
      <c r="Y42" s="1039"/>
      <c r="Z42" s="1039"/>
      <c r="AA42" s="1039"/>
      <c r="AB42" s="1039"/>
      <c r="AC42" s="1039"/>
      <c r="AD42" s="1039"/>
      <c r="AE42" s="1040"/>
      <c r="AF42" s="1035"/>
      <c r="AG42" s="1036"/>
      <c r="AH42" s="1036"/>
      <c r="AI42" s="1036"/>
      <c r="AJ42" s="1037"/>
      <c r="AK42" s="980"/>
      <c r="AL42" s="971"/>
      <c r="AM42" s="971"/>
      <c r="AN42" s="971"/>
      <c r="AO42" s="971"/>
      <c r="AP42" s="971"/>
      <c r="AQ42" s="971"/>
      <c r="AR42" s="971"/>
      <c r="AS42" s="971"/>
      <c r="AT42" s="971"/>
      <c r="AU42" s="971"/>
      <c r="AV42" s="971"/>
      <c r="AW42" s="971"/>
      <c r="AX42" s="971"/>
      <c r="AY42" s="971"/>
      <c r="AZ42" s="1041"/>
      <c r="BA42" s="1041"/>
      <c r="BB42" s="1041"/>
      <c r="BC42" s="1041"/>
      <c r="BD42" s="1041"/>
      <c r="BE42" s="972"/>
      <c r="BF42" s="972"/>
      <c r="BG42" s="972"/>
      <c r="BH42" s="972"/>
      <c r="BI42" s="973"/>
      <c r="BJ42" s="232"/>
      <c r="BK42" s="232"/>
      <c r="BL42" s="232"/>
      <c r="BM42" s="232"/>
      <c r="BN42" s="232"/>
      <c r="BO42" s="241"/>
      <c r="BP42" s="241"/>
      <c r="BQ42" s="238">
        <v>36</v>
      </c>
      <c r="BR42" s="239"/>
      <c r="BS42" s="992"/>
      <c r="BT42" s="993"/>
      <c r="BU42" s="993"/>
      <c r="BV42" s="993"/>
      <c r="BW42" s="993"/>
      <c r="BX42" s="993"/>
      <c r="BY42" s="993"/>
      <c r="BZ42" s="993"/>
      <c r="CA42" s="993"/>
      <c r="CB42" s="993"/>
      <c r="CC42" s="993"/>
      <c r="CD42" s="993"/>
      <c r="CE42" s="993"/>
      <c r="CF42" s="993"/>
      <c r="CG42" s="1014"/>
      <c r="CH42" s="989"/>
      <c r="CI42" s="990"/>
      <c r="CJ42" s="990"/>
      <c r="CK42" s="990"/>
      <c r="CL42" s="991"/>
      <c r="CM42" s="989"/>
      <c r="CN42" s="990"/>
      <c r="CO42" s="990"/>
      <c r="CP42" s="990"/>
      <c r="CQ42" s="991"/>
      <c r="CR42" s="989"/>
      <c r="CS42" s="990"/>
      <c r="CT42" s="990"/>
      <c r="CU42" s="990"/>
      <c r="CV42" s="991"/>
      <c r="CW42" s="989"/>
      <c r="CX42" s="990"/>
      <c r="CY42" s="990"/>
      <c r="CZ42" s="990"/>
      <c r="DA42" s="991"/>
      <c r="DB42" s="989"/>
      <c r="DC42" s="990"/>
      <c r="DD42" s="990"/>
      <c r="DE42" s="990"/>
      <c r="DF42" s="991"/>
      <c r="DG42" s="989"/>
      <c r="DH42" s="990"/>
      <c r="DI42" s="990"/>
      <c r="DJ42" s="990"/>
      <c r="DK42" s="991"/>
      <c r="DL42" s="989"/>
      <c r="DM42" s="990"/>
      <c r="DN42" s="990"/>
      <c r="DO42" s="990"/>
      <c r="DP42" s="991"/>
      <c r="DQ42" s="989"/>
      <c r="DR42" s="990"/>
      <c r="DS42" s="990"/>
      <c r="DT42" s="990"/>
      <c r="DU42" s="991"/>
      <c r="DV42" s="992"/>
      <c r="DW42" s="993"/>
      <c r="DX42" s="993"/>
      <c r="DY42" s="993"/>
      <c r="DZ42" s="994"/>
      <c r="EA42" s="230"/>
    </row>
    <row r="43" spans="1:131" ht="26.25" customHeight="1" x14ac:dyDescent="0.15">
      <c r="A43" s="238">
        <v>16</v>
      </c>
      <c r="B43" s="1030"/>
      <c r="C43" s="1031"/>
      <c r="D43" s="1031"/>
      <c r="E43" s="1031"/>
      <c r="F43" s="1031"/>
      <c r="G43" s="1031"/>
      <c r="H43" s="1031"/>
      <c r="I43" s="1031"/>
      <c r="J43" s="1031"/>
      <c r="K43" s="1031"/>
      <c r="L43" s="1031"/>
      <c r="M43" s="1031"/>
      <c r="N43" s="1031"/>
      <c r="O43" s="1031"/>
      <c r="P43" s="1032"/>
      <c r="Q43" s="1038"/>
      <c r="R43" s="1039"/>
      <c r="S43" s="1039"/>
      <c r="T43" s="1039"/>
      <c r="U43" s="1039"/>
      <c r="V43" s="1039"/>
      <c r="W43" s="1039"/>
      <c r="X43" s="1039"/>
      <c r="Y43" s="1039"/>
      <c r="Z43" s="1039"/>
      <c r="AA43" s="1039"/>
      <c r="AB43" s="1039"/>
      <c r="AC43" s="1039"/>
      <c r="AD43" s="1039"/>
      <c r="AE43" s="1040"/>
      <c r="AF43" s="1035"/>
      <c r="AG43" s="1036"/>
      <c r="AH43" s="1036"/>
      <c r="AI43" s="1036"/>
      <c r="AJ43" s="1037"/>
      <c r="AK43" s="980"/>
      <c r="AL43" s="971"/>
      <c r="AM43" s="971"/>
      <c r="AN43" s="971"/>
      <c r="AO43" s="971"/>
      <c r="AP43" s="971"/>
      <c r="AQ43" s="971"/>
      <c r="AR43" s="971"/>
      <c r="AS43" s="971"/>
      <c r="AT43" s="971"/>
      <c r="AU43" s="971"/>
      <c r="AV43" s="971"/>
      <c r="AW43" s="971"/>
      <c r="AX43" s="971"/>
      <c r="AY43" s="971"/>
      <c r="AZ43" s="1041"/>
      <c r="BA43" s="1041"/>
      <c r="BB43" s="1041"/>
      <c r="BC43" s="1041"/>
      <c r="BD43" s="1041"/>
      <c r="BE43" s="972"/>
      <c r="BF43" s="972"/>
      <c r="BG43" s="972"/>
      <c r="BH43" s="972"/>
      <c r="BI43" s="973"/>
      <c r="BJ43" s="232"/>
      <c r="BK43" s="232"/>
      <c r="BL43" s="232"/>
      <c r="BM43" s="232"/>
      <c r="BN43" s="232"/>
      <c r="BO43" s="241"/>
      <c r="BP43" s="241"/>
      <c r="BQ43" s="238">
        <v>37</v>
      </c>
      <c r="BR43" s="239"/>
      <c r="BS43" s="992"/>
      <c r="BT43" s="993"/>
      <c r="BU43" s="993"/>
      <c r="BV43" s="993"/>
      <c r="BW43" s="993"/>
      <c r="BX43" s="993"/>
      <c r="BY43" s="993"/>
      <c r="BZ43" s="993"/>
      <c r="CA43" s="993"/>
      <c r="CB43" s="993"/>
      <c r="CC43" s="993"/>
      <c r="CD43" s="993"/>
      <c r="CE43" s="993"/>
      <c r="CF43" s="993"/>
      <c r="CG43" s="1014"/>
      <c r="CH43" s="989"/>
      <c r="CI43" s="990"/>
      <c r="CJ43" s="990"/>
      <c r="CK43" s="990"/>
      <c r="CL43" s="991"/>
      <c r="CM43" s="989"/>
      <c r="CN43" s="990"/>
      <c r="CO43" s="990"/>
      <c r="CP43" s="990"/>
      <c r="CQ43" s="991"/>
      <c r="CR43" s="989"/>
      <c r="CS43" s="990"/>
      <c r="CT43" s="990"/>
      <c r="CU43" s="990"/>
      <c r="CV43" s="991"/>
      <c r="CW43" s="989"/>
      <c r="CX43" s="990"/>
      <c r="CY43" s="990"/>
      <c r="CZ43" s="990"/>
      <c r="DA43" s="991"/>
      <c r="DB43" s="989"/>
      <c r="DC43" s="990"/>
      <c r="DD43" s="990"/>
      <c r="DE43" s="990"/>
      <c r="DF43" s="991"/>
      <c r="DG43" s="989"/>
      <c r="DH43" s="990"/>
      <c r="DI43" s="990"/>
      <c r="DJ43" s="990"/>
      <c r="DK43" s="991"/>
      <c r="DL43" s="989"/>
      <c r="DM43" s="990"/>
      <c r="DN43" s="990"/>
      <c r="DO43" s="990"/>
      <c r="DP43" s="991"/>
      <c r="DQ43" s="989"/>
      <c r="DR43" s="990"/>
      <c r="DS43" s="990"/>
      <c r="DT43" s="990"/>
      <c r="DU43" s="991"/>
      <c r="DV43" s="992"/>
      <c r="DW43" s="993"/>
      <c r="DX43" s="993"/>
      <c r="DY43" s="993"/>
      <c r="DZ43" s="994"/>
      <c r="EA43" s="230"/>
    </row>
    <row r="44" spans="1:131" ht="26.25" customHeight="1" x14ac:dyDescent="0.15">
      <c r="A44" s="238">
        <v>17</v>
      </c>
      <c r="B44" s="1030"/>
      <c r="C44" s="1031"/>
      <c r="D44" s="1031"/>
      <c r="E44" s="1031"/>
      <c r="F44" s="1031"/>
      <c r="G44" s="1031"/>
      <c r="H44" s="1031"/>
      <c r="I44" s="1031"/>
      <c r="J44" s="1031"/>
      <c r="K44" s="1031"/>
      <c r="L44" s="1031"/>
      <c r="M44" s="1031"/>
      <c r="N44" s="1031"/>
      <c r="O44" s="1031"/>
      <c r="P44" s="1032"/>
      <c r="Q44" s="1038"/>
      <c r="R44" s="1039"/>
      <c r="S44" s="1039"/>
      <c r="T44" s="1039"/>
      <c r="U44" s="1039"/>
      <c r="V44" s="1039"/>
      <c r="W44" s="1039"/>
      <c r="X44" s="1039"/>
      <c r="Y44" s="1039"/>
      <c r="Z44" s="1039"/>
      <c r="AA44" s="1039"/>
      <c r="AB44" s="1039"/>
      <c r="AC44" s="1039"/>
      <c r="AD44" s="1039"/>
      <c r="AE44" s="1040"/>
      <c r="AF44" s="1035"/>
      <c r="AG44" s="1036"/>
      <c r="AH44" s="1036"/>
      <c r="AI44" s="1036"/>
      <c r="AJ44" s="1037"/>
      <c r="AK44" s="980"/>
      <c r="AL44" s="971"/>
      <c r="AM44" s="971"/>
      <c r="AN44" s="971"/>
      <c r="AO44" s="971"/>
      <c r="AP44" s="971"/>
      <c r="AQ44" s="971"/>
      <c r="AR44" s="971"/>
      <c r="AS44" s="971"/>
      <c r="AT44" s="971"/>
      <c r="AU44" s="971"/>
      <c r="AV44" s="971"/>
      <c r="AW44" s="971"/>
      <c r="AX44" s="971"/>
      <c r="AY44" s="971"/>
      <c r="AZ44" s="1041"/>
      <c r="BA44" s="1041"/>
      <c r="BB44" s="1041"/>
      <c r="BC44" s="1041"/>
      <c r="BD44" s="1041"/>
      <c r="BE44" s="972"/>
      <c r="BF44" s="972"/>
      <c r="BG44" s="972"/>
      <c r="BH44" s="972"/>
      <c r="BI44" s="973"/>
      <c r="BJ44" s="232"/>
      <c r="BK44" s="232"/>
      <c r="BL44" s="232"/>
      <c r="BM44" s="232"/>
      <c r="BN44" s="232"/>
      <c r="BO44" s="241"/>
      <c r="BP44" s="241"/>
      <c r="BQ44" s="238">
        <v>38</v>
      </c>
      <c r="BR44" s="239"/>
      <c r="BS44" s="992"/>
      <c r="BT44" s="993"/>
      <c r="BU44" s="993"/>
      <c r="BV44" s="993"/>
      <c r="BW44" s="993"/>
      <c r="BX44" s="993"/>
      <c r="BY44" s="993"/>
      <c r="BZ44" s="993"/>
      <c r="CA44" s="993"/>
      <c r="CB44" s="993"/>
      <c r="CC44" s="993"/>
      <c r="CD44" s="993"/>
      <c r="CE44" s="993"/>
      <c r="CF44" s="993"/>
      <c r="CG44" s="1014"/>
      <c r="CH44" s="989"/>
      <c r="CI44" s="990"/>
      <c r="CJ44" s="990"/>
      <c r="CK44" s="990"/>
      <c r="CL44" s="991"/>
      <c r="CM44" s="989"/>
      <c r="CN44" s="990"/>
      <c r="CO44" s="990"/>
      <c r="CP44" s="990"/>
      <c r="CQ44" s="991"/>
      <c r="CR44" s="989"/>
      <c r="CS44" s="990"/>
      <c r="CT44" s="990"/>
      <c r="CU44" s="990"/>
      <c r="CV44" s="991"/>
      <c r="CW44" s="989"/>
      <c r="CX44" s="990"/>
      <c r="CY44" s="990"/>
      <c r="CZ44" s="990"/>
      <c r="DA44" s="991"/>
      <c r="DB44" s="989"/>
      <c r="DC44" s="990"/>
      <c r="DD44" s="990"/>
      <c r="DE44" s="990"/>
      <c r="DF44" s="991"/>
      <c r="DG44" s="989"/>
      <c r="DH44" s="990"/>
      <c r="DI44" s="990"/>
      <c r="DJ44" s="990"/>
      <c r="DK44" s="991"/>
      <c r="DL44" s="989"/>
      <c r="DM44" s="990"/>
      <c r="DN44" s="990"/>
      <c r="DO44" s="990"/>
      <c r="DP44" s="991"/>
      <c r="DQ44" s="989"/>
      <c r="DR44" s="990"/>
      <c r="DS44" s="990"/>
      <c r="DT44" s="990"/>
      <c r="DU44" s="991"/>
      <c r="DV44" s="992"/>
      <c r="DW44" s="993"/>
      <c r="DX44" s="993"/>
      <c r="DY44" s="993"/>
      <c r="DZ44" s="994"/>
      <c r="EA44" s="230"/>
    </row>
    <row r="45" spans="1:131" ht="26.25" customHeight="1" x14ac:dyDescent="0.15">
      <c r="A45" s="238">
        <v>18</v>
      </c>
      <c r="B45" s="1030"/>
      <c r="C45" s="1031"/>
      <c r="D45" s="1031"/>
      <c r="E45" s="1031"/>
      <c r="F45" s="1031"/>
      <c r="G45" s="1031"/>
      <c r="H45" s="1031"/>
      <c r="I45" s="1031"/>
      <c r="J45" s="1031"/>
      <c r="K45" s="1031"/>
      <c r="L45" s="1031"/>
      <c r="M45" s="1031"/>
      <c r="N45" s="1031"/>
      <c r="O45" s="1031"/>
      <c r="P45" s="1032"/>
      <c r="Q45" s="1038"/>
      <c r="R45" s="1039"/>
      <c r="S45" s="1039"/>
      <c r="T45" s="1039"/>
      <c r="U45" s="1039"/>
      <c r="V45" s="1039"/>
      <c r="W45" s="1039"/>
      <c r="X45" s="1039"/>
      <c r="Y45" s="1039"/>
      <c r="Z45" s="1039"/>
      <c r="AA45" s="1039"/>
      <c r="AB45" s="1039"/>
      <c r="AC45" s="1039"/>
      <c r="AD45" s="1039"/>
      <c r="AE45" s="1040"/>
      <c r="AF45" s="1035"/>
      <c r="AG45" s="1036"/>
      <c r="AH45" s="1036"/>
      <c r="AI45" s="1036"/>
      <c r="AJ45" s="1037"/>
      <c r="AK45" s="980"/>
      <c r="AL45" s="971"/>
      <c r="AM45" s="971"/>
      <c r="AN45" s="971"/>
      <c r="AO45" s="971"/>
      <c r="AP45" s="971"/>
      <c r="AQ45" s="971"/>
      <c r="AR45" s="971"/>
      <c r="AS45" s="971"/>
      <c r="AT45" s="971"/>
      <c r="AU45" s="971"/>
      <c r="AV45" s="971"/>
      <c r="AW45" s="971"/>
      <c r="AX45" s="971"/>
      <c r="AY45" s="971"/>
      <c r="AZ45" s="1041"/>
      <c r="BA45" s="1041"/>
      <c r="BB45" s="1041"/>
      <c r="BC45" s="1041"/>
      <c r="BD45" s="1041"/>
      <c r="BE45" s="972"/>
      <c r="BF45" s="972"/>
      <c r="BG45" s="972"/>
      <c r="BH45" s="972"/>
      <c r="BI45" s="973"/>
      <c r="BJ45" s="232"/>
      <c r="BK45" s="232"/>
      <c r="BL45" s="232"/>
      <c r="BM45" s="232"/>
      <c r="BN45" s="232"/>
      <c r="BO45" s="241"/>
      <c r="BP45" s="241"/>
      <c r="BQ45" s="238">
        <v>39</v>
      </c>
      <c r="BR45" s="239"/>
      <c r="BS45" s="992"/>
      <c r="BT45" s="993"/>
      <c r="BU45" s="993"/>
      <c r="BV45" s="993"/>
      <c r="BW45" s="993"/>
      <c r="BX45" s="993"/>
      <c r="BY45" s="993"/>
      <c r="BZ45" s="993"/>
      <c r="CA45" s="993"/>
      <c r="CB45" s="993"/>
      <c r="CC45" s="993"/>
      <c r="CD45" s="993"/>
      <c r="CE45" s="993"/>
      <c r="CF45" s="993"/>
      <c r="CG45" s="1014"/>
      <c r="CH45" s="989"/>
      <c r="CI45" s="990"/>
      <c r="CJ45" s="990"/>
      <c r="CK45" s="990"/>
      <c r="CL45" s="991"/>
      <c r="CM45" s="989"/>
      <c r="CN45" s="990"/>
      <c r="CO45" s="990"/>
      <c r="CP45" s="990"/>
      <c r="CQ45" s="991"/>
      <c r="CR45" s="989"/>
      <c r="CS45" s="990"/>
      <c r="CT45" s="990"/>
      <c r="CU45" s="990"/>
      <c r="CV45" s="991"/>
      <c r="CW45" s="989"/>
      <c r="CX45" s="990"/>
      <c r="CY45" s="990"/>
      <c r="CZ45" s="990"/>
      <c r="DA45" s="991"/>
      <c r="DB45" s="989"/>
      <c r="DC45" s="990"/>
      <c r="DD45" s="990"/>
      <c r="DE45" s="990"/>
      <c r="DF45" s="991"/>
      <c r="DG45" s="989"/>
      <c r="DH45" s="990"/>
      <c r="DI45" s="990"/>
      <c r="DJ45" s="990"/>
      <c r="DK45" s="991"/>
      <c r="DL45" s="989"/>
      <c r="DM45" s="990"/>
      <c r="DN45" s="990"/>
      <c r="DO45" s="990"/>
      <c r="DP45" s="991"/>
      <c r="DQ45" s="989"/>
      <c r="DR45" s="990"/>
      <c r="DS45" s="990"/>
      <c r="DT45" s="990"/>
      <c r="DU45" s="991"/>
      <c r="DV45" s="992"/>
      <c r="DW45" s="993"/>
      <c r="DX45" s="993"/>
      <c r="DY45" s="993"/>
      <c r="DZ45" s="994"/>
      <c r="EA45" s="230"/>
    </row>
    <row r="46" spans="1:131" ht="26.25" customHeight="1" x14ac:dyDescent="0.15">
      <c r="A46" s="238">
        <v>19</v>
      </c>
      <c r="B46" s="1030"/>
      <c r="C46" s="1031"/>
      <c r="D46" s="1031"/>
      <c r="E46" s="1031"/>
      <c r="F46" s="1031"/>
      <c r="G46" s="1031"/>
      <c r="H46" s="1031"/>
      <c r="I46" s="1031"/>
      <c r="J46" s="1031"/>
      <c r="K46" s="1031"/>
      <c r="L46" s="1031"/>
      <c r="M46" s="1031"/>
      <c r="N46" s="1031"/>
      <c r="O46" s="1031"/>
      <c r="P46" s="1032"/>
      <c r="Q46" s="1038"/>
      <c r="R46" s="1039"/>
      <c r="S46" s="1039"/>
      <c r="T46" s="1039"/>
      <c r="U46" s="1039"/>
      <c r="V46" s="1039"/>
      <c r="W46" s="1039"/>
      <c r="X46" s="1039"/>
      <c r="Y46" s="1039"/>
      <c r="Z46" s="1039"/>
      <c r="AA46" s="1039"/>
      <c r="AB46" s="1039"/>
      <c r="AC46" s="1039"/>
      <c r="AD46" s="1039"/>
      <c r="AE46" s="1040"/>
      <c r="AF46" s="1035"/>
      <c r="AG46" s="1036"/>
      <c r="AH46" s="1036"/>
      <c r="AI46" s="1036"/>
      <c r="AJ46" s="1037"/>
      <c r="AK46" s="980"/>
      <c r="AL46" s="971"/>
      <c r="AM46" s="971"/>
      <c r="AN46" s="971"/>
      <c r="AO46" s="971"/>
      <c r="AP46" s="971"/>
      <c r="AQ46" s="971"/>
      <c r="AR46" s="971"/>
      <c r="AS46" s="971"/>
      <c r="AT46" s="971"/>
      <c r="AU46" s="971"/>
      <c r="AV46" s="971"/>
      <c r="AW46" s="971"/>
      <c r="AX46" s="971"/>
      <c r="AY46" s="971"/>
      <c r="AZ46" s="1041"/>
      <c r="BA46" s="1041"/>
      <c r="BB46" s="1041"/>
      <c r="BC46" s="1041"/>
      <c r="BD46" s="1041"/>
      <c r="BE46" s="972"/>
      <c r="BF46" s="972"/>
      <c r="BG46" s="972"/>
      <c r="BH46" s="972"/>
      <c r="BI46" s="973"/>
      <c r="BJ46" s="232"/>
      <c r="BK46" s="232"/>
      <c r="BL46" s="232"/>
      <c r="BM46" s="232"/>
      <c r="BN46" s="232"/>
      <c r="BO46" s="241"/>
      <c r="BP46" s="241"/>
      <c r="BQ46" s="238">
        <v>40</v>
      </c>
      <c r="BR46" s="239"/>
      <c r="BS46" s="992"/>
      <c r="BT46" s="993"/>
      <c r="BU46" s="993"/>
      <c r="BV46" s="993"/>
      <c r="BW46" s="993"/>
      <c r="BX46" s="993"/>
      <c r="BY46" s="993"/>
      <c r="BZ46" s="993"/>
      <c r="CA46" s="993"/>
      <c r="CB46" s="993"/>
      <c r="CC46" s="993"/>
      <c r="CD46" s="993"/>
      <c r="CE46" s="993"/>
      <c r="CF46" s="993"/>
      <c r="CG46" s="1014"/>
      <c r="CH46" s="989"/>
      <c r="CI46" s="990"/>
      <c r="CJ46" s="990"/>
      <c r="CK46" s="990"/>
      <c r="CL46" s="991"/>
      <c r="CM46" s="989"/>
      <c r="CN46" s="990"/>
      <c r="CO46" s="990"/>
      <c r="CP46" s="990"/>
      <c r="CQ46" s="991"/>
      <c r="CR46" s="989"/>
      <c r="CS46" s="990"/>
      <c r="CT46" s="990"/>
      <c r="CU46" s="990"/>
      <c r="CV46" s="991"/>
      <c r="CW46" s="989"/>
      <c r="CX46" s="990"/>
      <c r="CY46" s="990"/>
      <c r="CZ46" s="990"/>
      <c r="DA46" s="991"/>
      <c r="DB46" s="989"/>
      <c r="DC46" s="990"/>
      <c r="DD46" s="990"/>
      <c r="DE46" s="990"/>
      <c r="DF46" s="991"/>
      <c r="DG46" s="989"/>
      <c r="DH46" s="990"/>
      <c r="DI46" s="990"/>
      <c r="DJ46" s="990"/>
      <c r="DK46" s="991"/>
      <c r="DL46" s="989"/>
      <c r="DM46" s="990"/>
      <c r="DN46" s="990"/>
      <c r="DO46" s="990"/>
      <c r="DP46" s="991"/>
      <c r="DQ46" s="989"/>
      <c r="DR46" s="990"/>
      <c r="DS46" s="990"/>
      <c r="DT46" s="990"/>
      <c r="DU46" s="991"/>
      <c r="DV46" s="992"/>
      <c r="DW46" s="993"/>
      <c r="DX46" s="993"/>
      <c r="DY46" s="993"/>
      <c r="DZ46" s="994"/>
      <c r="EA46" s="230"/>
    </row>
    <row r="47" spans="1:131" ht="26.25" customHeight="1" x14ac:dyDescent="0.15">
      <c r="A47" s="238">
        <v>20</v>
      </c>
      <c r="B47" s="1030"/>
      <c r="C47" s="1031"/>
      <c r="D47" s="1031"/>
      <c r="E47" s="1031"/>
      <c r="F47" s="1031"/>
      <c r="G47" s="1031"/>
      <c r="H47" s="1031"/>
      <c r="I47" s="1031"/>
      <c r="J47" s="1031"/>
      <c r="K47" s="1031"/>
      <c r="L47" s="1031"/>
      <c r="M47" s="1031"/>
      <c r="N47" s="1031"/>
      <c r="O47" s="1031"/>
      <c r="P47" s="1032"/>
      <c r="Q47" s="1038"/>
      <c r="R47" s="1039"/>
      <c r="S47" s="1039"/>
      <c r="T47" s="1039"/>
      <c r="U47" s="1039"/>
      <c r="V47" s="1039"/>
      <c r="W47" s="1039"/>
      <c r="X47" s="1039"/>
      <c r="Y47" s="1039"/>
      <c r="Z47" s="1039"/>
      <c r="AA47" s="1039"/>
      <c r="AB47" s="1039"/>
      <c r="AC47" s="1039"/>
      <c r="AD47" s="1039"/>
      <c r="AE47" s="1040"/>
      <c r="AF47" s="1035"/>
      <c r="AG47" s="1036"/>
      <c r="AH47" s="1036"/>
      <c r="AI47" s="1036"/>
      <c r="AJ47" s="1037"/>
      <c r="AK47" s="980"/>
      <c r="AL47" s="971"/>
      <c r="AM47" s="971"/>
      <c r="AN47" s="971"/>
      <c r="AO47" s="971"/>
      <c r="AP47" s="971"/>
      <c r="AQ47" s="971"/>
      <c r="AR47" s="971"/>
      <c r="AS47" s="971"/>
      <c r="AT47" s="971"/>
      <c r="AU47" s="971"/>
      <c r="AV47" s="971"/>
      <c r="AW47" s="971"/>
      <c r="AX47" s="971"/>
      <c r="AY47" s="971"/>
      <c r="AZ47" s="1041"/>
      <c r="BA47" s="1041"/>
      <c r="BB47" s="1041"/>
      <c r="BC47" s="1041"/>
      <c r="BD47" s="1041"/>
      <c r="BE47" s="972"/>
      <c r="BF47" s="972"/>
      <c r="BG47" s="972"/>
      <c r="BH47" s="972"/>
      <c r="BI47" s="973"/>
      <c r="BJ47" s="232"/>
      <c r="BK47" s="232"/>
      <c r="BL47" s="232"/>
      <c r="BM47" s="232"/>
      <c r="BN47" s="232"/>
      <c r="BO47" s="241"/>
      <c r="BP47" s="241"/>
      <c r="BQ47" s="238">
        <v>41</v>
      </c>
      <c r="BR47" s="239"/>
      <c r="BS47" s="992"/>
      <c r="BT47" s="993"/>
      <c r="BU47" s="993"/>
      <c r="BV47" s="993"/>
      <c r="BW47" s="993"/>
      <c r="BX47" s="993"/>
      <c r="BY47" s="993"/>
      <c r="BZ47" s="993"/>
      <c r="CA47" s="993"/>
      <c r="CB47" s="993"/>
      <c r="CC47" s="993"/>
      <c r="CD47" s="993"/>
      <c r="CE47" s="993"/>
      <c r="CF47" s="993"/>
      <c r="CG47" s="1014"/>
      <c r="CH47" s="989"/>
      <c r="CI47" s="990"/>
      <c r="CJ47" s="990"/>
      <c r="CK47" s="990"/>
      <c r="CL47" s="991"/>
      <c r="CM47" s="989"/>
      <c r="CN47" s="990"/>
      <c r="CO47" s="990"/>
      <c r="CP47" s="990"/>
      <c r="CQ47" s="991"/>
      <c r="CR47" s="989"/>
      <c r="CS47" s="990"/>
      <c r="CT47" s="990"/>
      <c r="CU47" s="990"/>
      <c r="CV47" s="991"/>
      <c r="CW47" s="989"/>
      <c r="CX47" s="990"/>
      <c r="CY47" s="990"/>
      <c r="CZ47" s="990"/>
      <c r="DA47" s="991"/>
      <c r="DB47" s="989"/>
      <c r="DC47" s="990"/>
      <c r="DD47" s="990"/>
      <c r="DE47" s="990"/>
      <c r="DF47" s="991"/>
      <c r="DG47" s="989"/>
      <c r="DH47" s="990"/>
      <c r="DI47" s="990"/>
      <c r="DJ47" s="990"/>
      <c r="DK47" s="991"/>
      <c r="DL47" s="989"/>
      <c r="DM47" s="990"/>
      <c r="DN47" s="990"/>
      <c r="DO47" s="990"/>
      <c r="DP47" s="991"/>
      <c r="DQ47" s="989"/>
      <c r="DR47" s="990"/>
      <c r="DS47" s="990"/>
      <c r="DT47" s="990"/>
      <c r="DU47" s="991"/>
      <c r="DV47" s="992"/>
      <c r="DW47" s="993"/>
      <c r="DX47" s="993"/>
      <c r="DY47" s="993"/>
      <c r="DZ47" s="994"/>
      <c r="EA47" s="230"/>
    </row>
    <row r="48" spans="1:131" ht="26.25" customHeight="1" x14ac:dyDescent="0.15">
      <c r="A48" s="238">
        <v>21</v>
      </c>
      <c r="B48" s="1030"/>
      <c r="C48" s="1031"/>
      <c r="D48" s="1031"/>
      <c r="E48" s="1031"/>
      <c r="F48" s="1031"/>
      <c r="G48" s="1031"/>
      <c r="H48" s="1031"/>
      <c r="I48" s="1031"/>
      <c r="J48" s="1031"/>
      <c r="K48" s="1031"/>
      <c r="L48" s="1031"/>
      <c r="M48" s="1031"/>
      <c r="N48" s="1031"/>
      <c r="O48" s="1031"/>
      <c r="P48" s="1032"/>
      <c r="Q48" s="1038"/>
      <c r="R48" s="1039"/>
      <c r="S48" s="1039"/>
      <c r="T48" s="1039"/>
      <c r="U48" s="1039"/>
      <c r="V48" s="1039"/>
      <c r="W48" s="1039"/>
      <c r="X48" s="1039"/>
      <c r="Y48" s="1039"/>
      <c r="Z48" s="1039"/>
      <c r="AA48" s="1039"/>
      <c r="AB48" s="1039"/>
      <c r="AC48" s="1039"/>
      <c r="AD48" s="1039"/>
      <c r="AE48" s="1040"/>
      <c r="AF48" s="1035"/>
      <c r="AG48" s="1036"/>
      <c r="AH48" s="1036"/>
      <c r="AI48" s="1036"/>
      <c r="AJ48" s="1037"/>
      <c r="AK48" s="980"/>
      <c r="AL48" s="971"/>
      <c r="AM48" s="971"/>
      <c r="AN48" s="971"/>
      <c r="AO48" s="971"/>
      <c r="AP48" s="971"/>
      <c r="AQ48" s="971"/>
      <c r="AR48" s="971"/>
      <c r="AS48" s="971"/>
      <c r="AT48" s="971"/>
      <c r="AU48" s="971"/>
      <c r="AV48" s="971"/>
      <c r="AW48" s="971"/>
      <c r="AX48" s="971"/>
      <c r="AY48" s="971"/>
      <c r="AZ48" s="1041"/>
      <c r="BA48" s="1041"/>
      <c r="BB48" s="1041"/>
      <c r="BC48" s="1041"/>
      <c r="BD48" s="1041"/>
      <c r="BE48" s="972"/>
      <c r="BF48" s="972"/>
      <c r="BG48" s="972"/>
      <c r="BH48" s="972"/>
      <c r="BI48" s="973"/>
      <c r="BJ48" s="232"/>
      <c r="BK48" s="232"/>
      <c r="BL48" s="232"/>
      <c r="BM48" s="232"/>
      <c r="BN48" s="232"/>
      <c r="BO48" s="241"/>
      <c r="BP48" s="241"/>
      <c r="BQ48" s="238">
        <v>42</v>
      </c>
      <c r="BR48" s="239"/>
      <c r="BS48" s="992"/>
      <c r="BT48" s="993"/>
      <c r="BU48" s="993"/>
      <c r="BV48" s="993"/>
      <c r="BW48" s="993"/>
      <c r="BX48" s="993"/>
      <c r="BY48" s="993"/>
      <c r="BZ48" s="993"/>
      <c r="CA48" s="993"/>
      <c r="CB48" s="993"/>
      <c r="CC48" s="993"/>
      <c r="CD48" s="993"/>
      <c r="CE48" s="993"/>
      <c r="CF48" s="993"/>
      <c r="CG48" s="1014"/>
      <c r="CH48" s="989"/>
      <c r="CI48" s="990"/>
      <c r="CJ48" s="990"/>
      <c r="CK48" s="990"/>
      <c r="CL48" s="991"/>
      <c r="CM48" s="989"/>
      <c r="CN48" s="990"/>
      <c r="CO48" s="990"/>
      <c r="CP48" s="990"/>
      <c r="CQ48" s="991"/>
      <c r="CR48" s="989"/>
      <c r="CS48" s="990"/>
      <c r="CT48" s="990"/>
      <c r="CU48" s="990"/>
      <c r="CV48" s="991"/>
      <c r="CW48" s="989"/>
      <c r="CX48" s="990"/>
      <c r="CY48" s="990"/>
      <c r="CZ48" s="990"/>
      <c r="DA48" s="991"/>
      <c r="DB48" s="989"/>
      <c r="DC48" s="990"/>
      <c r="DD48" s="990"/>
      <c r="DE48" s="990"/>
      <c r="DF48" s="991"/>
      <c r="DG48" s="989"/>
      <c r="DH48" s="990"/>
      <c r="DI48" s="990"/>
      <c r="DJ48" s="990"/>
      <c r="DK48" s="991"/>
      <c r="DL48" s="989"/>
      <c r="DM48" s="990"/>
      <c r="DN48" s="990"/>
      <c r="DO48" s="990"/>
      <c r="DP48" s="991"/>
      <c r="DQ48" s="989"/>
      <c r="DR48" s="990"/>
      <c r="DS48" s="990"/>
      <c r="DT48" s="990"/>
      <c r="DU48" s="991"/>
      <c r="DV48" s="992"/>
      <c r="DW48" s="993"/>
      <c r="DX48" s="993"/>
      <c r="DY48" s="993"/>
      <c r="DZ48" s="994"/>
      <c r="EA48" s="230"/>
    </row>
    <row r="49" spans="1:131" ht="26.25" customHeight="1" x14ac:dyDescent="0.15">
      <c r="A49" s="238">
        <v>22</v>
      </c>
      <c r="B49" s="1030"/>
      <c r="C49" s="1031"/>
      <c r="D49" s="1031"/>
      <c r="E49" s="1031"/>
      <c r="F49" s="1031"/>
      <c r="G49" s="1031"/>
      <c r="H49" s="1031"/>
      <c r="I49" s="1031"/>
      <c r="J49" s="1031"/>
      <c r="K49" s="1031"/>
      <c r="L49" s="1031"/>
      <c r="M49" s="1031"/>
      <c r="N49" s="1031"/>
      <c r="O49" s="1031"/>
      <c r="P49" s="1032"/>
      <c r="Q49" s="1038"/>
      <c r="R49" s="1039"/>
      <c r="S49" s="1039"/>
      <c r="T49" s="1039"/>
      <c r="U49" s="1039"/>
      <c r="V49" s="1039"/>
      <c r="W49" s="1039"/>
      <c r="X49" s="1039"/>
      <c r="Y49" s="1039"/>
      <c r="Z49" s="1039"/>
      <c r="AA49" s="1039"/>
      <c r="AB49" s="1039"/>
      <c r="AC49" s="1039"/>
      <c r="AD49" s="1039"/>
      <c r="AE49" s="1040"/>
      <c r="AF49" s="1035"/>
      <c r="AG49" s="1036"/>
      <c r="AH49" s="1036"/>
      <c r="AI49" s="1036"/>
      <c r="AJ49" s="1037"/>
      <c r="AK49" s="980"/>
      <c r="AL49" s="971"/>
      <c r="AM49" s="971"/>
      <c r="AN49" s="971"/>
      <c r="AO49" s="971"/>
      <c r="AP49" s="971"/>
      <c r="AQ49" s="971"/>
      <c r="AR49" s="971"/>
      <c r="AS49" s="971"/>
      <c r="AT49" s="971"/>
      <c r="AU49" s="971"/>
      <c r="AV49" s="971"/>
      <c r="AW49" s="971"/>
      <c r="AX49" s="971"/>
      <c r="AY49" s="971"/>
      <c r="AZ49" s="1041"/>
      <c r="BA49" s="1041"/>
      <c r="BB49" s="1041"/>
      <c r="BC49" s="1041"/>
      <c r="BD49" s="1041"/>
      <c r="BE49" s="972"/>
      <c r="BF49" s="972"/>
      <c r="BG49" s="972"/>
      <c r="BH49" s="972"/>
      <c r="BI49" s="973"/>
      <c r="BJ49" s="232"/>
      <c r="BK49" s="232"/>
      <c r="BL49" s="232"/>
      <c r="BM49" s="232"/>
      <c r="BN49" s="232"/>
      <c r="BO49" s="241"/>
      <c r="BP49" s="241"/>
      <c r="BQ49" s="238">
        <v>43</v>
      </c>
      <c r="BR49" s="239"/>
      <c r="BS49" s="992"/>
      <c r="BT49" s="993"/>
      <c r="BU49" s="993"/>
      <c r="BV49" s="993"/>
      <c r="BW49" s="993"/>
      <c r="BX49" s="993"/>
      <c r="BY49" s="993"/>
      <c r="BZ49" s="993"/>
      <c r="CA49" s="993"/>
      <c r="CB49" s="993"/>
      <c r="CC49" s="993"/>
      <c r="CD49" s="993"/>
      <c r="CE49" s="993"/>
      <c r="CF49" s="993"/>
      <c r="CG49" s="1014"/>
      <c r="CH49" s="989"/>
      <c r="CI49" s="990"/>
      <c r="CJ49" s="990"/>
      <c r="CK49" s="990"/>
      <c r="CL49" s="991"/>
      <c r="CM49" s="989"/>
      <c r="CN49" s="990"/>
      <c r="CO49" s="990"/>
      <c r="CP49" s="990"/>
      <c r="CQ49" s="991"/>
      <c r="CR49" s="989"/>
      <c r="CS49" s="990"/>
      <c r="CT49" s="990"/>
      <c r="CU49" s="990"/>
      <c r="CV49" s="991"/>
      <c r="CW49" s="989"/>
      <c r="CX49" s="990"/>
      <c r="CY49" s="990"/>
      <c r="CZ49" s="990"/>
      <c r="DA49" s="991"/>
      <c r="DB49" s="989"/>
      <c r="DC49" s="990"/>
      <c r="DD49" s="990"/>
      <c r="DE49" s="990"/>
      <c r="DF49" s="991"/>
      <c r="DG49" s="989"/>
      <c r="DH49" s="990"/>
      <c r="DI49" s="990"/>
      <c r="DJ49" s="990"/>
      <c r="DK49" s="991"/>
      <c r="DL49" s="989"/>
      <c r="DM49" s="990"/>
      <c r="DN49" s="990"/>
      <c r="DO49" s="990"/>
      <c r="DP49" s="991"/>
      <c r="DQ49" s="989"/>
      <c r="DR49" s="990"/>
      <c r="DS49" s="990"/>
      <c r="DT49" s="990"/>
      <c r="DU49" s="991"/>
      <c r="DV49" s="992"/>
      <c r="DW49" s="993"/>
      <c r="DX49" s="993"/>
      <c r="DY49" s="993"/>
      <c r="DZ49" s="994"/>
      <c r="EA49" s="230"/>
    </row>
    <row r="50" spans="1:131" ht="26.25" customHeight="1" x14ac:dyDescent="0.15">
      <c r="A50" s="238">
        <v>23</v>
      </c>
      <c r="B50" s="1030"/>
      <c r="C50" s="1031"/>
      <c r="D50" s="1031"/>
      <c r="E50" s="1031"/>
      <c r="F50" s="1031"/>
      <c r="G50" s="1031"/>
      <c r="H50" s="1031"/>
      <c r="I50" s="1031"/>
      <c r="J50" s="1031"/>
      <c r="K50" s="1031"/>
      <c r="L50" s="1031"/>
      <c r="M50" s="1031"/>
      <c r="N50" s="1031"/>
      <c r="O50" s="1031"/>
      <c r="P50" s="1032"/>
      <c r="Q50" s="1033"/>
      <c r="R50" s="1025"/>
      <c r="S50" s="1025"/>
      <c r="T50" s="1025"/>
      <c r="U50" s="1025"/>
      <c r="V50" s="1025"/>
      <c r="W50" s="1025"/>
      <c r="X50" s="1025"/>
      <c r="Y50" s="1025"/>
      <c r="Z50" s="1025"/>
      <c r="AA50" s="1025"/>
      <c r="AB50" s="1025"/>
      <c r="AC50" s="1025"/>
      <c r="AD50" s="1025"/>
      <c r="AE50" s="1034"/>
      <c r="AF50" s="1035"/>
      <c r="AG50" s="1036"/>
      <c r="AH50" s="1036"/>
      <c r="AI50" s="1036"/>
      <c r="AJ50" s="1037"/>
      <c r="AK50" s="1024"/>
      <c r="AL50" s="1025"/>
      <c r="AM50" s="1025"/>
      <c r="AN50" s="1025"/>
      <c r="AO50" s="1025"/>
      <c r="AP50" s="1025"/>
      <c r="AQ50" s="1025"/>
      <c r="AR50" s="1025"/>
      <c r="AS50" s="1025"/>
      <c r="AT50" s="1025"/>
      <c r="AU50" s="1025"/>
      <c r="AV50" s="1025"/>
      <c r="AW50" s="1025"/>
      <c r="AX50" s="1025"/>
      <c r="AY50" s="1025"/>
      <c r="AZ50" s="1026"/>
      <c r="BA50" s="1026"/>
      <c r="BB50" s="1026"/>
      <c r="BC50" s="1026"/>
      <c r="BD50" s="1026"/>
      <c r="BE50" s="972"/>
      <c r="BF50" s="972"/>
      <c r="BG50" s="972"/>
      <c r="BH50" s="972"/>
      <c r="BI50" s="973"/>
      <c r="BJ50" s="232"/>
      <c r="BK50" s="232"/>
      <c r="BL50" s="232"/>
      <c r="BM50" s="232"/>
      <c r="BN50" s="232"/>
      <c r="BO50" s="241"/>
      <c r="BP50" s="241"/>
      <c r="BQ50" s="238">
        <v>44</v>
      </c>
      <c r="BR50" s="239"/>
      <c r="BS50" s="992"/>
      <c r="BT50" s="993"/>
      <c r="BU50" s="993"/>
      <c r="BV50" s="993"/>
      <c r="BW50" s="993"/>
      <c r="BX50" s="993"/>
      <c r="BY50" s="993"/>
      <c r="BZ50" s="993"/>
      <c r="CA50" s="993"/>
      <c r="CB50" s="993"/>
      <c r="CC50" s="993"/>
      <c r="CD50" s="993"/>
      <c r="CE50" s="993"/>
      <c r="CF50" s="993"/>
      <c r="CG50" s="1014"/>
      <c r="CH50" s="989"/>
      <c r="CI50" s="990"/>
      <c r="CJ50" s="990"/>
      <c r="CK50" s="990"/>
      <c r="CL50" s="991"/>
      <c r="CM50" s="989"/>
      <c r="CN50" s="990"/>
      <c r="CO50" s="990"/>
      <c r="CP50" s="990"/>
      <c r="CQ50" s="991"/>
      <c r="CR50" s="989"/>
      <c r="CS50" s="990"/>
      <c r="CT50" s="990"/>
      <c r="CU50" s="990"/>
      <c r="CV50" s="991"/>
      <c r="CW50" s="989"/>
      <c r="CX50" s="990"/>
      <c r="CY50" s="990"/>
      <c r="CZ50" s="990"/>
      <c r="DA50" s="991"/>
      <c r="DB50" s="989"/>
      <c r="DC50" s="990"/>
      <c r="DD50" s="990"/>
      <c r="DE50" s="990"/>
      <c r="DF50" s="991"/>
      <c r="DG50" s="989"/>
      <c r="DH50" s="990"/>
      <c r="DI50" s="990"/>
      <c r="DJ50" s="990"/>
      <c r="DK50" s="991"/>
      <c r="DL50" s="989"/>
      <c r="DM50" s="990"/>
      <c r="DN50" s="990"/>
      <c r="DO50" s="990"/>
      <c r="DP50" s="991"/>
      <c r="DQ50" s="989"/>
      <c r="DR50" s="990"/>
      <c r="DS50" s="990"/>
      <c r="DT50" s="990"/>
      <c r="DU50" s="991"/>
      <c r="DV50" s="992"/>
      <c r="DW50" s="993"/>
      <c r="DX50" s="993"/>
      <c r="DY50" s="993"/>
      <c r="DZ50" s="994"/>
      <c r="EA50" s="230"/>
    </row>
    <row r="51" spans="1:131" ht="26.25" customHeight="1" x14ac:dyDescent="0.15">
      <c r="A51" s="238">
        <v>24</v>
      </c>
      <c r="B51" s="1030"/>
      <c r="C51" s="1031"/>
      <c r="D51" s="1031"/>
      <c r="E51" s="1031"/>
      <c r="F51" s="1031"/>
      <c r="G51" s="1031"/>
      <c r="H51" s="1031"/>
      <c r="I51" s="1031"/>
      <c r="J51" s="1031"/>
      <c r="K51" s="1031"/>
      <c r="L51" s="1031"/>
      <c r="M51" s="1031"/>
      <c r="N51" s="1031"/>
      <c r="O51" s="1031"/>
      <c r="P51" s="1032"/>
      <c r="Q51" s="1033"/>
      <c r="R51" s="1025"/>
      <c r="S51" s="1025"/>
      <c r="T51" s="1025"/>
      <c r="U51" s="1025"/>
      <c r="V51" s="1025"/>
      <c r="W51" s="1025"/>
      <c r="X51" s="1025"/>
      <c r="Y51" s="1025"/>
      <c r="Z51" s="1025"/>
      <c r="AA51" s="1025"/>
      <c r="AB51" s="1025"/>
      <c r="AC51" s="1025"/>
      <c r="AD51" s="1025"/>
      <c r="AE51" s="1034"/>
      <c r="AF51" s="1035"/>
      <c r="AG51" s="1036"/>
      <c r="AH51" s="1036"/>
      <c r="AI51" s="1036"/>
      <c r="AJ51" s="1037"/>
      <c r="AK51" s="1024"/>
      <c r="AL51" s="1025"/>
      <c r="AM51" s="1025"/>
      <c r="AN51" s="1025"/>
      <c r="AO51" s="1025"/>
      <c r="AP51" s="1025"/>
      <c r="AQ51" s="1025"/>
      <c r="AR51" s="1025"/>
      <c r="AS51" s="1025"/>
      <c r="AT51" s="1025"/>
      <c r="AU51" s="1025"/>
      <c r="AV51" s="1025"/>
      <c r="AW51" s="1025"/>
      <c r="AX51" s="1025"/>
      <c r="AY51" s="1025"/>
      <c r="AZ51" s="1026"/>
      <c r="BA51" s="1026"/>
      <c r="BB51" s="1026"/>
      <c r="BC51" s="1026"/>
      <c r="BD51" s="1026"/>
      <c r="BE51" s="972"/>
      <c r="BF51" s="972"/>
      <c r="BG51" s="972"/>
      <c r="BH51" s="972"/>
      <c r="BI51" s="973"/>
      <c r="BJ51" s="232"/>
      <c r="BK51" s="232"/>
      <c r="BL51" s="232"/>
      <c r="BM51" s="232"/>
      <c r="BN51" s="232"/>
      <c r="BO51" s="241"/>
      <c r="BP51" s="241"/>
      <c r="BQ51" s="238">
        <v>45</v>
      </c>
      <c r="BR51" s="239"/>
      <c r="BS51" s="992"/>
      <c r="BT51" s="993"/>
      <c r="BU51" s="993"/>
      <c r="BV51" s="993"/>
      <c r="BW51" s="993"/>
      <c r="BX51" s="993"/>
      <c r="BY51" s="993"/>
      <c r="BZ51" s="993"/>
      <c r="CA51" s="993"/>
      <c r="CB51" s="993"/>
      <c r="CC51" s="993"/>
      <c r="CD51" s="993"/>
      <c r="CE51" s="993"/>
      <c r="CF51" s="993"/>
      <c r="CG51" s="1014"/>
      <c r="CH51" s="989"/>
      <c r="CI51" s="990"/>
      <c r="CJ51" s="990"/>
      <c r="CK51" s="990"/>
      <c r="CL51" s="991"/>
      <c r="CM51" s="989"/>
      <c r="CN51" s="990"/>
      <c r="CO51" s="990"/>
      <c r="CP51" s="990"/>
      <c r="CQ51" s="991"/>
      <c r="CR51" s="989"/>
      <c r="CS51" s="990"/>
      <c r="CT51" s="990"/>
      <c r="CU51" s="990"/>
      <c r="CV51" s="991"/>
      <c r="CW51" s="989"/>
      <c r="CX51" s="990"/>
      <c r="CY51" s="990"/>
      <c r="CZ51" s="990"/>
      <c r="DA51" s="991"/>
      <c r="DB51" s="989"/>
      <c r="DC51" s="990"/>
      <c r="DD51" s="990"/>
      <c r="DE51" s="990"/>
      <c r="DF51" s="991"/>
      <c r="DG51" s="989"/>
      <c r="DH51" s="990"/>
      <c r="DI51" s="990"/>
      <c r="DJ51" s="990"/>
      <c r="DK51" s="991"/>
      <c r="DL51" s="989"/>
      <c r="DM51" s="990"/>
      <c r="DN51" s="990"/>
      <c r="DO51" s="990"/>
      <c r="DP51" s="991"/>
      <c r="DQ51" s="989"/>
      <c r="DR51" s="990"/>
      <c r="DS51" s="990"/>
      <c r="DT51" s="990"/>
      <c r="DU51" s="991"/>
      <c r="DV51" s="992"/>
      <c r="DW51" s="993"/>
      <c r="DX51" s="993"/>
      <c r="DY51" s="993"/>
      <c r="DZ51" s="994"/>
      <c r="EA51" s="230"/>
    </row>
    <row r="52" spans="1:131" ht="26.25" customHeight="1" x14ac:dyDescent="0.15">
      <c r="A52" s="238">
        <v>25</v>
      </c>
      <c r="B52" s="1030"/>
      <c r="C52" s="1031"/>
      <c r="D52" s="1031"/>
      <c r="E52" s="1031"/>
      <c r="F52" s="1031"/>
      <c r="G52" s="1031"/>
      <c r="H52" s="1031"/>
      <c r="I52" s="1031"/>
      <c r="J52" s="1031"/>
      <c r="K52" s="1031"/>
      <c r="L52" s="1031"/>
      <c r="M52" s="1031"/>
      <c r="N52" s="1031"/>
      <c r="O52" s="1031"/>
      <c r="P52" s="1032"/>
      <c r="Q52" s="1033"/>
      <c r="R52" s="1025"/>
      <c r="S52" s="1025"/>
      <c r="T52" s="1025"/>
      <c r="U52" s="1025"/>
      <c r="V52" s="1025"/>
      <c r="W52" s="1025"/>
      <c r="X52" s="1025"/>
      <c r="Y52" s="1025"/>
      <c r="Z52" s="1025"/>
      <c r="AA52" s="1025"/>
      <c r="AB52" s="1025"/>
      <c r="AC52" s="1025"/>
      <c r="AD52" s="1025"/>
      <c r="AE52" s="1034"/>
      <c r="AF52" s="1035"/>
      <c r="AG52" s="1036"/>
      <c r="AH52" s="1036"/>
      <c r="AI52" s="1036"/>
      <c r="AJ52" s="1037"/>
      <c r="AK52" s="1024"/>
      <c r="AL52" s="1025"/>
      <c r="AM52" s="1025"/>
      <c r="AN52" s="1025"/>
      <c r="AO52" s="1025"/>
      <c r="AP52" s="1025"/>
      <c r="AQ52" s="1025"/>
      <c r="AR52" s="1025"/>
      <c r="AS52" s="1025"/>
      <c r="AT52" s="1025"/>
      <c r="AU52" s="1025"/>
      <c r="AV52" s="1025"/>
      <c r="AW52" s="1025"/>
      <c r="AX52" s="1025"/>
      <c r="AY52" s="1025"/>
      <c r="AZ52" s="1026"/>
      <c r="BA52" s="1026"/>
      <c r="BB52" s="1026"/>
      <c r="BC52" s="1026"/>
      <c r="BD52" s="1026"/>
      <c r="BE52" s="972"/>
      <c r="BF52" s="972"/>
      <c r="BG52" s="972"/>
      <c r="BH52" s="972"/>
      <c r="BI52" s="973"/>
      <c r="BJ52" s="232"/>
      <c r="BK52" s="232"/>
      <c r="BL52" s="232"/>
      <c r="BM52" s="232"/>
      <c r="BN52" s="232"/>
      <c r="BO52" s="241"/>
      <c r="BP52" s="241"/>
      <c r="BQ52" s="238">
        <v>46</v>
      </c>
      <c r="BR52" s="239"/>
      <c r="BS52" s="992"/>
      <c r="BT52" s="993"/>
      <c r="BU52" s="993"/>
      <c r="BV52" s="993"/>
      <c r="BW52" s="993"/>
      <c r="BX52" s="993"/>
      <c r="BY52" s="993"/>
      <c r="BZ52" s="993"/>
      <c r="CA52" s="993"/>
      <c r="CB52" s="993"/>
      <c r="CC52" s="993"/>
      <c r="CD52" s="993"/>
      <c r="CE52" s="993"/>
      <c r="CF52" s="993"/>
      <c r="CG52" s="1014"/>
      <c r="CH52" s="989"/>
      <c r="CI52" s="990"/>
      <c r="CJ52" s="990"/>
      <c r="CK52" s="990"/>
      <c r="CL52" s="991"/>
      <c r="CM52" s="989"/>
      <c r="CN52" s="990"/>
      <c r="CO52" s="990"/>
      <c r="CP52" s="990"/>
      <c r="CQ52" s="991"/>
      <c r="CR52" s="989"/>
      <c r="CS52" s="990"/>
      <c r="CT52" s="990"/>
      <c r="CU52" s="990"/>
      <c r="CV52" s="991"/>
      <c r="CW52" s="989"/>
      <c r="CX52" s="990"/>
      <c r="CY52" s="990"/>
      <c r="CZ52" s="990"/>
      <c r="DA52" s="991"/>
      <c r="DB52" s="989"/>
      <c r="DC52" s="990"/>
      <c r="DD52" s="990"/>
      <c r="DE52" s="990"/>
      <c r="DF52" s="991"/>
      <c r="DG52" s="989"/>
      <c r="DH52" s="990"/>
      <c r="DI52" s="990"/>
      <c r="DJ52" s="990"/>
      <c r="DK52" s="991"/>
      <c r="DL52" s="989"/>
      <c r="DM52" s="990"/>
      <c r="DN52" s="990"/>
      <c r="DO52" s="990"/>
      <c r="DP52" s="991"/>
      <c r="DQ52" s="989"/>
      <c r="DR52" s="990"/>
      <c r="DS52" s="990"/>
      <c r="DT52" s="990"/>
      <c r="DU52" s="991"/>
      <c r="DV52" s="992"/>
      <c r="DW52" s="993"/>
      <c r="DX52" s="993"/>
      <c r="DY52" s="993"/>
      <c r="DZ52" s="994"/>
      <c r="EA52" s="230"/>
    </row>
    <row r="53" spans="1:131" ht="26.25" customHeight="1" x14ac:dyDescent="0.15">
      <c r="A53" s="238">
        <v>26</v>
      </c>
      <c r="B53" s="1030"/>
      <c r="C53" s="1031"/>
      <c r="D53" s="1031"/>
      <c r="E53" s="1031"/>
      <c r="F53" s="1031"/>
      <c r="G53" s="1031"/>
      <c r="H53" s="1031"/>
      <c r="I53" s="1031"/>
      <c r="J53" s="1031"/>
      <c r="K53" s="1031"/>
      <c r="L53" s="1031"/>
      <c r="M53" s="1031"/>
      <c r="N53" s="1031"/>
      <c r="O53" s="1031"/>
      <c r="P53" s="1032"/>
      <c r="Q53" s="1033"/>
      <c r="R53" s="1025"/>
      <c r="S53" s="1025"/>
      <c r="T53" s="1025"/>
      <c r="U53" s="1025"/>
      <c r="V53" s="1025"/>
      <c r="W53" s="1025"/>
      <c r="X53" s="1025"/>
      <c r="Y53" s="1025"/>
      <c r="Z53" s="1025"/>
      <c r="AA53" s="1025"/>
      <c r="AB53" s="1025"/>
      <c r="AC53" s="1025"/>
      <c r="AD53" s="1025"/>
      <c r="AE53" s="1034"/>
      <c r="AF53" s="1035"/>
      <c r="AG53" s="1036"/>
      <c r="AH53" s="1036"/>
      <c r="AI53" s="1036"/>
      <c r="AJ53" s="1037"/>
      <c r="AK53" s="1024"/>
      <c r="AL53" s="1025"/>
      <c r="AM53" s="1025"/>
      <c r="AN53" s="1025"/>
      <c r="AO53" s="1025"/>
      <c r="AP53" s="1025"/>
      <c r="AQ53" s="1025"/>
      <c r="AR53" s="1025"/>
      <c r="AS53" s="1025"/>
      <c r="AT53" s="1025"/>
      <c r="AU53" s="1025"/>
      <c r="AV53" s="1025"/>
      <c r="AW53" s="1025"/>
      <c r="AX53" s="1025"/>
      <c r="AY53" s="1025"/>
      <c r="AZ53" s="1026"/>
      <c r="BA53" s="1026"/>
      <c r="BB53" s="1026"/>
      <c r="BC53" s="1026"/>
      <c r="BD53" s="1026"/>
      <c r="BE53" s="972"/>
      <c r="BF53" s="972"/>
      <c r="BG53" s="972"/>
      <c r="BH53" s="972"/>
      <c r="BI53" s="973"/>
      <c r="BJ53" s="232"/>
      <c r="BK53" s="232"/>
      <c r="BL53" s="232"/>
      <c r="BM53" s="232"/>
      <c r="BN53" s="232"/>
      <c r="BO53" s="241"/>
      <c r="BP53" s="241"/>
      <c r="BQ53" s="238">
        <v>47</v>
      </c>
      <c r="BR53" s="239"/>
      <c r="BS53" s="992"/>
      <c r="BT53" s="993"/>
      <c r="BU53" s="993"/>
      <c r="BV53" s="993"/>
      <c r="BW53" s="993"/>
      <c r="BX53" s="993"/>
      <c r="BY53" s="993"/>
      <c r="BZ53" s="993"/>
      <c r="CA53" s="993"/>
      <c r="CB53" s="993"/>
      <c r="CC53" s="993"/>
      <c r="CD53" s="993"/>
      <c r="CE53" s="993"/>
      <c r="CF53" s="993"/>
      <c r="CG53" s="1014"/>
      <c r="CH53" s="989"/>
      <c r="CI53" s="990"/>
      <c r="CJ53" s="990"/>
      <c r="CK53" s="990"/>
      <c r="CL53" s="991"/>
      <c r="CM53" s="989"/>
      <c r="CN53" s="990"/>
      <c r="CO53" s="990"/>
      <c r="CP53" s="990"/>
      <c r="CQ53" s="991"/>
      <c r="CR53" s="989"/>
      <c r="CS53" s="990"/>
      <c r="CT53" s="990"/>
      <c r="CU53" s="990"/>
      <c r="CV53" s="991"/>
      <c r="CW53" s="989"/>
      <c r="CX53" s="990"/>
      <c r="CY53" s="990"/>
      <c r="CZ53" s="990"/>
      <c r="DA53" s="991"/>
      <c r="DB53" s="989"/>
      <c r="DC53" s="990"/>
      <c r="DD53" s="990"/>
      <c r="DE53" s="990"/>
      <c r="DF53" s="991"/>
      <c r="DG53" s="989"/>
      <c r="DH53" s="990"/>
      <c r="DI53" s="990"/>
      <c r="DJ53" s="990"/>
      <c r="DK53" s="991"/>
      <c r="DL53" s="989"/>
      <c r="DM53" s="990"/>
      <c r="DN53" s="990"/>
      <c r="DO53" s="990"/>
      <c r="DP53" s="991"/>
      <c r="DQ53" s="989"/>
      <c r="DR53" s="990"/>
      <c r="DS53" s="990"/>
      <c r="DT53" s="990"/>
      <c r="DU53" s="991"/>
      <c r="DV53" s="992"/>
      <c r="DW53" s="993"/>
      <c r="DX53" s="993"/>
      <c r="DY53" s="993"/>
      <c r="DZ53" s="994"/>
      <c r="EA53" s="230"/>
    </row>
    <row r="54" spans="1:131" ht="26.25" customHeight="1" x14ac:dyDescent="0.15">
      <c r="A54" s="238">
        <v>27</v>
      </c>
      <c r="B54" s="1030"/>
      <c r="C54" s="1031"/>
      <c r="D54" s="1031"/>
      <c r="E54" s="1031"/>
      <c r="F54" s="1031"/>
      <c r="G54" s="1031"/>
      <c r="H54" s="1031"/>
      <c r="I54" s="1031"/>
      <c r="J54" s="1031"/>
      <c r="K54" s="1031"/>
      <c r="L54" s="1031"/>
      <c r="M54" s="1031"/>
      <c r="N54" s="1031"/>
      <c r="O54" s="1031"/>
      <c r="P54" s="1032"/>
      <c r="Q54" s="1033"/>
      <c r="R54" s="1025"/>
      <c r="S54" s="1025"/>
      <c r="T54" s="1025"/>
      <c r="U54" s="1025"/>
      <c r="V54" s="1025"/>
      <c r="W54" s="1025"/>
      <c r="X54" s="1025"/>
      <c r="Y54" s="1025"/>
      <c r="Z54" s="1025"/>
      <c r="AA54" s="1025"/>
      <c r="AB54" s="1025"/>
      <c r="AC54" s="1025"/>
      <c r="AD54" s="1025"/>
      <c r="AE54" s="1034"/>
      <c r="AF54" s="1035"/>
      <c r="AG54" s="1036"/>
      <c r="AH54" s="1036"/>
      <c r="AI54" s="1036"/>
      <c r="AJ54" s="1037"/>
      <c r="AK54" s="1024"/>
      <c r="AL54" s="1025"/>
      <c r="AM54" s="1025"/>
      <c r="AN54" s="1025"/>
      <c r="AO54" s="1025"/>
      <c r="AP54" s="1025"/>
      <c r="AQ54" s="1025"/>
      <c r="AR54" s="1025"/>
      <c r="AS54" s="1025"/>
      <c r="AT54" s="1025"/>
      <c r="AU54" s="1025"/>
      <c r="AV54" s="1025"/>
      <c r="AW54" s="1025"/>
      <c r="AX54" s="1025"/>
      <c r="AY54" s="1025"/>
      <c r="AZ54" s="1026"/>
      <c r="BA54" s="1026"/>
      <c r="BB54" s="1026"/>
      <c r="BC54" s="1026"/>
      <c r="BD54" s="1026"/>
      <c r="BE54" s="972"/>
      <c r="BF54" s="972"/>
      <c r="BG54" s="972"/>
      <c r="BH54" s="972"/>
      <c r="BI54" s="973"/>
      <c r="BJ54" s="232"/>
      <c r="BK54" s="232"/>
      <c r="BL54" s="232"/>
      <c r="BM54" s="232"/>
      <c r="BN54" s="232"/>
      <c r="BO54" s="241"/>
      <c r="BP54" s="241"/>
      <c r="BQ54" s="238">
        <v>48</v>
      </c>
      <c r="BR54" s="239"/>
      <c r="BS54" s="992"/>
      <c r="BT54" s="993"/>
      <c r="BU54" s="993"/>
      <c r="BV54" s="993"/>
      <c r="BW54" s="993"/>
      <c r="BX54" s="993"/>
      <c r="BY54" s="993"/>
      <c r="BZ54" s="993"/>
      <c r="CA54" s="993"/>
      <c r="CB54" s="993"/>
      <c r="CC54" s="993"/>
      <c r="CD54" s="993"/>
      <c r="CE54" s="993"/>
      <c r="CF54" s="993"/>
      <c r="CG54" s="1014"/>
      <c r="CH54" s="989"/>
      <c r="CI54" s="990"/>
      <c r="CJ54" s="990"/>
      <c r="CK54" s="990"/>
      <c r="CL54" s="991"/>
      <c r="CM54" s="989"/>
      <c r="CN54" s="990"/>
      <c r="CO54" s="990"/>
      <c r="CP54" s="990"/>
      <c r="CQ54" s="991"/>
      <c r="CR54" s="989"/>
      <c r="CS54" s="990"/>
      <c r="CT54" s="990"/>
      <c r="CU54" s="990"/>
      <c r="CV54" s="991"/>
      <c r="CW54" s="989"/>
      <c r="CX54" s="990"/>
      <c r="CY54" s="990"/>
      <c r="CZ54" s="990"/>
      <c r="DA54" s="991"/>
      <c r="DB54" s="989"/>
      <c r="DC54" s="990"/>
      <c r="DD54" s="990"/>
      <c r="DE54" s="990"/>
      <c r="DF54" s="991"/>
      <c r="DG54" s="989"/>
      <c r="DH54" s="990"/>
      <c r="DI54" s="990"/>
      <c r="DJ54" s="990"/>
      <c r="DK54" s="991"/>
      <c r="DL54" s="989"/>
      <c r="DM54" s="990"/>
      <c r="DN54" s="990"/>
      <c r="DO54" s="990"/>
      <c r="DP54" s="991"/>
      <c r="DQ54" s="989"/>
      <c r="DR54" s="990"/>
      <c r="DS54" s="990"/>
      <c r="DT54" s="990"/>
      <c r="DU54" s="991"/>
      <c r="DV54" s="992"/>
      <c r="DW54" s="993"/>
      <c r="DX54" s="993"/>
      <c r="DY54" s="993"/>
      <c r="DZ54" s="994"/>
      <c r="EA54" s="230"/>
    </row>
    <row r="55" spans="1:131" ht="26.25" customHeight="1" x14ac:dyDescent="0.15">
      <c r="A55" s="238">
        <v>28</v>
      </c>
      <c r="B55" s="1030"/>
      <c r="C55" s="1031"/>
      <c r="D55" s="1031"/>
      <c r="E55" s="1031"/>
      <c r="F55" s="1031"/>
      <c r="G55" s="1031"/>
      <c r="H55" s="1031"/>
      <c r="I55" s="1031"/>
      <c r="J55" s="1031"/>
      <c r="K55" s="1031"/>
      <c r="L55" s="1031"/>
      <c r="M55" s="1031"/>
      <c r="N55" s="1031"/>
      <c r="O55" s="1031"/>
      <c r="P55" s="1032"/>
      <c r="Q55" s="1033"/>
      <c r="R55" s="1025"/>
      <c r="S55" s="1025"/>
      <c r="T55" s="1025"/>
      <c r="U55" s="1025"/>
      <c r="V55" s="1025"/>
      <c r="W55" s="1025"/>
      <c r="X55" s="1025"/>
      <c r="Y55" s="1025"/>
      <c r="Z55" s="1025"/>
      <c r="AA55" s="1025"/>
      <c r="AB55" s="1025"/>
      <c r="AC55" s="1025"/>
      <c r="AD55" s="1025"/>
      <c r="AE55" s="1034"/>
      <c r="AF55" s="1035"/>
      <c r="AG55" s="1036"/>
      <c r="AH55" s="1036"/>
      <c r="AI55" s="1036"/>
      <c r="AJ55" s="1037"/>
      <c r="AK55" s="1024"/>
      <c r="AL55" s="1025"/>
      <c r="AM55" s="1025"/>
      <c r="AN55" s="1025"/>
      <c r="AO55" s="1025"/>
      <c r="AP55" s="1025"/>
      <c r="AQ55" s="1025"/>
      <c r="AR55" s="1025"/>
      <c r="AS55" s="1025"/>
      <c r="AT55" s="1025"/>
      <c r="AU55" s="1025"/>
      <c r="AV55" s="1025"/>
      <c r="AW55" s="1025"/>
      <c r="AX55" s="1025"/>
      <c r="AY55" s="1025"/>
      <c r="AZ55" s="1026"/>
      <c r="BA55" s="1026"/>
      <c r="BB55" s="1026"/>
      <c r="BC55" s="1026"/>
      <c r="BD55" s="1026"/>
      <c r="BE55" s="972"/>
      <c r="BF55" s="972"/>
      <c r="BG55" s="972"/>
      <c r="BH55" s="972"/>
      <c r="BI55" s="973"/>
      <c r="BJ55" s="232"/>
      <c r="BK55" s="232"/>
      <c r="BL55" s="232"/>
      <c r="BM55" s="232"/>
      <c r="BN55" s="232"/>
      <c r="BO55" s="241"/>
      <c r="BP55" s="241"/>
      <c r="BQ55" s="238">
        <v>49</v>
      </c>
      <c r="BR55" s="239"/>
      <c r="BS55" s="992"/>
      <c r="BT55" s="993"/>
      <c r="BU55" s="993"/>
      <c r="BV55" s="993"/>
      <c r="BW55" s="993"/>
      <c r="BX55" s="993"/>
      <c r="BY55" s="993"/>
      <c r="BZ55" s="993"/>
      <c r="CA55" s="993"/>
      <c r="CB55" s="993"/>
      <c r="CC55" s="993"/>
      <c r="CD55" s="993"/>
      <c r="CE55" s="993"/>
      <c r="CF55" s="993"/>
      <c r="CG55" s="1014"/>
      <c r="CH55" s="989"/>
      <c r="CI55" s="990"/>
      <c r="CJ55" s="990"/>
      <c r="CK55" s="990"/>
      <c r="CL55" s="991"/>
      <c r="CM55" s="989"/>
      <c r="CN55" s="990"/>
      <c r="CO55" s="990"/>
      <c r="CP55" s="990"/>
      <c r="CQ55" s="991"/>
      <c r="CR55" s="989"/>
      <c r="CS55" s="990"/>
      <c r="CT55" s="990"/>
      <c r="CU55" s="990"/>
      <c r="CV55" s="991"/>
      <c r="CW55" s="989"/>
      <c r="CX55" s="990"/>
      <c r="CY55" s="990"/>
      <c r="CZ55" s="990"/>
      <c r="DA55" s="991"/>
      <c r="DB55" s="989"/>
      <c r="DC55" s="990"/>
      <c r="DD55" s="990"/>
      <c r="DE55" s="990"/>
      <c r="DF55" s="991"/>
      <c r="DG55" s="989"/>
      <c r="DH55" s="990"/>
      <c r="DI55" s="990"/>
      <c r="DJ55" s="990"/>
      <c r="DK55" s="991"/>
      <c r="DL55" s="989"/>
      <c r="DM55" s="990"/>
      <c r="DN55" s="990"/>
      <c r="DO55" s="990"/>
      <c r="DP55" s="991"/>
      <c r="DQ55" s="989"/>
      <c r="DR55" s="990"/>
      <c r="DS55" s="990"/>
      <c r="DT55" s="990"/>
      <c r="DU55" s="991"/>
      <c r="DV55" s="992"/>
      <c r="DW55" s="993"/>
      <c r="DX55" s="993"/>
      <c r="DY55" s="993"/>
      <c r="DZ55" s="994"/>
      <c r="EA55" s="230"/>
    </row>
    <row r="56" spans="1:131" ht="26.25" customHeight="1" x14ac:dyDescent="0.15">
      <c r="A56" s="238">
        <v>29</v>
      </c>
      <c r="B56" s="1030"/>
      <c r="C56" s="1031"/>
      <c r="D56" s="1031"/>
      <c r="E56" s="1031"/>
      <c r="F56" s="1031"/>
      <c r="G56" s="1031"/>
      <c r="H56" s="1031"/>
      <c r="I56" s="1031"/>
      <c r="J56" s="1031"/>
      <c r="K56" s="1031"/>
      <c r="L56" s="1031"/>
      <c r="M56" s="1031"/>
      <c r="N56" s="1031"/>
      <c r="O56" s="1031"/>
      <c r="P56" s="1032"/>
      <c r="Q56" s="1033"/>
      <c r="R56" s="1025"/>
      <c r="S56" s="1025"/>
      <c r="T56" s="1025"/>
      <c r="U56" s="1025"/>
      <c r="V56" s="1025"/>
      <c r="W56" s="1025"/>
      <c r="X56" s="1025"/>
      <c r="Y56" s="1025"/>
      <c r="Z56" s="1025"/>
      <c r="AA56" s="1025"/>
      <c r="AB56" s="1025"/>
      <c r="AC56" s="1025"/>
      <c r="AD56" s="1025"/>
      <c r="AE56" s="1034"/>
      <c r="AF56" s="1035"/>
      <c r="AG56" s="1036"/>
      <c r="AH56" s="1036"/>
      <c r="AI56" s="1036"/>
      <c r="AJ56" s="1037"/>
      <c r="AK56" s="1024"/>
      <c r="AL56" s="1025"/>
      <c r="AM56" s="1025"/>
      <c r="AN56" s="1025"/>
      <c r="AO56" s="1025"/>
      <c r="AP56" s="1025"/>
      <c r="AQ56" s="1025"/>
      <c r="AR56" s="1025"/>
      <c r="AS56" s="1025"/>
      <c r="AT56" s="1025"/>
      <c r="AU56" s="1025"/>
      <c r="AV56" s="1025"/>
      <c r="AW56" s="1025"/>
      <c r="AX56" s="1025"/>
      <c r="AY56" s="1025"/>
      <c r="AZ56" s="1026"/>
      <c r="BA56" s="1026"/>
      <c r="BB56" s="1026"/>
      <c r="BC56" s="1026"/>
      <c r="BD56" s="1026"/>
      <c r="BE56" s="972"/>
      <c r="BF56" s="972"/>
      <c r="BG56" s="972"/>
      <c r="BH56" s="972"/>
      <c r="BI56" s="973"/>
      <c r="BJ56" s="232"/>
      <c r="BK56" s="232"/>
      <c r="BL56" s="232"/>
      <c r="BM56" s="232"/>
      <c r="BN56" s="232"/>
      <c r="BO56" s="241"/>
      <c r="BP56" s="241"/>
      <c r="BQ56" s="238">
        <v>50</v>
      </c>
      <c r="BR56" s="239"/>
      <c r="BS56" s="992"/>
      <c r="BT56" s="993"/>
      <c r="BU56" s="993"/>
      <c r="BV56" s="993"/>
      <c r="BW56" s="993"/>
      <c r="BX56" s="993"/>
      <c r="BY56" s="993"/>
      <c r="BZ56" s="993"/>
      <c r="CA56" s="993"/>
      <c r="CB56" s="993"/>
      <c r="CC56" s="993"/>
      <c r="CD56" s="993"/>
      <c r="CE56" s="993"/>
      <c r="CF56" s="993"/>
      <c r="CG56" s="1014"/>
      <c r="CH56" s="989"/>
      <c r="CI56" s="990"/>
      <c r="CJ56" s="990"/>
      <c r="CK56" s="990"/>
      <c r="CL56" s="991"/>
      <c r="CM56" s="989"/>
      <c r="CN56" s="990"/>
      <c r="CO56" s="990"/>
      <c r="CP56" s="990"/>
      <c r="CQ56" s="991"/>
      <c r="CR56" s="989"/>
      <c r="CS56" s="990"/>
      <c r="CT56" s="990"/>
      <c r="CU56" s="990"/>
      <c r="CV56" s="991"/>
      <c r="CW56" s="989"/>
      <c r="CX56" s="990"/>
      <c r="CY56" s="990"/>
      <c r="CZ56" s="990"/>
      <c r="DA56" s="991"/>
      <c r="DB56" s="989"/>
      <c r="DC56" s="990"/>
      <c r="DD56" s="990"/>
      <c r="DE56" s="990"/>
      <c r="DF56" s="991"/>
      <c r="DG56" s="989"/>
      <c r="DH56" s="990"/>
      <c r="DI56" s="990"/>
      <c r="DJ56" s="990"/>
      <c r="DK56" s="991"/>
      <c r="DL56" s="989"/>
      <c r="DM56" s="990"/>
      <c r="DN56" s="990"/>
      <c r="DO56" s="990"/>
      <c r="DP56" s="991"/>
      <c r="DQ56" s="989"/>
      <c r="DR56" s="990"/>
      <c r="DS56" s="990"/>
      <c r="DT56" s="990"/>
      <c r="DU56" s="991"/>
      <c r="DV56" s="992"/>
      <c r="DW56" s="993"/>
      <c r="DX56" s="993"/>
      <c r="DY56" s="993"/>
      <c r="DZ56" s="994"/>
      <c r="EA56" s="230"/>
    </row>
    <row r="57" spans="1:131" ht="26.25" customHeight="1" x14ac:dyDescent="0.15">
      <c r="A57" s="238">
        <v>30</v>
      </c>
      <c r="B57" s="1030"/>
      <c r="C57" s="1031"/>
      <c r="D57" s="1031"/>
      <c r="E57" s="1031"/>
      <c r="F57" s="1031"/>
      <c r="G57" s="1031"/>
      <c r="H57" s="1031"/>
      <c r="I57" s="1031"/>
      <c r="J57" s="1031"/>
      <c r="K57" s="1031"/>
      <c r="L57" s="1031"/>
      <c r="M57" s="1031"/>
      <c r="N57" s="1031"/>
      <c r="O57" s="1031"/>
      <c r="P57" s="1032"/>
      <c r="Q57" s="1033"/>
      <c r="R57" s="1025"/>
      <c r="S57" s="1025"/>
      <c r="T57" s="1025"/>
      <c r="U57" s="1025"/>
      <c r="V57" s="1025"/>
      <c r="W57" s="1025"/>
      <c r="X57" s="1025"/>
      <c r="Y57" s="1025"/>
      <c r="Z57" s="1025"/>
      <c r="AA57" s="1025"/>
      <c r="AB57" s="1025"/>
      <c r="AC57" s="1025"/>
      <c r="AD57" s="1025"/>
      <c r="AE57" s="1034"/>
      <c r="AF57" s="1035"/>
      <c r="AG57" s="1036"/>
      <c r="AH57" s="1036"/>
      <c r="AI57" s="1036"/>
      <c r="AJ57" s="1037"/>
      <c r="AK57" s="1024"/>
      <c r="AL57" s="1025"/>
      <c r="AM57" s="1025"/>
      <c r="AN57" s="1025"/>
      <c r="AO57" s="1025"/>
      <c r="AP57" s="1025"/>
      <c r="AQ57" s="1025"/>
      <c r="AR57" s="1025"/>
      <c r="AS57" s="1025"/>
      <c r="AT57" s="1025"/>
      <c r="AU57" s="1025"/>
      <c r="AV57" s="1025"/>
      <c r="AW57" s="1025"/>
      <c r="AX57" s="1025"/>
      <c r="AY57" s="1025"/>
      <c r="AZ57" s="1026"/>
      <c r="BA57" s="1026"/>
      <c r="BB57" s="1026"/>
      <c r="BC57" s="1026"/>
      <c r="BD57" s="1026"/>
      <c r="BE57" s="972"/>
      <c r="BF57" s="972"/>
      <c r="BG57" s="972"/>
      <c r="BH57" s="972"/>
      <c r="BI57" s="973"/>
      <c r="BJ57" s="232"/>
      <c r="BK57" s="232"/>
      <c r="BL57" s="232"/>
      <c r="BM57" s="232"/>
      <c r="BN57" s="232"/>
      <c r="BO57" s="241"/>
      <c r="BP57" s="241"/>
      <c r="BQ57" s="238">
        <v>51</v>
      </c>
      <c r="BR57" s="239"/>
      <c r="BS57" s="992"/>
      <c r="BT57" s="993"/>
      <c r="BU57" s="993"/>
      <c r="BV57" s="993"/>
      <c r="BW57" s="993"/>
      <c r="BX57" s="993"/>
      <c r="BY57" s="993"/>
      <c r="BZ57" s="993"/>
      <c r="CA57" s="993"/>
      <c r="CB57" s="993"/>
      <c r="CC57" s="993"/>
      <c r="CD57" s="993"/>
      <c r="CE57" s="993"/>
      <c r="CF57" s="993"/>
      <c r="CG57" s="1014"/>
      <c r="CH57" s="989"/>
      <c r="CI57" s="990"/>
      <c r="CJ57" s="990"/>
      <c r="CK57" s="990"/>
      <c r="CL57" s="991"/>
      <c r="CM57" s="989"/>
      <c r="CN57" s="990"/>
      <c r="CO57" s="990"/>
      <c r="CP57" s="990"/>
      <c r="CQ57" s="991"/>
      <c r="CR57" s="989"/>
      <c r="CS57" s="990"/>
      <c r="CT57" s="990"/>
      <c r="CU57" s="990"/>
      <c r="CV57" s="991"/>
      <c r="CW57" s="989"/>
      <c r="CX57" s="990"/>
      <c r="CY57" s="990"/>
      <c r="CZ57" s="990"/>
      <c r="DA57" s="991"/>
      <c r="DB57" s="989"/>
      <c r="DC57" s="990"/>
      <c r="DD57" s="990"/>
      <c r="DE57" s="990"/>
      <c r="DF57" s="991"/>
      <c r="DG57" s="989"/>
      <c r="DH57" s="990"/>
      <c r="DI57" s="990"/>
      <c r="DJ57" s="990"/>
      <c r="DK57" s="991"/>
      <c r="DL57" s="989"/>
      <c r="DM57" s="990"/>
      <c r="DN57" s="990"/>
      <c r="DO57" s="990"/>
      <c r="DP57" s="991"/>
      <c r="DQ57" s="989"/>
      <c r="DR57" s="990"/>
      <c r="DS57" s="990"/>
      <c r="DT57" s="990"/>
      <c r="DU57" s="991"/>
      <c r="DV57" s="992"/>
      <c r="DW57" s="993"/>
      <c r="DX57" s="993"/>
      <c r="DY57" s="993"/>
      <c r="DZ57" s="994"/>
      <c r="EA57" s="230"/>
    </row>
    <row r="58" spans="1:131" ht="26.25" customHeight="1" x14ac:dyDescent="0.15">
      <c r="A58" s="238">
        <v>31</v>
      </c>
      <c r="B58" s="1030"/>
      <c r="C58" s="1031"/>
      <c r="D58" s="1031"/>
      <c r="E58" s="1031"/>
      <c r="F58" s="1031"/>
      <c r="G58" s="1031"/>
      <c r="H58" s="1031"/>
      <c r="I58" s="1031"/>
      <c r="J58" s="1031"/>
      <c r="K58" s="1031"/>
      <c r="L58" s="1031"/>
      <c r="M58" s="1031"/>
      <c r="N58" s="1031"/>
      <c r="O58" s="1031"/>
      <c r="P58" s="1032"/>
      <c r="Q58" s="1033"/>
      <c r="R58" s="1025"/>
      <c r="S58" s="1025"/>
      <c r="T58" s="1025"/>
      <c r="U58" s="1025"/>
      <c r="V58" s="1025"/>
      <c r="W58" s="1025"/>
      <c r="X58" s="1025"/>
      <c r="Y58" s="1025"/>
      <c r="Z58" s="1025"/>
      <c r="AA58" s="1025"/>
      <c r="AB58" s="1025"/>
      <c r="AC58" s="1025"/>
      <c r="AD58" s="1025"/>
      <c r="AE58" s="1034"/>
      <c r="AF58" s="1035"/>
      <c r="AG58" s="1036"/>
      <c r="AH58" s="1036"/>
      <c r="AI58" s="1036"/>
      <c r="AJ58" s="1037"/>
      <c r="AK58" s="1024"/>
      <c r="AL58" s="1025"/>
      <c r="AM58" s="1025"/>
      <c r="AN58" s="1025"/>
      <c r="AO58" s="1025"/>
      <c r="AP58" s="1025"/>
      <c r="AQ58" s="1025"/>
      <c r="AR58" s="1025"/>
      <c r="AS58" s="1025"/>
      <c r="AT58" s="1025"/>
      <c r="AU58" s="1025"/>
      <c r="AV58" s="1025"/>
      <c r="AW58" s="1025"/>
      <c r="AX58" s="1025"/>
      <c r="AY58" s="1025"/>
      <c r="AZ58" s="1026"/>
      <c r="BA58" s="1026"/>
      <c r="BB58" s="1026"/>
      <c r="BC58" s="1026"/>
      <c r="BD58" s="1026"/>
      <c r="BE58" s="972"/>
      <c r="BF58" s="972"/>
      <c r="BG58" s="972"/>
      <c r="BH58" s="972"/>
      <c r="BI58" s="973"/>
      <c r="BJ58" s="232"/>
      <c r="BK58" s="232"/>
      <c r="BL58" s="232"/>
      <c r="BM58" s="232"/>
      <c r="BN58" s="232"/>
      <c r="BO58" s="241"/>
      <c r="BP58" s="241"/>
      <c r="BQ58" s="238">
        <v>52</v>
      </c>
      <c r="BR58" s="239"/>
      <c r="BS58" s="992"/>
      <c r="BT58" s="993"/>
      <c r="BU58" s="993"/>
      <c r="BV58" s="993"/>
      <c r="BW58" s="993"/>
      <c r="BX58" s="993"/>
      <c r="BY58" s="993"/>
      <c r="BZ58" s="993"/>
      <c r="CA58" s="993"/>
      <c r="CB58" s="993"/>
      <c r="CC58" s="993"/>
      <c r="CD58" s="993"/>
      <c r="CE58" s="993"/>
      <c r="CF58" s="993"/>
      <c r="CG58" s="1014"/>
      <c r="CH58" s="989"/>
      <c r="CI58" s="990"/>
      <c r="CJ58" s="990"/>
      <c r="CK58" s="990"/>
      <c r="CL58" s="991"/>
      <c r="CM58" s="989"/>
      <c r="CN58" s="990"/>
      <c r="CO58" s="990"/>
      <c r="CP58" s="990"/>
      <c r="CQ58" s="991"/>
      <c r="CR58" s="989"/>
      <c r="CS58" s="990"/>
      <c r="CT58" s="990"/>
      <c r="CU58" s="990"/>
      <c r="CV58" s="991"/>
      <c r="CW58" s="989"/>
      <c r="CX58" s="990"/>
      <c r="CY58" s="990"/>
      <c r="CZ58" s="990"/>
      <c r="DA58" s="991"/>
      <c r="DB58" s="989"/>
      <c r="DC58" s="990"/>
      <c r="DD58" s="990"/>
      <c r="DE58" s="990"/>
      <c r="DF58" s="991"/>
      <c r="DG58" s="989"/>
      <c r="DH58" s="990"/>
      <c r="DI58" s="990"/>
      <c r="DJ58" s="990"/>
      <c r="DK58" s="991"/>
      <c r="DL58" s="989"/>
      <c r="DM58" s="990"/>
      <c r="DN58" s="990"/>
      <c r="DO58" s="990"/>
      <c r="DP58" s="991"/>
      <c r="DQ58" s="989"/>
      <c r="DR58" s="990"/>
      <c r="DS58" s="990"/>
      <c r="DT58" s="990"/>
      <c r="DU58" s="991"/>
      <c r="DV58" s="992"/>
      <c r="DW58" s="993"/>
      <c r="DX58" s="993"/>
      <c r="DY58" s="993"/>
      <c r="DZ58" s="994"/>
      <c r="EA58" s="230"/>
    </row>
    <row r="59" spans="1:131" ht="26.25" customHeight="1" x14ac:dyDescent="0.15">
      <c r="A59" s="238">
        <v>32</v>
      </c>
      <c r="B59" s="1030"/>
      <c r="C59" s="1031"/>
      <c r="D59" s="1031"/>
      <c r="E59" s="1031"/>
      <c r="F59" s="1031"/>
      <c r="G59" s="1031"/>
      <c r="H59" s="1031"/>
      <c r="I59" s="1031"/>
      <c r="J59" s="1031"/>
      <c r="K59" s="1031"/>
      <c r="L59" s="1031"/>
      <c r="M59" s="1031"/>
      <c r="N59" s="1031"/>
      <c r="O59" s="1031"/>
      <c r="P59" s="1032"/>
      <c r="Q59" s="1033"/>
      <c r="R59" s="1025"/>
      <c r="S59" s="1025"/>
      <c r="T59" s="1025"/>
      <c r="U59" s="1025"/>
      <c r="V59" s="1025"/>
      <c r="W59" s="1025"/>
      <c r="X59" s="1025"/>
      <c r="Y59" s="1025"/>
      <c r="Z59" s="1025"/>
      <c r="AA59" s="1025"/>
      <c r="AB59" s="1025"/>
      <c r="AC59" s="1025"/>
      <c r="AD59" s="1025"/>
      <c r="AE59" s="1034"/>
      <c r="AF59" s="1035"/>
      <c r="AG59" s="1036"/>
      <c r="AH59" s="1036"/>
      <c r="AI59" s="1036"/>
      <c r="AJ59" s="1037"/>
      <c r="AK59" s="1024"/>
      <c r="AL59" s="1025"/>
      <c r="AM59" s="1025"/>
      <c r="AN59" s="1025"/>
      <c r="AO59" s="1025"/>
      <c r="AP59" s="1025"/>
      <c r="AQ59" s="1025"/>
      <c r="AR59" s="1025"/>
      <c r="AS59" s="1025"/>
      <c r="AT59" s="1025"/>
      <c r="AU59" s="1025"/>
      <c r="AV59" s="1025"/>
      <c r="AW59" s="1025"/>
      <c r="AX59" s="1025"/>
      <c r="AY59" s="1025"/>
      <c r="AZ59" s="1026"/>
      <c r="BA59" s="1026"/>
      <c r="BB59" s="1026"/>
      <c r="BC59" s="1026"/>
      <c r="BD59" s="1026"/>
      <c r="BE59" s="972"/>
      <c r="BF59" s="972"/>
      <c r="BG59" s="972"/>
      <c r="BH59" s="972"/>
      <c r="BI59" s="973"/>
      <c r="BJ59" s="232"/>
      <c r="BK59" s="232"/>
      <c r="BL59" s="232"/>
      <c r="BM59" s="232"/>
      <c r="BN59" s="232"/>
      <c r="BO59" s="241"/>
      <c r="BP59" s="241"/>
      <c r="BQ59" s="238">
        <v>53</v>
      </c>
      <c r="BR59" s="239"/>
      <c r="BS59" s="992"/>
      <c r="BT59" s="993"/>
      <c r="BU59" s="993"/>
      <c r="BV59" s="993"/>
      <c r="BW59" s="993"/>
      <c r="BX59" s="993"/>
      <c r="BY59" s="993"/>
      <c r="BZ59" s="993"/>
      <c r="CA59" s="993"/>
      <c r="CB59" s="993"/>
      <c r="CC59" s="993"/>
      <c r="CD59" s="993"/>
      <c r="CE59" s="993"/>
      <c r="CF59" s="993"/>
      <c r="CG59" s="1014"/>
      <c r="CH59" s="989"/>
      <c r="CI59" s="990"/>
      <c r="CJ59" s="990"/>
      <c r="CK59" s="990"/>
      <c r="CL59" s="991"/>
      <c r="CM59" s="989"/>
      <c r="CN59" s="990"/>
      <c r="CO59" s="990"/>
      <c r="CP59" s="990"/>
      <c r="CQ59" s="991"/>
      <c r="CR59" s="989"/>
      <c r="CS59" s="990"/>
      <c r="CT59" s="990"/>
      <c r="CU59" s="990"/>
      <c r="CV59" s="991"/>
      <c r="CW59" s="989"/>
      <c r="CX59" s="990"/>
      <c r="CY59" s="990"/>
      <c r="CZ59" s="990"/>
      <c r="DA59" s="991"/>
      <c r="DB59" s="989"/>
      <c r="DC59" s="990"/>
      <c r="DD59" s="990"/>
      <c r="DE59" s="990"/>
      <c r="DF59" s="991"/>
      <c r="DG59" s="989"/>
      <c r="DH59" s="990"/>
      <c r="DI59" s="990"/>
      <c r="DJ59" s="990"/>
      <c r="DK59" s="991"/>
      <c r="DL59" s="989"/>
      <c r="DM59" s="990"/>
      <c r="DN59" s="990"/>
      <c r="DO59" s="990"/>
      <c r="DP59" s="991"/>
      <c r="DQ59" s="989"/>
      <c r="DR59" s="990"/>
      <c r="DS59" s="990"/>
      <c r="DT59" s="990"/>
      <c r="DU59" s="991"/>
      <c r="DV59" s="992"/>
      <c r="DW59" s="993"/>
      <c r="DX59" s="993"/>
      <c r="DY59" s="993"/>
      <c r="DZ59" s="994"/>
      <c r="EA59" s="230"/>
    </row>
    <row r="60" spans="1:131" ht="26.25" customHeight="1" x14ac:dyDescent="0.15">
      <c r="A60" s="238">
        <v>33</v>
      </c>
      <c r="B60" s="1030"/>
      <c r="C60" s="1031"/>
      <c r="D60" s="1031"/>
      <c r="E60" s="1031"/>
      <c r="F60" s="1031"/>
      <c r="G60" s="1031"/>
      <c r="H60" s="1031"/>
      <c r="I60" s="1031"/>
      <c r="J60" s="1031"/>
      <c r="K60" s="1031"/>
      <c r="L60" s="1031"/>
      <c r="M60" s="1031"/>
      <c r="N60" s="1031"/>
      <c r="O60" s="1031"/>
      <c r="P60" s="1032"/>
      <c r="Q60" s="1033"/>
      <c r="R60" s="1025"/>
      <c r="S60" s="1025"/>
      <c r="T60" s="1025"/>
      <c r="U60" s="1025"/>
      <c r="V60" s="1025"/>
      <c r="W60" s="1025"/>
      <c r="X60" s="1025"/>
      <c r="Y60" s="1025"/>
      <c r="Z60" s="1025"/>
      <c r="AA60" s="1025"/>
      <c r="AB60" s="1025"/>
      <c r="AC60" s="1025"/>
      <c r="AD60" s="1025"/>
      <c r="AE60" s="1034"/>
      <c r="AF60" s="1035"/>
      <c r="AG60" s="1036"/>
      <c r="AH60" s="1036"/>
      <c r="AI60" s="1036"/>
      <c r="AJ60" s="1037"/>
      <c r="AK60" s="1024"/>
      <c r="AL60" s="1025"/>
      <c r="AM60" s="1025"/>
      <c r="AN60" s="1025"/>
      <c r="AO60" s="1025"/>
      <c r="AP60" s="1025"/>
      <c r="AQ60" s="1025"/>
      <c r="AR60" s="1025"/>
      <c r="AS60" s="1025"/>
      <c r="AT60" s="1025"/>
      <c r="AU60" s="1025"/>
      <c r="AV60" s="1025"/>
      <c r="AW60" s="1025"/>
      <c r="AX60" s="1025"/>
      <c r="AY60" s="1025"/>
      <c r="AZ60" s="1026"/>
      <c r="BA60" s="1026"/>
      <c r="BB60" s="1026"/>
      <c r="BC60" s="1026"/>
      <c r="BD60" s="1026"/>
      <c r="BE60" s="972"/>
      <c r="BF60" s="972"/>
      <c r="BG60" s="972"/>
      <c r="BH60" s="972"/>
      <c r="BI60" s="973"/>
      <c r="BJ60" s="232"/>
      <c r="BK60" s="232"/>
      <c r="BL60" s="232"/>
      <c r="BM60" s="232"/>
      <c r="BN60" s="232"/>
      <c r="BO60" s="241"/>
      <c r="BP60" s="241"/>
      <c r="BQ60" s="238">
        <v>54</v>
      </c>
      <c r="BR60" s="239"/>
      <c r="BS60" s="992"/>
      <c r="BT60" s="993"/>
      <c r="BU60" s="993"/>
      <c r="BV60" s="993"/>
      <c r="BW60" s="993"/>
      <c r="BX60" s="993"/>
      <c r="BY60" s="993"/>
      <c r="BZ60" s="993"/>
      <c r="CA60" s="993"/>
      <c r="CB60" s="993"/>
      <c r="CC60" s="993"/>
      <c r="CD60" s="993"/>
      <c r="CE60" s="993"/>
      <c r="CF60" s="993"/>
      <c r="CG60" s="1014"/>
      <c r="CH60" s="989"/>
      <c r="CI60" s="990"/>
      <c r="CJ60" s="990"/>
      <c r="CK60" s="990"/>
      <c r="CL60" s="991"/>
      <c r="CM60" s="989"/>
      <c r="CN60" s="990"/>
      <c r="CO60" s="990"/>
      <c r="CP60" s="990"/>
      <c r="CQ60" s="991"/>
      <c r="CR60" s="989"/>
      <c r="CS60" s="990"/>
      <c r="CT60" s="990"/>
      <c r="CU60" s="990"/>
      <c r="CV60" s="991"/>
      <c r="CW60" s="989"/>
      <c r="CX60" s="990"/>
      <c r="CY60" s="990"/>
      <c r="CZ60" s="990"/>
      <c r="DA60" s="991"/>
      <c r="DB60" s="989"/>
      <c r="DC60" s="990"/>
      <c r="DD60" s="990"/>
      <c r="DE60" s="990"/>
      <c r="DF60" s="991"/>
      <c r="DG60" s="989"/>
      <c r="DH60" s="990"/>
      <c r="DI60" s="990"/>
      <c r="DJ60" s="990"/>
      <c r="DK60" s="991"/>
      <c r="DL60" s="989"/>
      <c r="DM60" s="990"/>
      <c r="DN60" s="990"/>
      <c r="DO60" s="990"/>
      <c r="DP60" s="991"/>
      <c r="DQ60" s="989"/>
      <c r="DR60" s="990"/>
      <c r="DS60" s="990"/>
      <c r="DT60" s="990"/>
      <c r="DU60" s="991"/>
      <c r="DV60" s="992"/>
      <c r="DW60" s="993"/>
      <c r="DX60" s="993"/>
      <c r="DY60" s="993"/>
      <c r="DZ60" s="994"/>
      <c r="EA60" s="230"/>
    </row>
    <row r="61" spans="1:131" ht="26.25" customHeight="1" thickBot="1" x14ac:dyDescent="0.2">
      <c r="A61" s="238">
        <v>34</v>
      </c>
      <c r="B61" s="1030"/>
      <c r="C61" s="1031"/>
      <c r="D61" s="1031"/>
      <c r="E61" s="1031"/>
      <c r="F61" s="1031"/>
      <c r="G61" s="1031"/>
      <c r="H61" s="1031"/>
      <c r="I61" s="1031"/>
      <c r="J61" s="1031"/>
      <c r="K61" s="1031"/>
      <c r="L61" s="1031"/>
      <c r="M61" s="1031"/>
      <c r="N61" s="1031"/>
      <c r="O61" s="1031"/>
      <c r="P61" s="1032"/>
      <c r="Q61" s="1033"/>
      <c r="R61" s="1025"/>
      <c r="S61" s="1025"/>
      <c r="T61" s="1025"/>
      <c r="U61" s="1025"/>
      <c r="V61" s="1025"/>
      <c r="W61" s="1025"/>
      <c r="X61" s="1025"/>
      <c r="Y61" s="1025"/>
      <c r="Z61" s="1025"/>
      <c r="AA61" s="1025"/>
      <c r="AB61" s="1025"/>
      <c r="AC61" s="1025"/>
      <c r="AD61" s="1025"/>
      <c r="AE61" s="1034"/>
      <c r="AF61" s="1035"/>
      <c r="AG61" s="1036"/>
      <c r="AH61" s="1036"/>
      <c r="AI61" s="1036"/>
      <c r="AJ61" s="1037"/>
      <c r="AK61" s="1024"/>
      <c r="AL61" s="1025"/>
      <c r="AM61" s="1025"/>
      <c r="AN61" s="1025"/>
      <c r="AO61" s="1025"/>
      <c r="AP61" s="1025"/>
      <c r="AQ61" s="1025"/>
      <c r="AR61" s="1025"/>
      <c r="AS61" s="1025"/>
      <c r="AT61" s="1025"/>
      <c r="AU61" s="1025"/>
      <c r="AV61" s="1025"/>
      <c r="AW61" s="1025"/>
      <c r="AX61" s="1025"/>
      <c r="AY61" s="1025"/>
      <c r="AZ61" s="1026"/>
      <c r="BA61" s="1026"/>
      <c r="BB61" s="1026"/>
      <c r="BC61" s="1026"/>
      <c r="BD61" s="1026"/>
      <c r="BE61" s="972"/>
      <c r="BF61" s="972"/>
      <c r="BG61" s="972"/>
      <c r="BH61" s="972"/>
      <c r="BI61" s="973"/>
      <c r="BJ61" s="232"/>
      <c r="BK61" s="232"/>
      <c r="BL61" s="232"/>
      <c r="BM61" s="232"/>
      <c r="BN61" s="232"/>
      <c r="BO61" s="241"/>
      <c r="BP61" s="241"/>
      <c r="BQ61" s="238">
        <v>55</v>
      </c>
      <c r="BR61" s="239"/>
      <c r="BS61" s="992"/>
      <c r="BT61" s="993"/>
      <c r="BU61" s="993"/>
      <c r="BV61" s="993"/>
      <c r="BW61" s="993"/>
      <c r="BX61" s="993"/>
      <c r="BY61" s="993"/>
      <c r="BZ61" s="993"/>
      <c r="CA61" s="993"/>
      <c r="CB61" s="993"/>
      <c r="CC61" s="993"/>
      <c r="CD61" s="993"/>
      <c r="CE61" s="993"/>
      <c r="CF61" s="993"/>
      <c r="CG61" s="1014"/>
      <c r="CH61" s="989"/>
      <c r="CI61" s="990"/>
      <c r="CJ61" s="990"/>
      <c r="CK61" s="990"/>
      <c r="CL61" s="991"/>
      <c r="CM61" s="989"/>
      <c r="CN61" s="990"/>
      <c r="CO61" s="990"/>
      <c r="CP61" s="990"/>
      <c r="CQ61" s="991"/>
      <c r="CR61" s="989"/>
      <c r="CS61" s="990"/>
      <c r="CT61" s="990"/>
      <c r="CU61" s="990"/>
      <c r="CV61" s="991"/>
      <c r="CW61" s="989"/>
      <c r="CX61" s="990"/>
      <c r="CY61" s="990"/>
      <c r="CZ61" s="990"/>
      <c r="DA61" s="991"/>
      <c r="DB61" s="989"/>
      <c r="DC61" s="990"/>
      <c r="DD61" s="990"/>
      <c r="DE61" s="990"/>
      <c r="DF61" s="991"/>
      <c r="DG61" s="989"/>
      <c r="DH61" s="990"/>
      <c r="DI61" s="990"/>
      <c r="DJ61" s="990"/>
      <c r="DK61" s="991"/>
      <c r="DL61" s="989"/>
      <c r="DM61" s="990"/>
      <c r="DN61" s="990"/>
      <c r="DO61" s="990"/>
      <c r="DP61" s="991"/>
      <c r="DQ61" s="989"/>
      <c r="DR61" s="990"/>
      <c r="DS61" s="990"/>
      <c r="DT61" s="990"/>
      <c r="DU61" s="991"/>
      <c r="DV61" s="992"/>
      <c r="DW61" s="993"/>
      <c r="DX61" s="993"/>
      <c r="DY61" s="993"/>
      <c r="DZ61" s="994"/>
      <c r="EA61" s="230"/>
    </row>
    <row r="62" spans="1:131" ht="26.25" customHeight="1" x14ac:dyDescent="0.15">
      <c r="A62" s="238">
        <v>35</v>
      </c>
      <c r="B62" s="1030"/>
      <c r="C62" s="1031"/>
      <c r="D62" s="1031"/>
      <c r="E62" s="1031"/>
      <c r="F62" s="1031"/>
      <c r="G62" s="1031"/>
      <c r="H62" s="1031"/>
      <c r="I62" s="1031"/>
      <c r="J62" s="1031"/>
      <c r="K62" s="1031"/>
      <c r="L62" s="1031"/>
      <c r="M62" s="1031"/>
      <c r="N62" s="1031"/>
      <c r="O62" s="1031"/>
      <c r="P62" s="1032"/>
      <c r="Q62" s="1033"/>
      <c r="R62" s="1025"/>
      <c r="S62" s="1025"/>
      <c r="T62" s="1025"/>
      <c r="U62" s="1025"/>
      <c r="V62" s="1025"/>
      <c r="W62" s="1025"/>
      <c r="X62" s="1025"/>
      <c r="Y62" s="1025"/>
      <c r="Z62" s="1025"/>
      <c r="AA62" s="1025"/>
      <c r="AB62" s="1025"/>
      <c r="AC62" s="1025"/>
      <c r="AD62" s="1025"/>
      <c r="AE62" s="1034"/>
      <c r="AF62" s="1035"/>
      <c r="AG62" s="1036"/>
      <c r="AH62" s="1036"/>
      <c r="AI62" s="1036"/>
      <c r="AJ62" s="1037"/>
      <c r="AK62" s="1024"/>
      <c r="AL62" s="1025"/>
      <c r="AM62" s="1025"/>
      <c r="AN62" s="1025"/>
      <c r="AO62" s="1025"/>
      <c r="AP62" s="1025"/>
      <c r="AQ62" s="1025"/>
      <c r="AR62" s="1025"/>
      <c r="AS62" s="1025"/>
      <c r="AT62" s="1025"/>
      <c r="AU62" s="1025"/>
      <c r="AV62" s="1025"/>
      <c r="AW62" s="1025"/>
      <c r="AX62" s="1025"/>
      <c r="AY62" s="1025"/>
      <c r="AZ62" s="1026"/>
      <c r="BA62" s="1026"/>
      <c r="BB62" s="1026"/>
      <c r="BC62" s="1026"/>
      <c r="BD62" s="1026"/>
      <c r="BE62" s="972"/>
      <c r="BF62" s="972"/>
      <c r="BG62" s="972"/>
      <c r="BH62" s="972"/>
      <c r="BI62" s="973"/>
      <c r="BJ62" s="1027" t="s">
        <v>417</v>
      </c>
      <c r="BK62" s="1028"/>
      <c r="BL62" s="1028"/>
      <c r="BM62" s="1028"/>
      <c r="BN62" s="1029"/>
      <c r="BO62" s="241"/>
      <c r="BP62" s="241"/>
      <c r="BQ62" s="238">
        <v>56</v>
      </c>
      <c r="BR62" s="239"/>
      <c r="BS62" s="992"/>
      <c r="BT62" s="993"/>
      <c r="BU62" s="993"/>
      <c r="BV62" s="993"/>
      <c r="BW62" s="993"/>
      <c r="BX62" s="993"/>
      <c r="BY62" s="993"/>
      <c r="BZ62" s="993"/>
      <c r="CA62" s="993"/>
      <c r="CB62" s="993"/>
      <c r="CC62" s="993"/>
      <c r="CD62" s="993"/>
      <c r="CE62" s="993"/>
      <c r="CF62" s="993"/>
      <c r="CG62" s="1014"/>
      <c r="CH62" s="989"/>
      <c r="CI62" s="990"/>
      <c r="CJ62" s="990"/>
      <c r="CK62" s="990"/>
      <c r="CL62" s="991"/>
      <c r="CM62" s="989"/>
      <c r="CN62" s="990"/>
      <c r="CO62" s="990"/>
      <c r="CP62" s="990"/>
      <c r="CQ62" s="991"/>
      <c r="CR62" s="989"/>
      <c r="CS62" s="990"/>
      <c r="CT62" s="990"/>
      <c r="CU62" s="990"/>
      <c r="CV62" s="991"/>
      <c r="CW62" s="989"/>
      <c r="CX62" s="990"/>
      <c r="CY62" s="990"/>
      <c r="CZ62" s="990"/>
      <c r="DA62" s="991"/>
      <c r="DB62" s="989"/>
      <c r="DC62" s="990"/>
      <c r="DD62" s="990"/>
      <c r="DE62" s="990"/>
      <c r="DF62" s="991"/>
      <c r="DG62" s="989"/>
      <c r="DH62" s="990"/>
      <c r="DI62" s="990"/>
      <c r="DJ62" s="990"/>
      <c r="DK62" s="991"/>
      <c r="DL62" s="989"/>
      <c r="DM62" s="990"/>
      <c r="DN62" s="990"/>
      <c r="DO62" s="990"/>
      <c r="DP62" s="991"/>
      <c r="DQ62" s="989"/>
      <c r="DR62" s="990"/>
      <c r="DS62" s="990"/>
      <c r="DT62" s="990"/>
      <c r="DU62" s="991"/>
      <c r="DV62" s="992"/>
      <c r="DW62" s="993"/>
      <c r="DX62" s="993"/>
      <c r="DY62" s="993"/>
      <c r="DZ62" s="994"/>
      <c r="EA62" s="230"/>
    </row>
    <row r="63" spans="1:131" ht="26.25" customHeight="1" thickBot="1" x14ac:dyDescent="0.2">
      <c r="A63" s="240" t="s">
        <v>395</v>
      </c>
      <c r="B63" s="937" t="s">
        <v>418</v>
      </c>
      <c r="C63" s="938"/>
      <c r="D63" s="938"/>
      <c r="E63" s="938"/>
      <c r="F63" s="938"/>
      <c r="G63" s="938"/>
      <c r="H63" s="938"/>
      <c r="I63" s="938"/>
      <c r="J63" s="938"/>
      <c r="K63" s="938"/>
      <c r="L63" s="938"/>
      <c r="M63" s="938"/>
      <c r="N63" s="938"/>
      <c r="O63" s="938"/>
      <c r="P63" s="948"/>
      <c r="Q63" s="962"/>
      <c r="R63" s="963"/>
      <c r="S63" s="963"/>
      <c r="T63" s="963"/>
      <c r="U63" s="963"/>
      <c r="V63" s="963"/>
      <c r="W63" s="963"/>
      <c r="X63" s="963"/>
      <c r="Y63" s="963"/>
      <c r="Z63" s="963"/>
      <c r="AA63" s="963"/>
      <c r="AB63" s="963"/>
      <c r="AC63" s="963"/>
      <c r="AD63" s="963"/>
      <c r="AE63" s="1020"/>
      <c r="AF63" s="1021">
        <v>435</v>
      </c>
      <c r="AG63" s="959"/>
      <c r="AH63" s="959"/>
      <c r="AI63" s="959"/>
      <c r="AJ63" s="1022"/>
      <c r="AK63" s="1023"/>
      <c r="AL63" s="963"/>
      <c r="AM63" s="963"/>
      <c r="AN63" s="963"/>
      <c r="AO63" s="963"/>
      <c r="AP63" s="959"/>
      <c r="AQ63" s="959"/>
      <c r="AR63" s="959"/>
      <c r="AS63" s="959"/>
      <c r="AT63" s="959"/>
      <c r="AU63" s="959"/>
      <c r="AV63" s="959"/>
      <c r="AW63" s="959"/>
      <c r="AX63" s="959"/>
      <c r="AY63" s="959"/>
      <c r="AZ63" s="1017"/>
      <c r="BA63" s="1017"/>
      <c r="BB63" s="1017"/>
      <c r="BC63" s="1017"/>
      <c r="BD63" s="1017"/>
      <c r="BE63" s="960"/>
      <c r="BF63" s="960"/>
      <c r="BG63" s="960"/>
      <c r="BH63" s="960"/>
      <c r="BI63" s="961"/>
      <c r="BJ63" s="1018" t="s">
        <v>419</v>
      </c>
      <c r="BK63" s="953"/>
      <c r="BL63" s="953"/>
      <c r="BM63" s="953"/>
      <c r="BN63" s="1019"/>
      <c r="BO63" s="241"/>
      <c r="BP63" s="241"/>
      <c r="BQ63" s="238">
        <v>57</v>
      </c>
      <c r="BR63" s="239"/>
      <c r="BS63" s="992"/>
      <c r="BT63" s="993"/>
      <c r="BU63" s="993"/>
      <c r="BV63" s="993"/>
      <c r="BW63" s="993"/>
      <c r="BX63" s="993"/>
      <c r="BY63" s="993"/>
      <c r="BZ63" s="993"/>
      <c r="CA63" s="993"/>
      <c r="CB63" s="993"/>
      <c r="CC63" s="993"/>
      <c r="CD63" s="993"/>
      <c r="CE63" s="993"/>
      <c r="CF63" s="993"/>
      <c r="CG63" s="1014"/>
      <c r="CH63" s="989"/>
      <c r="CI63" s="990"/>
      <c r="CJ63" s="990"/>
      <c r="CK63" s="990"/>
      <c r="CL63" s="991"/>
      <c r="CM63" s="989"/>
      <c r="CN63" s="990"/>
      <c r="CO63" s="990"/>
      <c r="CP63" s="990"/>
      <c r="CQ63" s="991"/>
      <c r="CR63" s="989"/>
      <c r="CS63" s="990"/>
      <c r="CT63" s="990"/>
      <c r="CU63" s="990"/>
      <c r="CV63" s="991"/>
      <c r="CW63" s="989"/>
      <c r="CX63" s="990"/>
      <c r="CY63" s="990"/>
      <c r="CZ63" s="990"/>
      <c r="DA63" s="991"/>
      <c r="DB63" s="989"/>
      <c r="DC63" s="990"/>
      <c r="DD63" s="990"/>
      <c r="DE63" s="990"/>
      <c r="DF63" s="991"/>
      <c r="DG63" s="989"/>
      <c r="DH63" s="990"/>
      <c r="DI63" s="990"/>
      <c r="DJ63" s="990"/>
      <c r="DK63" s="991"/>
      <c r="DL63" s="989"/>
      <c r="DM63" s="990"/>
      <c r="DN63" s="990"/>
      <c r="DO63" s="990"/>
      <c r="DP63" s="991"/>
      <c r="DQ63" s="989"/>
      <c r="DR63" s="990"/>
      <c r="DS63" s="990"/>
      <c r="DT63" s="990"/>
      <c r="DU63" s="991"/>
      <c r="DV63" s="992"/>
      <c r="DW63" s="993"/>
      <c r="DX63" s="993"/>
      <c r="DY63" s="993"/>
      <c r="DZ63" s="994"/>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992"/>
      <c r="BT64" s="993"/>
      <c r="BU64" s="993"/>
      <c r="BV64" s="993"/>
      <c r="BW64" s="993"/>
      <c r="BX64" s="993"/>
      <c r="BY64" s="993"/>
      <c r="BZ64" s="993"/>
      <c r="CA64" s="993"/>
      <c r="CB64" s="993"/>
      <c r="CC64" s="993"/>
      <c r="CD64" s="993"/>
      <c r="CE64" s="993"/>
      <c r="CF64" s="993"/>
      <c r="CG64" s="1014"/>
      <c r="CH64" s="989"/>
      <c r="CI64" s="990"/>
      <c r="CJ64" s="990"/>
      <c r="CK64" s="990"/>
      <c r="CL64" s="991"/>
      <c r="CM64" s="989"/>
      <c r="CN64" s="990"/>
      <c r="CO64" s="990"/>
      <c r="CP64" s="990"/>
      <c r="CQ64" s="991"/>
      <c r="CR64" s="989"/>
      <c r="CS64" s="990"/>
      <c r="CT64" s="990"/>
      <c r="CU64" s="990"/>
      <c r="CV64" s="991"/>
      <c r="CW64" s="989"/>
      <c r="CX64" s="990"/>
      <c r="CY64" s="990"/>
      <c r="CZ64" s="990"/>
      <c r="DA64" s="991"/>
      <c r="DB64" s="989"/>
      <c r="DC64" s="990"/>
      <c r="DD64" s="990"/>
      <c r="DE64" s="990"/>
      <c r="DF64" s="991"/>
      <c r="DG64" s="989"/>
      <c r="DH64" s="990"/>
      <c r="DI64" s="990"/>
      <c r="DJ64" s="990"/>
      <c r="DK64" s="991"/>
      <c r="DL64" s="989"/>
      <c r="DM64" s="990"/>
      <c r="DN64" s="990"/>
      <c r="DO64" s="990"/>
      <c r="DP64" s="991"/>
      <c r="DQ64" s="989"/>
      <c r="DR64" s="990"/>
      <c r="DS64" s="990"/>
      <c r="DT64" s="990"/>
      <c r="DU64" s="991"/>
      <c r="DV64" s="992"/>
      <c r="DW64" s="993"/>
      <c r="DX64" s="993"/>
      <c r="DY64" s="993"/>
      <c r="DZ64" s="994"/>
      <c r="EA64" s="230"/>
    </row>
    <row r="65" spans="1:131" ht="26.25" customHeight="1" thickBot="1" x14ac:dyDescent="0.2">
      <c r="A65" s="232" t="s">
        <v>420</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992"/>
      <c r="BT65" s="993"/>
      <c r="BU65" s="993"/>
      <c r="BV65" s="993"/>
      <c r="BW65" s="993"/>
      <c r="BX65" s="993"/>
      <c r="BY65" s="993"/>
      <c r="BZ65" s="993"/>
      <c r="CA65" s="993"/>
      <c r="CB65" s="993"/>
      <c r="CC65" s="993"/>
      <c r="CD65" s="993"/>
      <c r="CE65" s="993"/>
      <c r="CF65" s="993"/>
      <c r="CG65" s="1014"/>
      <c r="CH65" s="989"/>
      <c r="CI65" s="990"/>
      <c r="CJ65" s="990"/>
      <c r="CK65" s="990"/>
      <c r="CL65" s="991"/>
      <c r="CM65" s="989"/>
      <c r="CN65" s="990"/>
      <c r="CO65" s="990"/>
      <c r="CP65" s="990"/>
      <c r="CQ65" s="991"/>
      <c r="CR65" s="989"/>
      <c r="CS65" s="990"/>
      <c r="CT65" s="990"/>
      <c r="CU65" s="990"/>
      <c r="CV65" s="991"/>
      <c r="CW65" s="989"/>
      <c r="CX65" s="990"/>
      <c r="CY65" s="990"/>
      <c r="CZ65" s="990"/>
      <c r="DA65" s="991"/>
      <c r="DB65" s="989"/>
      <c r="DC65" s="990"/>
      <c r="DD65" s="990"/>
      <c r="DE65" s="990"/>
      <c r="DF65" s="991"/>
      <c r="DG65" s="989"/>
      <c r="DH65" s="990"/>
      <c r="DI65" s="990"/>
      <c r="DJ65" s="990"/>
      <c r="DK65" s="991"/>
      <c r="DL65" s="989"/>
      <c r="DM65" s="990"/>
      <c r="DN65" s="990"/>
      <c r="DO65" s="990"/>
      <c r="DP65" s="991"/>
      <c r="DQ65" s="989"/>
      <c r="DR65" s="990"/>
      <c r="DS65" s="990"/>
      <c r="DT65" s="990"/>
      <c r="DU65" s="991"/>
      <c r="DV65" s="992"/>
      <c r="DW65" s="993"/>
      <c r="DX65" s="993"/>
      <c r="DY65" s="993"/>
      <c r="DZ65" s="994"/>
      <c r="EA65" s="230"/>
    </row>
    <row r="66" spans="1:131" ht="26.25" customHeight="1" x14ac:dyDescent="0.15">
      <c r="A66" s="995" t="s">
        <v>421</v>
      </c>
      <c r="B66" s="996"/>
      <c r="C66" s="996"/>
      <c r="D66" s="996"/>
      <c r="E66" s="996"/>
      <c r="F66" s="996"/>
      <c r="G66" s="996"/>
      <c r="H66" s="996"/>
      <c r="I66" s="996"/>
      <c r="J66" s="996"/>
      <c r="K66" s="996"/>
      <c r="L66" s="996"/>
      <c r="M66" s="996"/>
      <c r="N66" s="996"/>
      <c r="O66" s="996"/>
      <c r="P66" s="997"/>
      <c r="Q66" s="1001" t="s">
        <v>422</v>
      </c>
      <c r="R66" s="1002"/>
      <c r="S66" s="1002"/>
      <c r="T66" s="1002"/>
      <c r="U66" s="1003"/>
      <c r="V66" s="1001" t="s">
        <v>423</v>
      </c>
      <c r="W66" s="1002"/>
      <c r="X66" s="1002"/>
      <c r="Y66" s="1002"/>
      <c r="Z66" s="1003"/>
      <c r="AA66" s="1001" t="s">
        <v>424</v>
      </c>
      <c r="AB66" s="1002"/>
      <c r="AC66" s="1002"/>
      <c r="AD66" s="1002"/>
      <c r="AE66" s="1003"/>
      <c r="AF66" s="1007" t="s">
        <v>425</v>
      </c>
      <c r="AG66" s="1008"/>
      <c r="AH66" s="1008"/>
      <c r="AI66" s="1008"/>
      <c r="AJ66" s="1009"/>
      <c r="AK66" s="1001" t="s">
        <v>426</v>
      </c>
      <c r="AL66" s="996"/>
      <c r="AM66" s="996"/>
      <c r="AN66" s="996"/>
      <c r="AO66" s="997"/>
      <c r="AP66" s="1001" t="s">
        <v>405</v>
      </c>
      <c r="AQ66" s="1002"/>
      <c r="AR66" s="1002"/>
      <c r="AS66" s="1002"/>
      <c r="AT66" s="1003"/>
      <c r="AU66" s="1001" t="s">
        <v>427</v>
      </c>
      <c r="AV66" s="1002"/>
      <c r="AW66" s="1002"/>
      <c r="AX66" s="1002"/>
      <c r="AY66" s="1003"/>
      <c r="AZ66" s="1001" t="s">
        <v>383</v>
      </c>
      <c r="BA66" s="1002"/>
      <c r="BB66" s="1002"/>
      <c r="BC66" s="1002"/>
      <c r="BD66" s="1015"/>
      <c r="BE66" s="241"/>
      <c r="BF66" s="241"/>
      <c r="BG66" s="241"/>
      <c r="BH66" s="241"/>
      <c r="BI66" s="241"/>
      <c r="BJ66" s="241"/>
      <c r="BK66" s="241"/>
      <c r="BL66" s="241"/>
      <c r="BM66" s="241"/>
      <c r="BN66" s="241"/>
      <c r="BO66" s="241"/>
      <c r="BP66" s="241"/>
      <c r="BQ66" s="238">
        <v>60</v>
      </c>
      <c r="BR66" s="243"/>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30"/>
    </row>
    <row r="67" spans="1:131" ht="26.25" customHeight="1" thickBot="1" x14ac:dyDescent="0.2">
      <c r="A67" s="998"/>
      <c r="B67" s="999"/>
      <c r="C67" s="999"/>
      <c r="D67" s="999"/>
      <c r="E67" s="999"/>
      <c r="F67" s="999"/>
      <c r="G67" s="999"/>
      <c r="H67" s="999"/>
      <c r="I67" s="999"/>
      <c r="J67" s="999"/>
      <c r="K67" s="999"/>
      <c r="L67" s="999"/>
      <c r="M67" s="999"/>
      <c r="N67" s="999"/>
      <c r="O67" s="999"/>
      <c r="P67" s="1000"/>
      <c r="Q67" s="1004"/>
      <c r="R67" s="1005"/>
      <c r="S67" s="1005"/>
      <c r="T67" s="1005"/>
      <c r="U67" s="1006"/>
      <c r="V67" s="1004"/>
      <c r="W67" s="1005"/>
      <c r="X67" s="1005"/>
      <c r="Y67" s="1005"/>
      <c r="Z67" s="1006"/>
      <c r="AA67" s="1004"/>
      <c r="AB67" s="1005"/>
      <c r="AC67" s="1005"/>
      <c r="AD67" s="1005"/>
      <c r="AE67" s="1006"/>
      <c r="AF67" s="1010"/>
      <c r="AG67" s="1011"/>
      <c r="AH67" s="1011"/>
      <c r="AI67" s="1011"/>
      <c r="AJ67" s="1012"/>
      <c r="AK67" s="1013"/>
      <c r="AL67" s="999"/>
      <c r="AM67" s="999"/>
      <c r="AN67" s="999"/>
      <c r="AO67" s="1000"/>
      <c r="AP67" s="1004"/>
      <c r="AQ67" s="1005"/>
      <c r="AR67" s="1005"/>
      <c r="AS67" s="1005"/>
      <c r="AT67" s="1006"/>
      <c r="AU67" s="1004"/>
      <c r="AV67" s="1005"/>
      <c r="AW67" s="1005"/>
      <c r="AX67" s="1005"/>
      <c r="AY67" s="1006"/>
      <c r="AZ67" s="1004"/>
      <c r="BA67" s="1005"/>
      <c r="BB67" s="1005"/>
      <c r="BC67" s="1005"/>
      <c r="BD67" s="1016"/>
      <c r="BE67" s="241"/>
      <c r="BF67" s="241"/>
      <c r="BG67" s="241"/>
      <c r="BH67" s="241"/>
      <c r="BI67" s="241"/>
      <c r="BJ67" s="241"/>
      <c r="BK67" s="241"/>
      <c r="BL67" s="241"/>
      <c r="BM67" s="241"/>
      <c r="BN67" s="241"/>
      <c r="BO67" s="241"/>
      <c r="BP67" s="241"/>
      <c r="BQ67" s="238">
        <v>61</v>
      </c>
      <c r="BR67" s="243"/>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30"/>
    </row>
    <row r="68" spans="1:131" ht="26.25" customHeight="1" thickTop="1" x14ac:dyDescent="0.15">
      <c r="A68" s="236">
        <v>1</v>
      </c>
      <c r="B68" s="985" t="s">
        <v>589</v>
      </c>
      <c r="C68" s="986"/>
      <c r="D68" s="986"/>
      <c r="E68" s="986"/>
      <c r="F68" s="986"/>
      <c r="G68" s="986"/>
      <c r="H68" s="986"/>
      <c r="I68" s="986"/>
      <c r="J68" s="986"/>
      <c r="K68" s="986"/>
      <c r="L68" s="986"/>
      <c r="M68" s="986"/>
      <c r="N68" s="986"/>
      <c r="O68" s="986"/>
      <c r="P68" s="987"/>
      <c r="Q68" s="988">
        <v>827</v>
      </c>
      <c r="R68" s="982"/>
      <c r="S68" s="982"/>
      <c r="T68" s="982"/>
      <c r="U68" s="982"/>
      <c r="V68" s="982">
        <v>801</v>
      </c>
      <c r="W68" s="982"/>
      <c r="X68" s="982"/>
      <c r="Y68" s="982"/>
      <c r="Z68" s="982"/>
      <c r="AA68" s="982">
        <v>26</v>
      </c>
      <c r="AB68" s="982"/>
      <c r="AC68" s="982"/>
      <c r="AD68" s="982"/>
      <c r="AE68" s="982"/>
      <c r="AF68" s="982">
        <v>26</v>
      </c>
      <c r="AG68" s="982"/>
      <c r="AH68" s="982"/>
      <c r="AI68" s="982"/>
      <c r="AJ68" s="982"/>
      <c r="AK68" s="982"/>
      <c r="AL68" s="982"/>
      <c r="AM68" s="982"/>
      <c r="AN68" s="982"/>
      <c r="AO68" s="982"/>
      <c r="AP68" s="982">
        <v>532</v>
      </c>
      <c r="AQ68" s="982"/>
      <c r="AR68" s="982"/>
      <c r="AS68" s="982"/>
      <c r="AT68" s="982"/>
      <c r="AU68" s="982"/>
      <c r="AV68" s="982"/>
      <c r="AW68" s="982"/>
      <c r="AX68" s="982"/>
      <c r="AY68" s="982"/>
      <c r="AZ68" s="983"/>
      <c r="BA68" s="983"/>
      <c r="BB68" s="983"/>
      <c r="BC68" s="983"/>
      <c r="BD68" s="984"/>
      <c r="BE68" s="241"/>
      <c r="BF68" s="241"/>
      <c r="BG68" s="241"/>
      <c r="BH68" s="241"/>
      <c r="BI68" s="241"/>
      <c r="BJ68" s="241"/>
      <c r="BK68" s="241"/>
      <c r="BL68" s="241"/>
      <c r="BM68" s="241"/>
      <c r="BN68" s="241"/>
      <c r="BO68" s="241"/>
      <c r="BP68" s="241"/>
      <c r="BQ68" s="238">
        <v>62</v>
      </c>
      <c r="BR68" s="243"/>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30"/>
    </row>
    <row r="69" spans="1:131" ht="26.25" customHeight="1" x14ac:dyDescent="0.15">
      <c r="A69" s="238">
        <v>2</v>
      </c>
      <c r="B69" s="974" t="s">
        <v>590</v>
      </c>
      <c r="C69" s="975"/>
      <c r="D69" s="975"/>
      <c r="E69" s="975"/>
      <c r="F69" s="975"/>
      <c r="G69" s="975"/>
      <c r="H69" s="975"/>
      <c r="I69" s="975"/>
      <c r="J69" s="975"/>
      <c r="K69" s="975"/>
      <c r="L69" s="975"/>
      <c r="M69" s="975"/>
      <c r="N69" s="975"/>
      <c r="O69" s="975"/>
      <c r="P69" s="976"/>
      <c r="Q69" s="977">
        <v>3943</v>
      </c>
      <c r="R69" s="971"/>
      <c r="S69" s="971"/>
      <c r="T69" s="971"/>
      <c r="U69" s="971"/>
      <c r="V69" s="971">
        <v>3832</v>
      </c>
      <c r="W69" s="971"/>
      <c r="X69" s="971"/>
      <c r="Y69" s="971"/>
      <c r="Z69" s="971"/>
      <c r="AA69" s="971">
        <v>111</v>
      </c>
      <c r="AB69" s="971"/>
      <c r="AC69" s="971"/>
      <c r="AD69" s="971"/>
      <c r="AE69" s="971"/>
      <c r="AF69" s="971">
        <v>111</v>
      </c>
      <c r="AG69" s="971"/>
      <c r="AH69" s="971"/>
      <c r="AI69" s="971"/>
      <c r="AJ69" s="971"/>
      <c r="AK69" s="971"/>
      <c r="AL69" s="971"/>
      <c r="AM69" s="971"/>
      <c r="AN69" s="971"/>
      <c r="AO69" s="971"/>
      <c r="AP69" s="971">
        <v>560</v>
      </c>
      <c r="AQ69" s="971"/>
      <c r="AR69" s="971"/>
      <c r="AS69" s="971"/>
      <c r="AT69" s="971"/>
      <c r="AU69" s="971"/>
      <c r="AV69" s="971"/>
      <c r="AW69" s="971"/>
      <c r="AX69" s="971"/>
      <c r="AY69" s="971"/>
      <c r="AZ69" s="972"/>
      <c r="BA69" s="972"/>
      <c r="BB69" s="972"/>
      <c r="BC69" s="972"/>
      <c r="BD69" s="973"/>
      <c r="BE69" s="241"/>
      <c r="BF69" s="241"/>
      <c r="BG69" s="241"/>
      <c r="BH69" s="241"/>
      <c r="BI69" s="241"/>
      <c r="BJ69" s="241"/>
      <c r="BK69" s="241"/>
      <c r="BL69" s="241"/>
      <c r="BM69" s="241"/>
      <c r="BN69" s="241"/>
      <c r="BO69" s="241"/>
      <c r="BP69" s="241"/>
      <c r="BQ69" s="238">
        <v>63</v>
      </c>
      <c r="BR69" s="243"/>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30"/>
    </row>
    <row r="70" spans="1:131" ht="26.25" customHeight="1" x14ac:dyDescent="0.15">
      <c r="A70" s="238">
        <v>3</v>
      </c>
      <c r="B70" s="974" t="s">
        <v>591</v>
      </c>
      <c r="C70" s="975"/>
      <c r="D70" s="975"/>
      <c r="E70" s="975"/>
      <c r="F70" s="975"/>
      <c r="G70" s="975"/>
      <c r="H70" s="975"/>
      <c r="I70" s="975"/>
      <c r="J70" s="975"/>
      <c r="K70" s="975"/>
      <c r="L70" s="975"/>
      <c r="M70" s="975"/>
      <c r="N70" s="975"/>
      <c r="O70" s="975"/>
      <c r="P70" s="976"/>
      <c r="Q70" s="977">
        <v>6836</v>
      </c>
      <c r="R70" s="971"/>
      <c r="S70" s="971"/>
      <c r="T70" s="971"/>
      <c r="U70" s="971"/>
      <c r="V70" s="971">
        <v>5439</v>
      </c>
      <c r="W70" s="971"/>
      <c r="X70" s="971"/>
      <c r="Y70" s="971"/>
      <c r="Z70" s="971"/>
      <c r="AA70" s="971">
        <v>1397</v>
      </c>
      <c r="AB70" s="971"/>
      <c r="AC70" s="971"/>
      <c r="AD70" s="971"/>
      <c r="AE70" s="971"/>
      <c r="AF70" s="971"/>
      <c r="AG70" s="971"/>
      <c r="AH70" s="971"/>
      <c r="AI70" s="971"/>
      <c r="AJ70" s="971"/>
      <c r="AK70" s="971">
        <v>14</v>
      </c>
      <c r="AL70" s="971"/>
      <c r="AM70" s="971"/>
      <c r="AN70" s="971"/>
      <c r="AO70" s="971"/>
      <c r="AP70" s="971"/>
      <c r="AQ70" s="971"/>
      <c r="AR70" s="971"/>
      <c r="AS70" s="971"/>
      <c r="AT70" s="971"/>
      <c r="AU70" s="971"/>
      <c r="AV70" s="971"/>
      <c r="AW70" s="971"/>
      <c r="AX70" s="971"/>
      <c r="AY70" s="971"/>
      <c r="AZ70" s="972"/>
      <c r="BA70" s="972"/>
      <c r="BB70" s="972"/>
      <c r="BC70" s="972"/>
      <c r="BD70" s="973"/>
      <c r="BE70" s="241"/>
      <c r="BF70" s="241"/>
      <c r="BG70" s="241"/>
      <c r="BH70" s="241"/>
      <c r="BI70" s="241"/>
      <c r="BJ70" s="241"/>
      <c r="BK70" s="241"/>
      <c r="BL70" s="241"/>
      <c r="BM70" s="241"/>
      <c r="BN70" s="241"/>
      <c r="BO70" s="241"/>
      <c r="BP70" s="241"/>
      <c r="BQ70" s="238">
        <v>64</v>
      </c>
      <c r="BR70" s="243"/>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30"/>
    </row>
    <row r="71" spans="1:131" ht="26.25" customHeight="1" x14ac:dyDescent="0.15">
      <c r="A71" s="238">
        <v>4</v>
      </c>
      <c r="B71" s="974" t="s">
        <v>592</v>
      </c>
      <c r="C71" s="975"/>
      <c r="D71" s="975"/>
      <c r="E71" s="975"/>
      <c r="F71" s="975"/>
      <c r="G71" s="975"/>
      <c r="H71" s="975"/>
      <c r="I71" s="975"/>
      <c r="J71" s="975"/>
      <c r="K71" s="975"/>
      <c r="L71" s="975"/>
      <c r="M71" s="975"/>
      <c r="N71" s="975"/>
      <c r="O71" s="975"/>
      <c r="P71" s="976"/>
      <c r="Q71" s="977">
        <v>1548</v>
      </c>
      <c r="R71" s="971"/>
      <c r="S71" s="971"/>
      <c r="T71" s="971"/>
      <c r="U71" s="971"/>
      <c r="V71" s="971">
        <v>1547</v>
      </c>
      <c r="W71" s="971"/>
      <c r="X71" s="971"/>
      <c r="Y71" s="971"/>
      <c r="Z71" s="971"/>
      <c r="AA71" s="971">
        <v>1</v>
      </c>
      <c r="AB71" s="971"/>
      <c r="AC71" s="971"/>
      <c r="AD71" s="971"/>
      <c r="AE71" s="971"/>
      <c r="AF71" s="971"/>
      <c r="AG71" s="971"/>
      <c r="AH71" s="971"/>
      <c r="AI71" s="971"/>
      <c r="AJ71" s="971"/>
      <c r="AK71" s="971"/>
      <c r="AL71" s="971"/>
      <c r="AM71" s="971"/>
      <c r="AN71" s="971"/>
      <c r="AO71" s="971"/>
      <c r="AP71" s="971"/>
      <c r="AQ71" s="971"/>
      <c r="AR71" s="971"/>
      <c r="AS71" s="971"/>
      <c r="AT71" s="971"/>
      <c r="AU71" s="971"/>
      <c r="AV71" s="971"/>
      <c r="AW71" s="971"/>
      <c r="AX71" s="971"/>
      <c r="AY71" s="971"/>
      <c r="AZ71" s="972"/>
      <c r="BA71" s="972"/>
      <c r="BB71" s="972"/>
      <c r="BC71" s="972"/>
      <c r="BD71" s="973"/>
      <c r="BE71" s="241"/>
      <c r="BF71" s="241"/>
      <c r="BG71" s="241"/>
      <c r="BH71" s="241"/>
      <c r="BI71" s="241"/>
      <c r="BJ71" s="241"/>
      <c r="BK71" s="241"/>
      <c r="BL71" s="241"/>
      <c r="BM71" s="241"/>
      <c r="BN71" s="241"/>
      <c r="BO71" s="241"/>
      <c r="BP71" s="241"/>
      <c r="BQ71" s="238">
        <v>65</v>
      </c>
      <c r="BR71" s="243"/>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30"/>
    </row>
    <row r="72" spans="1:131" ht="26.25" customHeight="1" x14ac:dyDescent="0.15">
      <c r="A72" s="238">
        <v>5</v>
      </c>
      <c r="B72" s="974" t="s">
        <v>593</v>
      </c>
      <c r="C72" s="975"/>
      <c r="D72" s="975"/>
      <c r="E72" s="975"/>
      <c r="F72" s="975"/>
      <c r="G72" s="975"/>
      <c r="H72" s="975"/>
      <c r="I72" s="975"/>
      <c r="J72" s="975"/>
      <c r="K72" s="975"/>
      <c r="L72" s="975"/>
      <c r="M72" s="975"/>
      <c r="N72" s="975"/>
      <c r="O72" s="975"/>
      <c r="P72" s="976"/>
      <c r="Q72" s="977">
        <v>15</v>
      </c>
      <c r="R72" s="971"/>
      <c r="S72" s="971"/>
      <c r="T72" s="971"/>
      <c r="U72" s="971"/>
      <c r="V72" s="971">
        <v>15</v>
      </c>
      <c r="W72" s="971"/>
      <c r="X72" s="971"/>
      <c r="Y72" s="971"/>
      <c r="Z72" s="971"/>
      <c r="AA72" s="971">
        <v>0</v>
      </c>
      <c r="AB72" s="971"/>
      <c r="AC72" s="971"/>
      <c r="AD72" s="971"/>
      <c r="AE72" s="971"/>
      <c r="AF72" s="971"/>
      <c r="AG72" s="971"/>
      <c r="AH72" s="971"/>
      <c r="AI72" s="971"/>
      <c r="AJ72" s="971"/>
      <c r="AK72" s="971"/>
      <c r="AL72" s="971"/>
      <c r="AM72" s="971"/>
      <c r="AN72" s="971"/>
      <c r="AO72" s="971"/>
      <c r="AP72" s="971"/>
      <c r="AQ72" s="971"/>
      <c r="AR72" s="971"/>
      <c r="AS72" s="971"/>
      <c r="AT72" s="971"/>
      <c r="AU72" s="971"/>
      <c r="AV72" s="971"/>
      <c r="AW72" s="971"/>
      <c r="AX72" s="971"/>
      <c r="AY72" s="971"/>
      <c r="AZ72" s="972"/>
      <c r="BA72" s="972"/>
      <c r="BB72" s="972"/>
      <c r="BC72" s="972"/>
      <c r="BD72" s="973"/>
      <c r="BE72" s="241"/>
      <c r="BF72" s="241"/>
      <c r="BG72" s="241"/>
      <c r="BH72" s="241"/>
      <c r="BI72" s="241"/>
      <c r="BJ72" s="241"/>
      <c r="BK72" s="241"/>
      <c r="BL72" s="241"/>
      <c r="BM72" s="241"/>
      <c r="BN72" s="241"/>
      <c r="BO72" s="241"/>
      <c r="BP72" s="241"/>
      <c r="BQ72" s="238">
        <v>66</v>
      </c>
      <c r="BR72" s="243"/>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30"/>
    </row>
    <row r="73" spans="1:131" ht="26.25" customHeight="1" x14ac:dyDescent="0.15">
      <c r="A73" s="238">
        <v>6</v>
      </c>
      <c r="B73" s="974" t="s">
        <v>594</v>
      </c>
      <c r="C73" s="975"/>
      <c r="D73" s="975"/>
      <c r="E73" s="975"/>
      <c r="F73" s="975"/>
      <c r="G73" s="975"/>
      <c r="H73" s="975"/>
      <c r="I73" s="975"/>
      <c r="J73" s="975"/>
      <c r="K73" s="975"/>
      <c r="L73" s="975"/>
      <c r="M73" s="975"/>
      <c r="N73" s="975"/>
      <c r="O73" s="975"/>
      <c r="P73" s="976"/>
      <c r="Q73" s="977">
        <v>56</v>
      </c>
      <c r="R73" s="971"/>
      <c r="S73" s="971"/>
      <c r="T73" s="971"/>
      <c r="U73" s="971"/>
      <c r="V73" s="971">
        <v>38</v>
      </c>
      <c r="W73" s="971"/>
      <c r="X73" s="971"/>
      <c r="Y73" s="971"/>
      <c r="Z73" s="971"/>
      <c r="AA73" s="971">
        <v>18</v>
      </c>
      <c r="AB73" s="971"/>
      <c r="AC73" s="971"/>
      <c r="AD73" s="971"/>
      <c r="AE73" s="971"/>
      <c r="AF73" s="971"/>
      <c r="AG73" s="971"/>
      <c r="AH73" s="971"/>
      <c r="AI73" s="971"/>
      <c r="AJ73" s="971"/>
      <c r="AK73" s="971"/>
      <c r="AL73" s="971"/>
      <c r="AM73" s="971"/>
      <c r="AN73" s="971"/>
      <c r="AO73" s="971"/>
      <c r="AP73" s="971"/>
      <c r="AQ73" s="971"/>
      <c r="AR73" s="971"/>
      <c r="AS73" s="971"/>
      <c r="AT73" s="971"/>
      <c r="AU73" s="971"/>
      <c r="AV73" s="971"/>
      <c r="AW73" s="971"/>
      <c r="AX73" s="971"/>
      <c r="AY73" s="971"/>
      <c r="AZ73" s="972"/>
      <c r="BA73" s="972"/>
      <c r="BB73" s="972"/>
      <c r="BC73" s="972"/>
      <c r="BD73" s="973"/>
      <c r="BE73" s="241"/>
      <c r="BF73" s="241"/>
      <c r="BG73" s="241"/>
      <c r="BH73" s="241"/>
      <c r="BI73" s="241"/>
      <c r="BJ73" s="241"/>
      <c r="BK73" s="241"/>
      <c r="BL73" s="241"/>
      <c r="BM73" s="241"/>
      <c r="BN73" s="241"/>
      <c r="BO73" s="241"/>
      <c r="BP73" s="241"/>
      <c r="BQ73" s="238">
        <v>67</v>
      </c>
      <c r="BR73" s="243"/>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30"/>
    </row>
    <row r="74" spans="1:131" ht="26.25" customHeight="1" x14ac:dyDescent="0.15">
      <c r="A74" s="238">
        <v>7</v>
      </c>
      <c r="B74" s="974" t="s">
        <v>595</v>
      </c>
      <c r="C74" s="975"/>
      <c r="D74" s="975"/>
      <c r="E74" s="975"/>
      <c r="F74" s="975"/>
      <c r="G74" s="975"/>
      <c r="H74" s="975"/>
      <c r="I74" s="975"/>
      <c r="J74" s="975"/>
      <c r="K74" s="975"/>
      <c r="L74" s="975"/>
      <c r="M74" s="975"/>
      <c r="N74" s="975"/>
      <c r="O74" s="975"/>
      <c r="P74" s="976"/>
      <c r="Q74" s="977">
        <v>40</v>
      </c>
      <c r="R74" s="971"/>
      <c r="S74" s="971"/>
      <c r="T74" s="971"/>
      <c r="U74" s="971"/>
      <c r="V74" s="971">
        <v>39</v>
      </c>
      <c r="W74" s="971"/>
      <c r="X74" s="971"/>
      <c r="Y74" s="971"/>
      <c r="Z74" s="971"/>
      <c r="AA74" s="971">
        <v>1</v>
      </c>
      <c r="AB74" s="971"/>
      <c r="AC74" s="971"/>
      <c r="AD74" s="971"/>
      <c r="AE74" s="971"/>
      <c r="AF74" s="971"/>
      <c r="AG74" s="971"/>
      <c r="AH74" s="971"/>
      <c r="AI74" s="971"/>
      <c r="AJ74" s="971"/>
      <c r="AK74" s="971"/>
      <c r="AL74" s="971"/>
      <c r="AM74" s="971"/>
      <c r="AN74" s="971"/>
      <c r="AO74" s="971"/>
      <c r="AP74" s="971"/>
      <c r="AQ74" s="971"/>
      <c r="AR74" s="971"/>
      <c r="AS74" s="971"/>
      <c r="AT74" s="971"/>
      <c r="AU74" s="971"/>
      <c r="AV74" s="971"/>
      <c r="AW74" s="971"/>
      <c r="AX74" s="971"/>
      <c r="AY74" s="971"/>
      <c r="AZ74" s="972"/>
      <c r="BA74" s="972"/>
      <c r="BB74" s="972"/>
      <c r="BC74" s="972"/>
      <c r="BD74" s="973"/>
      <c r="BE74" s="241"/>
      <c r="BF74" s="241"/>
      <c r="BG74" s="241"/>
      <c r="BH74" s="241"/>
      <c r="BI74" s="241"/>
      <c r="BJ74" s="241"/>
      <c r="BK74" s="241"/>
      <c r="BL74" s="241"/>
      <c r="BM74" s="241"/>
      <c r="BN74" s="241"/>
      <c r="BO74" s="241"/>
      <c r="BP74" s="241"/>
      <c r="BQ74" s="238">
        <v>68</v>
      </c>
      <c r="BR74" s="243"/>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30"/>
    </row>
    <row r="75" spans="1:131" ht="26.25" customHeight="1" x14ac:dyDescent="0.15">
      <c r="A75" s="238">
        <v>8</v>
      </c>
      <c r="B75" s="974" t="s">
        <v>596</v>
      </c>
      <c r="C75" s="975"/>
      <c r="D75" s="975"/>
      <c r="E75" s="975"/>
      <c r="F75" s="975"/>
      <c r="G75" s="975"/>
      <c r="H75" s="975"/>
      <c r="I75" s="975"/>
      <c r="J75" s="975"/>
      <c r="K75" s="975"/>
      <c r="L75" s="975"/>
      <c r="M75" s="975"/>
      <c r="N75" s="975"/>
      <c r="O75" s="975"/>
      <c r="P75" s="976"/>
      <c r="Q75" s="978">
        <v>909</v>
      </c>
      <c r="R75" s="979"/>
      <c r="S75" s="979"/>
      <c r="T75" s="979"/>
      <c r="U75" s="980"/>
      <c r="V75" s="981">
        <v>848</v>
      </c>
      <c r="W75" s="979"/>
      <c r="X75" s="979"/>
      <c r="Y75" s="979"/>
      <c r="Z75" s="980"/>
      <c r="AA75" s="981">
        <v>61</v>
      </c>
      <c r="AB75" s="979"/>
      <c r="AC75" s="979"/>
      <c r="AD75" s="979"/>
      <c r="AE75" s="980"/>
      <c r="AF75" s="981">
        <v>53</v>
      </c>
      <c r="AG75" s="979"/>
      <c r="AH75" s="979"/>
      <c r="AI75" s="979"/>
      <c r="AJ75" s="980"/>
      <c r="AK75" s="981"/>
      <c r="AL75" s="979"/>
      <c r="AM75" s="979"/>
      <c r="AN75" s="979"/>
      <c r="AO75" s="980"/>
      <c r="AP75" s="981"/>
      <c r="AQ75" s="979"/>
      <c r="AR75" s="979"/>
      <c r="AS75" s="979"/>
      <c r="AT75" s="980"/>
      <c r="AU75" s="981"/>
      <c r="AV75" s="979"/>
      <c r="AW75" s="979"/>
      <c r="AX75" s="979"/>
      <c r="AY75" s="980"/>
      <c r="AZ75" s="972"/>
      <c r="BA75" s="972"/>
      <c r="BB75" s="972"/>
      <c r="BC75" s="972"/>
      <c r="BD75" s="973"/>
      <c r="BE75" s="241"/>
      <c r="BF75" s="241"/>
      <c r="BG75" s="241"/>
      <c r="BH75" s="241"/>
      <c r="BI75" s="241"/>
      <c r="BJ75" s="241"/>
      <c r="BK75" s="241"/>
      <c r="BL75" s="241"/>
      <c r="BM75" s="241"/>
      <c r="BN75" s="241"/>
      <c r="BO75" s="241"/>
      <c r="BP75" s="241"/>
      <c r="BQ75" s="238">
        <v>69</v>
      </c>
      <c r="BR75" s="243"/>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30"/>
    </row>
    <row r="76" spans="1:131" ht="26.25" customHeight="1" x14ac:dyDescent="0.15">
      <c r="A76" s="238">
        <v>9</v>
      </c>
      <c r="B76" s="974" t="s">
        <v>597</v>
      </c>
      <c r="C76" s="975"/>
      <c r="D76" s="975"/>
      <c r="E76" s="975"/>
      <c r="F76" s="975"/>
      <c r="G76" s="975"/>
      <c r="H76" s="975"/>
      <c r="I76" s="975"/>
      <c r="J76" s="975"/>
      <c r="K76" s="975"/>
      <c r="L76" s="975"/>
      <c r="M76" s="975"/>
      <c r="N76" s="975"/>
      <c r="O76" s="975"/>
      <c r="P76" s="976"/>
      <c r="Q76" s="978">
        <v>253547</v>
      </c>
      <c r="R76" s="979"/>
      <c r="S76" s="979"/>
      <c r="T76" s="979"/>
      <c r="U76" s="980"/>
      <c r="V76" s="981">
        <v>238716</v>
      </c>
      <c r="W76" s="979"/>
      <c r="X76" s="979"/>
      <c r="Y76" s="979"/>
      <c r="Z76" s="980"/>
      <c r="AA76" s="981">
        <v>14831</v>
      </c>
      <c r="AB76" s="979"/>
      <c r="AC76" s="979"/>
      <c r="AD76" s="979"/>
      <c r="AE76" s="980"/>
      <c r="AF76" s="981">
        <v>14831</v>
      </c>
      <c r="AG76" s="979"/>
      <c r="AH76" s="979"/>
      <c r="AI76" s="979"/>
      <c r="AJ76" s="980"/>
      <c r="AK76" s="981">
        <v>635</v>
      </c>
      <c r="AL76" s="979"/>
      <c r="AM76" s="979"/>
      <c r="AN76" s="979"/>
      <c r="AO76" s="980"/>
      <c r="AP76" s="981"/>
      <c r="AQ76" s="979"/>
      <c r="AR76" s="979"/>
      <c r="AS76" s="979"/>
      <c r="AT76" s="980"/>
      <c r="AU76" s="981"/>
      <c r="AV76" s="979"/>
      <c r="AW76" s="979"/>
      <c r="AX76" s="979"/>
      <c r="AY76" s="980"/>
      <c r="AZ76" s="972"/>
      <c r="BA76" s="972"/>
      <c r="BB76" s="972"/>
      <c r="BC76" s="972"/>
      <c r="BD76" s="973"/>
      <c r="BE76" s="241"/>
      <c r="BF76" s="241"/>
      <c r="BG76" s="241"/>
      <c r="BH76" s="241"/>
      <c r="BI76" s="241"/>
      <c r="BJ76" s="241"/>
      <c r="BK76" s="241"/>
      <c r="BL76" s="241"/>
      <c r="BM76" s="241"/>
      <c r="BN76" s="241"/>
      <c r="BO76" s="241"/>
      <c r="BP76" s="241"/>
      <c r="BQ76" s="238">
        <v>70</v>
      </c>
      <c r="BR76" s="243"/>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30"/>
    </row>
    <row r="77" spans="1:131" ht="26.25" customHeight="1" x14ac:dyDescent="0.15">
      <c r="A77" s="238">
        <v>10</v>
      </c>
      <c r="B77" s="974"/>
      <c r="C77" s="975"/>
      <c r="D77" s="975"/>
      <c r="E77" s="975"/>
      <c r="F77" s="975"/>
      <c r="G77" s="975"/>
      <c r="H77" s="975"/>
      <c r="I77" s="975"/>
      <c r="J77" s="975"/>
      <c r="K77" s="975"/>
      <c r="L77" s="975"/>
      <c r="M77" s="975"/>
      <c r="N77" s="975"/>
      <c r="O77" s="975"/>
      <c r="P77" s="976"/>
      <c r="Q77" s="978"/>
      <c r="R77" s="979"/>
      <c r="S77" s="979"/>
      <c r="T77" s="979"/>
      <c r="U77" s="980"/>
      <c r="V77" s="981"/>
      <c r="W77" s="979"/>
      <c r="X77" s="979"/>
      <c r="Y77" s="979"/>
      <c r="Z77" s="980"/>
      <c r="AA77" s="981"/>
      <c r="AB77" s="979"/>
      <c r="AC77" s="979"/>
      <c r="AD77" s="979"/>
      <c r="AE77" s="980"/>
      <c r="AF77" s="981"/>
      <c r="AG77" s="979"/>
      <c r="AH77" s="979"/>
      <c r="AI77" s="979"/>
      <c r="AJ77" s="980"/>
      <c r="AK77" s="981"/>
      <c r="AL77" s="979"/>
      <c r="AM77" s="979"/>
      <c r="AN77" s="979"/>
      <c r="AO77" s="980"/>
      <c r="AP77" s="981"/>
      <c r="AQ77" s="979"/>
      <c r="AR77" s="979"/>
      <c r="AS77" s="979"/>
      <c r="AT77" s="980"/>
      <c r="AU77" s="981"/>
      <c r="AV77" s="979"/>
      <c r="AW77" s="979"/>
      <c r="AX77" s="979"/>
      <c r="AY77" s="980"/>
      <c r="AZ77" s="972"/>
      <c r="BA77" s="972"/>
      <c r="BB77" s="972"/>
      <c r="BC77" s="972"/>
      <c r="BD77" s="973"/>
      <c r="BE77" s="241"/>
      <c r="BF77" s="241"/>
      <c r="BG77" s="241"/>
      <c r="BH77" s="241"/>
      <c r="BI77" s="241"/>
      <c r="BJ77" s="241"/>
      <c r="BK77" s="241"/>
      <c r="BL77" s="241"/>
      <c r="BM77" s="241"/>
      <c r="BN77" s="241"/>
      <c r="BO77" s="241"/>
      <c r="BP77" s="241"/>
      <c r="BQ77" s="238">
        <v>71</v>
      </c>
      <c r="BR77" s="243"/>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30"/>
    </row>
    <row r="78" spans="1:131" ht="26.25" customHeight="1" x14ac:dyDescent="0.15">
      <c r="A78" s="238">
        <v>11</v>
      </c>
      <c r="B78" s="974"/>
      <c r="C78" s="975"/>
      <c r="D78" s="975"/>
      <c r="E78" s="975"/>
      <c r="F78" s="975"/>
      <c r="G78" s="975"/>
      <c r="H78" s="975"/>
      <c r="I78" s="975"/>
      <c r="J78" s="975"/>
      <c r="K78" s="975"/>
      <c r="L78" s="975"/>
      <c r="M78" s="975"/>
      <c r="N78" s="975"/>
      <c r="O78" s="975"/>
      <c r="P78" s="976"/>
      <c r="Q78" s="977"/>
      <c r="R78" s="971"/>
      <c r="S78" s="971"/>
      <c r="T78" s="971"/>
      <c r="U78" s="971"/>
      <c r="V78" s="971"/>
      <c r="W78" s="971"/>
      <c r="X78" s="971"/>
      <c r="Y78" s="971"/>
      <c r="Z78" s="971"/>
      <c r="AA78" s="971"/>
      <c r="AB78" s="971"/>
      <c r="AC78" s="971"/>
      <c r="AD78" s="971"/>
      <c r="AE78" s="971"/>
      <c r="AF78" s="971"/>
      <c r="AG78" s="971"/>
      <c r="AH78" s="971"/>
      <c r="AI78" s="971"/>
      <c r="AJ78" s="971"/>
      <c r="AK78" s="971"/>
      <c r="AL78" s="971"/>
      <c r="AM78" s="971"/>
      <c r="AN78" s="971"/>
      <c r="AO78" s="971"/>
      <c r="AP78" s="971"/>
      <c r="AQ78" s="971"/>
      <c r="AR78" s="971"/>
      <c r="AS78" s="971"/>
      <c r="AT78" s="971"/>
      <c r="AU78" s="971"/>
      <c r="AV78" s="971"/>
      <c r="AW78" s="971"/>
      <c r="AX78" s="971"/>
      <c r="AY78" s="971"/>
      <c r="AZ78" s="972"/>
      <c r="BA78" s="972"/>
      <c r="BB78" s="972"/>
      <c r="BC78" s="972"/>
      <c r="BD78" s="973"/>
      <c r="BE78" s="241"/>
      <c r="BF78" s="241"/>
      <c r="BG78" s="241"/>
      <c r="BH78" s="241"/>
      <c r="BI78" s="241"/>
      <c r="BJ78" s="230"/>
      <c r="BK78" s="230"/>
      <c r="BL78" s="230"/>
      <c r="BM78" s="230"/>
      <c r="BN78" s="230"/>
      <c r="BO78" s="241"/>
      <c r="BP78" s="241"/>
      <c r="BQ78" s="238">
        <v>72</v>
      </c>
      <c r="BR78" s="243"/>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30"/>
    </row>
    <row r="79" spans="1:131" ht="26.25" customHeight="1" x14ac:dyDescent="0.15">
      <c r="A79" s="238">
        <v>12</v>
      </c>
      <c r="B79" s="974"/>
      <c r="C79" s="975"/>
      <c r="D79" s="975"/>
      <c r="E79" s="975"/>
      <c r="F79" s="975"/>
      <c r="G79" s="975"/>
      <c r="H79" s="975"/>
      <c r="I79" s="975"/>
      <c r="J79" s="975"/>
      <c r="K79" s="975"/>
      <c r="L79" s="975"/>
      <c r="M79" s="975"/>
      <c r="N79" s="975"/>
      <c r="O79" s="975"/>
      <c r="P79" s="976"/>
      <c r="Q79" s="977"/>
      <c r="R79" s="971"/>
      <c r="S79" s="971"/>
      <c r="T79" s="971"/>
      <c r="U79" s="971"/>
      <c r="V79" s="971"/>
      <c r="W79" s="971"/>
      <c r="X79" s="971"/>
      <c r="Y79" s="971"/>
      <c r="Z79" s="971"/>
      <c r="AA79" s="971"/>
      <c r="AB79" s="971"/>
      <c r="AC79" s="971"/>
      <c r="AD79" s="971"/>
      <c r="AE79" s="971"/>
      <c r="AF79" s="971"/>
      <c r="AG79" s="971"/>
      <c r="AH79" s="971"/>
      <c r="AI79" s="971"/>
      <c r="AJ79" s="971"/>
      <c r="AK79" s="971"/>
      <c r="AL79" s="971"/>
      <c r="AM79" s="971"/>
      <c r="AN79" s="971"/>
      <c r="AO79" s="971"/>
      <c r="AP79" s="971"/>
      <c r="AQ79" s="971"/>
      <c r="AR79" s="971"/>
      <c r="AS79" s="971"/>
      <c r="AT79" s="971"/>
      <c r="AU79" s="971"/>
      <c r="AV79" s="971"/>
      <c r="AW79" s="971"/>
      <c r="AX79" s="971"/>
      <c r="AY79" s="971"/>
      <c r="AZ79" s="972"/>
      <c r="BA79" s="972"/>
      <c r="BB79" s="972"/>
      <c r="BC79" s="972"/>
      <c r="BD79" s="973"/>
      <c r="BE79" s="241"/>
      <c r="BF79" s="241"/>
      <c r="BG79" s="241"/>
      <c r="BH79" s="241"/>
      <c r="BI79" s="241"/>
      <c r="BJ79" s="230"/>
      <c r="BK79" s="230"/>
      <c r="BL79" s="230"/>
      <c r="BM79" s="230"/>
      <c r="BN79" s="230"/>
      <c r="BO79" s="241"/>
      <c r="BP79" s="241"/>
      <c r="BQ79" s="238">
        <v>73</v>
      </c>
      <c r="BR79" s="243"/>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30"/>
    </row>
    <row r="80" spans="1:131" ht="26.25" customHeight="1" x14ac:dyDescent="0.15">
      <c r="A80" s="238">
        <v>13</v>
      </c>
      <c r="B80" s="974"/>
      <c r="C80" s="975"/>
      <c r="D80" s="975"/>
      <c r="E80" s="975"/>
      <c r="F80" s="975"/>
      <c r="G80" s="975"/>
      <c r="H80" s="975"/>
      <c r="I80" s="975"/>
      <c r="J80" s="975"/>
      <c r="K80" s="975"/>
      <c r="L80" s="975"/>
      <c r="M80" s="975"/>
      <c r="N80" s="975"/>
      <c r="O80" s="975"/>
      <c r="P80" s="976"/>
      <c r="Q80" s="977"/>
      <c r="R80" s="971"/>
      <c r="S80" s="971"/>
      <c r="T80" s="971"/>
      <c r="U80" s="971"/>
      <c r="V80" s="971"/>
      <c r="W80" s="971"/>
      <c r="X80" s="971"/>
      <c r="Y80" s="971"/>
      <c r="Z80" s="971"/>
      <c r="AA80" s="971"/>
      <c r="AB80" s="971"/>
      <c r="AC80" s="971"/>
      <c r="AD80" s="971"/>
      <c r="AE80" s="971"/>
      <c r="AF80" s="971"/>
      <c r="AG80" s="971"/>
      <c r="AH80" s="971"/>
      <c r="AI80" s="971"/>
      <c r="AJ80" s="971"/>
      <c r="AK80" s="971"/>
      <c r="AL80" s="971"/>
      <c r="AM80" s="971"/>
      <c r="AN80" s="971"/>
      <c r="AO80" s="971"/>
      <c r="AP80" s="971"/>
      <c r="AQ80" s="971"/>
      <c r="AR80" s="971"/>
      <c r="AS80" s="971"/>
      <c r="AT80" s="971"/>
      <c r="AU80" s="971"/>
      <c r="AV80" s="971"/>
      <c r="AW80" s="971"/>
      <c r="AX80" s="971"/>
      <c r="AY80" s="971"/>
      <c r="AZ80" s="972"/>
      <c r="BA80" s="972"/>
      <c r="BB80" s="972"/>
      <c r="BC80" s="972"/>
      <c r="BD80" s="973"/>
      <c r="BE80" s="241"/>
      <c r="BF80" s="241"/>
      <c r="BG80" s="241"/>
      <c r="BH80" s="241"/>
      <c r="BI80" s="241"/>
      <c r="BJ80" s="241"/>
      <c r="BK80" s="241"/>
      <c r="BL80" s="241"/>
      <c r="BM80" s="241"/>
      <c r="BN80" s="241"/>
      <c r="BO80" s="241"/>
      <c r="BP80" s="241"/>
      <c r="BQ80" s="238">
        <v>74</v>
      </c>
      <c r="BR80" s="243"/>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30"/>
    </row>
    <row r="81" spans="1:131" ht="26.25" customHeight="1" x14ac:dyDescent="0.15">
      <c r="A81" s="238">
        <v>14</v>
      </c>
      <c r="B81" s="974"/>
      <c r="C81" s="975"/>
      <c r="D81" s="975"/>
      <c r="E81" s="975"/>
      <c r="F81" s="975"/>
      <c r="G81" s="975"/>
      <c r="H81" s="975"/>
      <c r="I81" s="975"/>
      <c r="J81" s="975"/>
      <c r="K81" s="975"/>
      <c r="L81" s="975"/>
      <c r="M81" s="975"/>
      <c r="N81" s="975"/>
      <c r="O81" s="975"/>
      <c r="P81" s="976"/>
      <c r="Q81" s="977"/>
      <c r="R81" s="971"/>
      <c r="S81" s="971"/>
      <c r="T81" s="971"/>
      <c r="U81" s="971"/>
      <c r="V81" s="971"/>
      <c r="W81" s="971"/>
      <c r="X81" s="971"/>
      <c r="Y81" s="971"/>
      <c r="Z81" s="971"/>
      <c r="AA81" s="971"/>
      <c r="AB81" s="971"/>
      <c r="AC81" s="971"/>
      <c r="AD81" s="971"/>
      <c r="AE81" s="971"/>
      <c r="AF81" s="971"/>
      <c r="AG81" s="971"/>
      <c r="AH81" s="971"/>
      <c r="AI81" s="971"/>
      <c r="AJ81" s="971"/>
      <c r="AK81" s="971"/>
      <c r="AL81" s="971"/>
      <c r="AM81" s="971"/>
      <c r="AN81" s="971"/>
      <c r="AO81" s="971"/>
      <c r="AP81" s="971"/>
      <c r="AQ81" s="971"/>
      <c r="AR81" s="971"/>
      <c r="AS81" s="971"/>
      <c r="AT81" s="971"/>
      <c r="AU81" s="971"/>
      <c r="AV81" s="971"/>
      <c r="AW81" s="971"/>
      <c r="AX81" s="971"/>
      <c r="AY81" s="971"/>
      <c r="AZ81" s="972"/>
      <c r="BA81" s="972"/>
      <c r="BB81" s="972"/>
      <c r="BC81" s="972"/>
      <c r="BD81" s="973"/>
      <c r="BE81" s="241"/>
      <c r="BF81" s="241"/>
      <c r="BG81" s="241"/>
      <c r="BH81" s="241"/>
      <c r="BI81" s="241"/>
      <c r="BJ81" s="241"/>
      <c r="BK81" s="241"/>
      <c r="BL81" s="241"/>
      <c r="BM81" s="241"/>
      <c r="BN81" s="241"/>
      <c r="BO81" s="241"/>
      <c r="BP81" s="241"/>
      <c r="BQ81" s="238">
        <v>75</v>
      </c>
      <c r="BR81" s="243"/>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30"/>
    </row>
    <row r="82" spans="1:131" ht="26.25" customHeight="1" x14ac:dyDescent="0.15">
      <c r="A82" s="238">
        <v>15</v>
      </c>
      <c r="B82" s="974"/>
      <c r="C82" s="975"/>
      <c r="D82" s="975"/>
      <c r="E82" s="975"/>
      <c r="F82" s="975"/>
      <c r="G82" s="975"/>
      <c r="H82" s="975"/>
      <c r="I82" s="975"/>
      <c r="J82" s="975"/>
      <c r="K82" s="975"/>
      <c r="L82" s="975"/>
      <c r="M82" s="975"/>
      <c r="N82" s="975"/>
      <c r="O82" s="975"/>
      <c r="P82" s="976"/>
      <c r="Q82" s="977"/>
      <c r="R82" s="971"/>
      <c r="S82" s="971"/>
      <c r="T82" s="971"/>
      <c r="U82" s="971"/>
      <c r="V82" s="971"/>
      <c r="W82" s="971"/>
      <c r="X82" s="971"/>
      <c r="Y82" s="971"/>
      <c r="Z82" s="971"/>
      <c r="AA82" s="971"/>
      <c r="AB82" s="971"/>
      <c r="AC82" s="971"/>
      <c r="AD82" s="971"/>
      <c r="AE82" s="971"/>
      <c r="AF82" s="971"/>
      <c r="AG82" s="971"/>
      <c r="AH82" s="971"/>
      <c r="AI82" s="971"/>
      <c r="AJ82" s="971"/>
      <c r="AK82" s="971"/>
      <c r="AL82" s="971"/>
      <c r="AM82" s="971"/>
      <c r="AN82" s="971"/>
      <c r="AO82" s="971"/>
      <c r="AP82" s="971"/>
      <c r="AQ82" s="971"/>
      <c r="AR82" s="971"/>
      <c r="AS82" s="971"/>
      <c r="AT82" s="971"/>
      <c r="AU82" s="971"/>
      <c r="AV82" s="971"/>
      <c r="AW82" s="971"/>
      <c r="AX82" s="971"/>
      <c r="AY82" s="971"/>
      <c r="AZ82" s="972"/>
      <c r="BA82" s="972"/>
      <c r="BB82" s="972"/>
      <c r="BC82" s="972"/>
      <c r="BD82" s="973"/>
      <c r="BE82" s="241"/>
      <c r="BF82" s="241"/>
      <c r="BG82" s="241"/>
      <c r="BH82" s="241"/>
      <c r="BI82" s="241"/>
      <c r="BJ82" s="241"/>
      <c r="BK82" s="241"/>
      <c r="BL82" s="241"/>
      <c r="BM82" s="241"/>
      <c r="BN82" s="241"/>
      <c r="BO82" s="241"/>
      <c r="BP82" s="241"/>
      <c r="BQ82" s="238">
        <v>76</v>
      </c>
      <c r="BR82" s="243"/>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30"/>
    </row>
    <row r="83" spans="1:131" ht="26.25" customHeight="1" x14ac:dyDescent="0.15">
      <c r="A83" s="238">
        <v>16</v>
      </c>
      <c r="B83" s="974"/>
      <c r="C83" s="975"/>
      <c r="D83" s="975"/>
      <c r="E83" s="975"/>
      <c r="F83" s="975"/>
      <c r="G83" s="975"/>
      <c r="H83" s="975"/>
      <c r="I83" s="975"/>
      <c r="J83" s="975"/>
      <c r="K83" s="975"/>
      <c r="L83" s="975"/>
      <c r="M83" s="975"/>
      <c r="N83" s="975"/>
      <c r="O83" s="975"/>
      <c r="P83" s="976"/>
      <c r="Q83" s="977"/>
      <c r="R83" s="971"/>
      <c r="S83" s="971"/>
      <c r="T83" s="971"/>
      <c r="U83" s="971"/>
      <c r="V83" s="971"/>
      <c r="W83" s="971"/>
      <c r="X83" s="971"/>
      <c r="Y83" s="971"/>
      <c r="Z83" s="971"/>
      <c r="AA83" s="971"/>
      <c r="AB83" s="971"/>
      <c r="AC83" s="971"/>
      <c r="AD83" s="971"/>
      <c r="AE83" s="971"/>
      <c r="AF83" s="971"/>
      <c r="AG83" s="971"/>
      <c r="AH83" s="971"/>
      <c r="AI83" s="971"/>
      <c r="AJ83" s="971"/>
      <c r="AK83" s="971"/>
      <c r="AL83" s="971"/>
      <c r="AM83" s="971"/>
      <c r="AN83" s="971"/>
      <c r="AO83" s="971"/>
      <c r="AP83" s="971"/>
      <c r="AQ83" s="971"/>
      <c r="AR83" s="971"/>
      <c r="AS83" s="971"/>
      <c r="AT83" s="971"/>
      <c r="AU83" s="971"/>
      <c r="AV83" s="971"/>
      <c r="AW83" s="971"/>
      <c r="AX83" s="971"/>
      <c r="AY83" s="971"/>
      <c r="AZ83" s="972"/>
      <c r="BA83" s="972"/>
      <c r="BB83" s="972"/>
      <c r="BC83" s="972"/>
      <c r="BD83" s="973"/>
      <c r="BE83" s="241"/>
      <c r="BF83" s="241"/>
      <c r="BG83" s="241"/>
      <c r="BH83" s="241"/>
      <c r="BI83" s="241"/>
      <c r="BJ83" s="241"/>
      <c r="BK83" s="241"/>
      <c r="BL83" s="241"/>
      <c r="BM83" s="241"/>
      <c r="BN83" s="241"/>
      <c r="BO83" s="241"/>
      <c r="BP83" s="241"/>
      <c r="BQ83" s="238">
        <v>77</v>
      </c>
      <c r="BR83" s="243"/>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30"/>
    </row>
    <row r="84" spans="1:131" ht="26.25" customHeight="1" x14ac:dyDescent="0.15">
      <c r="A84" s="238">
        <v>17</v>
      </c>
      <c r="B84" s="974"/>
      <c r="C84" s="975"/>
      <c r="D84" s="975"/>
      <c r="E84" s="975"/>
      <c r="F84" s="975"/>
      <c r="G84" s="975"/>
      <c r="H84" s="975"/>
      <c r="I84" s="975"/>
      <c r="J84" s="975"/>
      <c r="K84" s="975"/>
      <c r="L84" s="975"/>
      <c r="M84" s="975"/>
      <c r="N84" s="975"/>
      <c r="O84" s="975"/>
      <c r="P84" s="976"/>
      <c r="Q84" s="977"/>
      <c r="R84" s="971"/>
      <c r="S84" s="971"/>
      <c r="T84" s="971"/>
      <c r="U84" s="971"/>
      <c r="V84" s="971"/>
      <c r="W84" s="971"/>
      <c r="X84" s="971"/>
      <c r="Y84" s="971"/>
      <c r="Z84" s="971"/>
      <c r="AA84" s="971"/>
      <c r="AB84" s="971"/>
      <c r="AC84" s="971"/>
      <c r="AD84" s="971"/>
      <c r="AE84" s="971"/>
      <c r="AF84" s="971"/>
      <c r="AG84" s="971"/>
      <c r="AH84" s="971"/>
      <c r="AI84" s="971"/>
      <c r="AJ84" s="971"/>
      <c r="AK84" s="971"/>
      <c r="AL84" s="971"/>
      <c r="AM84" s="971"/>
      <c r="AN84" s="971"/>
      <c r="AO84" s="971"/>
      <c r="AP84" s="971"/>
      <c r="AQ84" s="971"/>
      <c r="AR84" s="971"/>
      <c r="AS84" s="971"/>
      <c r="AT84" s="971"/>
      <c r="AU84" s="971"/>
      <c r="AV84" s="971"/>
      <c r="AW84" s="971"/>
      <c r="AX84" s="971"/>
      <c r="AY84" s="971"/>
      <c r="AZ84" s="972"/>
      <c r="BA84" s="972"/>
      <c r="BB84" s="972"/>
      <c r="BC84" s="972"/>
      <c r="BD84" s="973"/>
      <c r="BE84" s="241"/>
      <c r="BF84" s="241"/>
      <c r="BG84" s="241"/>
      <c r="BH84" s="241"/>
      <c r="BI84" s="241"/>
      <c r="BJ84" s="241"/>
      <c r="BK84" s="241"/>
      <c r="BL84" s="241"/>
      <c r="BM84" s="241"/>
      <c r="BN84" s="241"/>
      <c r="BO84" s="241"/>
      <c r="BP84" s="241"/>
      <c r="BQ84" s="238">
        <v>78</v>
      </c>
      <c r="BR84" s="243"/>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30"/>
    </row>
    <row r="85" spans="1:131" ht="26.25" customHeight="1" x14ac:dyDescent="0.15">
      <c r="A85" s="238">
        <v>18</v>
      </c>
      <c r="B85" s="974"/>
      <c r="C85" s="975"/>
      <c r="D85" s="975"/>
      <c r="E85" s="975"/>
      <c r="F85" s="975"/>
      <c r="G85" s="975"/>
      <c r="H85" s="975"/>
      <c r="I85" s="975"/>
      <c r="J85" s="975"/>
      <c r="K85" s="975"/>
      <c r="L85" s="975"/>
      <c r="M85" s="975"/>
      <c r="N85" s="975"/>
      <c r="O85" s="975"/>
      <c r="P85" s="976"/>
      <c r="Q85" s="977"/>
      <c r="R85" s="971"/>
      <c r="S85" s="971"/>
      <c r="T85" s="971"/>
      <c r="U85" s="971"/>
      <c r="V85" s="971"/>
      <c r="W85" s="971"/>
      <c r="X85" s="971"/>
      <c r="Y85" s="971"/>
      <c r="Z85" s="971"/>
      <c r="AA85" s="971"/>
      <c r="AB85" s="971"/>
      <c r="AC85" s="971"/>
      <c r="AD85" s="971"/>
      <c r="AE85" s="971"/>
      <c r="AF85" s="971"/>
      <c r="AG85" s="971"/>
      <c r="AH85" s="971"/>
      <c r="AI85" s="971"/>
      <c r="AJ85" s="971"/>
      <c r="AK85" s="971"/>
      <c r="AL85" s="971"/>
      <c r="AM85" s="971"/>
      <c r="AN85" s="971"/>
      <c r="AO85" s="971"/>
      <c r="AP85" s="971"/>
      <c r="AQ85" s="971"/>
      <c r="AR85" s="971"/>
      <c r="AS85" s="971"/>
      <c r="AT85" s="971"/>
      <c r="AU85" s="971"/>
      <c r="AV85" s="971"/>
      <c r="AW85" s="971"/>
      <c r="AX85" s="971"/>
      <c r="AY85" s="971"/>
      <c r="AZ85" s="972"/>
      <c r="BA85" s="972"/>
      <c r="BB85" s="972"/>
      <c r="BC85" s="972"/>
      <c r="BD85" s="973"/>
      <c r="BE85" s="241"/>
      <c r="BF85" s="241"/>
      <c r="BG85" s="241"/>
      <c r="BH85" s="241"/>
      <c r="BI85" s="241"/>
      <c r="BJ85" s="241"/>
      <c r="BK85" s="241"/>
      <c r="BL85" s="241"/>
      <c r="BM85" s="241"/>
      <c r="BN85" s="241"/>
      <c r="BO85" s="241"/>
      <c r="BP85" s="241"/>
      <c r="BQ85" s="238">
        <v>79</v>
      </c>
      <c r="BR85" s="243"/>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30"/>
    </row>
    <row r="86" spans="1:131" ht="26.25" customHeight="1" x14ac:dyDescent="0.15">
      <c r="A86" s="238">
        <v>19</v>
      </c>
      <c r="B86" s="974"/>
      <c r="C86" s="975"/>
      <c r="D86" s="975"/>
      <c r="E86" s="975"/>
      <c r="F86" s="975"/>
      <c r="G86" s="975"/>
      <c r="H86" s="975"/>
      <c r="I86" s="975"/>
      <c r="J86" s="975"/>
      <c r="K86" s="975"/>
      <c r="L86" s="975"/>
      <c r="M86" s="975"/>
      <c r="N86" s="975"/>
      <c r="O86" s="975"/>
      <c r="P86" s="976"/>
      <c r="Q86" s="977"/>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2"/>
      <c r="BA86" s="972"/>
      <c r="BB86" s="972"/>
      <c r="BC86" s="972"/>
      <c r="BD86" s="973"/>
      <c r="BE86" s="241"/>
      <c r="BF86" s="241"/>
      <c r="BG86" s="241"/>
      <c r="BH86" s="241"/>
      <c r="BI86" s="241"/>
      <c r="BJ86" s="241"/>
      <c r="BK86" s="241"/>
      <c r="BL86" s="241"/>
      <c r="BM86" s="241"/>
      <c r="BN86" s="241"/>
      <c r="BO86" s="241"/>
      <c r="BP86" s="241"/>
      <c r="BQ86" s="238">
        <v>80</v>
      </c>
      <c r="BR86" s="243"/>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30"/>
    </row>
    <row r="87" spans="1:131" ht="26.25" customHeight="1" x14ac:dyDescent="0.15">
      <c r="A87" s="244">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41"/>
      <c r="BF87" s="241"/>
      <c r="BG87" s="241"/>
      <c r="BH87" s="241"/>
      <c r="BI87" s="241"/>
      <c r="BJ87" s="241"/>
      <c r="BK87" s="241"/>
      <c r="BL87" s="241"/>
      <c r="BM87" s="241"/>
      <c r="BN87" s="241"/>
      <c r="BO87" s="241"/>
      <c r="BP87" s="241"/>
      <c r="BQ87" s="238">
        <v>81</v>
      </c>
      <c r="BR87" s="243"/>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30"/>
    </row>
    <row r="88" spans="1:131" ht="26.25" customHeight="1" thickBot="1" x14ac:dyDescent="0.2">
      <c r="A88" s="240" t="s">
        <v>395</v>
      </c>
      <c r="B88" s="937" t="s">
        <v>428</v>
      </c>
      <c r="C88" s="938"/>
      <c r="D88" s="938"/>
      <c r="E88" s="938"/>
      <c r="F88" s="938"/>
      <c r="G88" s="938"/>
      <c r="H88" s="938"/>
      <c r="I88" s="938"/>
      <c r="J88" s="938"/>
      <c r="K88" s="938"/>
      <c r="L88" s="938"/>
      <c r="M88" s="938"/>
      <c r="N88" s="938"/>
      <c r="O88" s="938"/>
      <c r="P88" s="948"/>
      <c r="Q88" s="962"/>
      <c r="R88" s="963"/>
      <c r="S88" s="963"/>
      <c r="T88" s="963"/>
      <c r="U88" s="963"/>
      <c r="V88" s="963"/>
      <c r="W88" s="963"/>
      <c r="X88" s="963"/>
      <c r="Y88" s="963"/>
      <c r="Z88" s="963"/>
      <c r="AA88" s="963"/>
      <c r="AB88" s="963"/>
      <c r="AC88" s="963"/>
      <c r="AD88" s="963"/>
      <c r="AE88" s="963"/>
      <c r="AF88" s="959"/>
      <c r="AG88" s="959"/>
      <c r="AH88" s="959"/>
      <c r="AI88" s="959"/>
      <c r="AJ88" s="959"/>
      <c r="AK88" s="963"/>
      <c r="AL88" s="963"/>
      <c r="AM88" s="963"/>
      <c r="AN88" s="963"/>
      <c r="AO88" s="963"/>
      <c r="AP88" s="959"/>
      <c r="AQ88" s="959"/>
      <c r="AR88" s="959"/>
      <c r="AS88" s="959"/>
      <c r="AT88" s="959"/>
      <c r="AU88" s="959"/>
      <c r="AV88" s="959"/>
      <c r="AW88" s="959"/>
      <c r="AX88" s="959"/>
      <c r="AY88" s="959"/>
      <c r="AZ88" s="960"/>
      <c r="BA88" s="960"/>
      <c r="BB88" s="960"/>
      <c r="BC88" s="960"/>
      <c r="BD88" s="961"/>
      <c r="BE88" s="241"/>
      <c r="BF88" s="241"/>
      <c r="BG88" s="241"/>
      <c r="BH88" s="241"/>
      <c r="BI88" s="241"/>
      <c r="BJ88" s="241"/>
      <c r="BK88" s="241"/>
      <c r="BL88" s="241"/>
      <c r="BM88" s="241"/>
      <c r="BN88" s="241"/>
      <c r="BO88" s="241"/>
      <c r="BP88" s="241"/>
      <c r="BQ88" s="238">
        <v>82</v>
      </c>
      <c r="BR88" s="243"/>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395</v>
      </c>
      <c r="BR102" s="937" t="s">
        <v>429</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c r="CS102" s="953"/>
      <c r="CT102" s="953"/>
      <c r="CU102" s="953"/>
      <c r="CV102" s="954"/>
      <c r="CW102" s="952"/>
      <c r="CX102" s="953"/>
      <c r="CY102" s="953"/>
      <c r="CZ102" s="953"/>
      <c r="DA102" s="954"/>
      <c r="DB102" s="952"/>
      <c r="DC102" s="953"/>
      <c r="DD102" s="953"/>
      <c r="DE102" s="953"/>
      <c r="DF102" s="954"/>
      <c r="DG102" s="952"/>
      <c r="DH102" s="953"/>
      <c r="DI102" s="953"/>
      <c r="DJ102" s="953"/>
      <c r="DK102" s="954"/>
      <c r="DL102" s="952"/>
      <c r="DM102" s="953"/>
      <c r="DN102" s="953"/>
      <c r="DO102" s="953"/>
      <c r="DP102" s="954"/>
      <c r="DQ102" s="952"/>
      <c r="DR102" s="953"/>
      <c r="DS102" s="953"/>
      <c r="DT102" s="953"/>
      <c r="DU102" s="954"/>
      <c r="DV102" s="937"/>
      <c r="DW102" s="938"/>
      <c r="DX102" s="938"/>
      <c r="DY102" s="938"/>
      <c r="DZ102" s="939"/>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40" t="s">
        <v>430</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41" t="s">
        <v>431</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432</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433</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42" t="s">
        <v>434</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435</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30" customFormat="1" ht="26.25" customHeight="1" x14ac:dyDescent="0.15">
      <c r="A109" s="895" t="s">
        <v>436</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437</v>
      </c>
      <c r="AB109" s="896"/>
      <c r="AC109" s="896"/>
      <c r="AD109" s="896"/>
      <c r="AE109" s="897"/>
      <c r="AF109" s="898" t="s">
        <v>438</v>
      </c>
      <c r="AG109" s="896"/>
      <c r="AH109" s="896"/>
      <c r="AI109" s="896"/>
      <c r="AJ109" s="897"/>
      <c r="AK109" s="898" t="s">
        <v>312</v>
      </c>
      <c r="AL109" s="896"/>
      <c r="AM109" s="896"/>
      <c r="AN109" s="896"/>
      <c r="AO109" s="897"/>
      <c r="AP109" s="898" t="s">
        <v>439</v>
      </c>
      <c r="AQ109" s="896"/>
      <c r="AR109" s="896"/>
      <c r="AS109" s="896"/>
      <c r="AT109" s="929"/>
      <c r="AU109" s="895" t="s">
        <v>436</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437</v>
      </c>
      <c r="BR109" s="896"/>
      <c r="BS109" s="896"/>
      <c r="BT109" s="896"/>
      <c r="BU109" s="897"/>
      <c r="BV109" s="898" t="s">
        <v>438</v>
      </c>
      <c r="BW109" s="896"/>
      <c r="BX109" s="896"/>
      <c r="BY109" s="896"/>
      <c r="BZ109" s="897"/>
      <c r="CA109" s="898" t="s">
        <v>312</v>
      </c>
      <c r="CB109" s="896"/>
      <c r="CC109" s="896"/>
      <c r="CD109" s="896"/>
      <c r="CE109" s="897"/>
      <c r="CF109" s="936" t="s">
        <v>439</v>
      </c>
      <c r="CG109" s="936"/>
      <c r="CH109" s="936"/>
      <c r="CI109" s="936"/>
      <c r="CJ109" s="936"/>
      <c r="CK109" s="898" t="s">
        <v>440</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437</v>
      </c>
      <c r="DH109" s="896"/>
      <c r="DI109" s="896"/>
      <c r="DJ109" s="896"/>
      <c r="DK109" s="897"/>
      <c r="DL109" s="898" t="s">
        <v>438</v>
      </c>
      <c r="DM109" s="896"/>
      <c r="DN109" s="896"/>
      <c r="DO109" s="896"/>
      <c r="DP109" s="897"/>
      <c r="DQ109" s="898" t="s">
        <v>312</v>
      </c>
      <c r="DR109" s="896"/>
      <c r="DS109" s="896"/>
      <c r="DT109" s="896"/>
      <c r="DU109" s="897"/>
      <c r="DV109" s="898" t="s">
        <v>439</v>
      </c>
      <c r="DW109" s="896"/>
      <c r="DX109" s="896"/>
      <c r="DY109" s="896"/>
      <c r="DZ109" s="929"/>
    </row>
    <row r="110" spans="1:131" s="230" customFormat="1" ht="26.25" customHeight="1" x14ac:dyDescent="0.15">
      <c r="A110" s="809" t="s">
        <v>441</v>
      </c>
      <c r="B110" s="810"/>
      <c r="C110" s="810"/>
      <c r="D110" s="810"/>
      <c r="E110" s="810"/>
      <c r="F110" s="810"/>
      <c r="G110" s="810"/>
      <c r="H110" s="810"/>
      <c r="I110" s="810"/>
      <c r="J110" s="810"/>
      <c r="K110" s="810"/>
      <c r="L110" s="810"/>
      <c r="M110" s="810"/>
      <c r="N110" s="810"/>
      <c r="O110" s="810"/>
      <c r="P110" s="810"/>
      <c r="Q110" s="810"/>
      <c r="R110" s="810"/>
      <c r="S110" s="810"/>
      <c r="T110" s="810"/>
      <c r="U110" s="810"/>
      <c r="V110" s="810"/>
      <c r="W110" s="810"/>
      <c r="X110" s="810"/>
      <c r="Y110" s="810"/>
      <c r="Z110" s="811"/>
      <c r="AA110" s="888">
        <v>689640</v>
      </c>
      <c r="AB110" s="889"/>
      <c r="AC110" s="889"/>
      <c r="AD110" s="889"/>
      <c r="AE110" s="890"/>
      <c r="AF110" s="891">
        <v>682447</v>
      </c>
      <c r="AG110" s="889"/>
      <c r="AH110" s="889"/>
      <c r="AI110" s="889"/>
      <c r="AJ110" s="890"/>
      <c r="AK110" s="891">
        <v>731669</v>
      </c>
      <c r="AL110" s="889"/>
      <c r="AM110" s="889"/>
      <c r="AN110" s="889"/>
      <c r="AO110" s="890"/>
      <c r="AP110" s="892">
        <v>22.1</v>
      </c>
      <c r="AQ110" s="893"/>
      <c r="AR110" s="893"/>
      <c r="AS110" s="893"/>
      <c r="AT110" s="894"/>
      <c r="AU110" s="930" t="s">
        <v>75</v>
      </c>
      <c r="AV110" s="931"/>
      <c r="AW110" s="931"/>
      <c r="AX110" s="931"/>
      <c r="AY110" s="931"/>
      <c r="AZ110" s="860" t="s">
        <v>442</v>
      </c>
      <c r="BA110" s="810"/>
      <c r="BB110" s="810"/>
      <c r="BC110" s="810"/>
      <c r="BD110" s="810"/>
      <c r="BE110" s="810"/>
      <c r="BF110" s="810"/>
      <c r="BG110" s="810"/>
      <c r="BH110" s="810"/>
      <c r="BI110" s="810"/>
      <c r="BJ110" s="810"/>
      <c r="BK110" s="810"/>
      <c r="BL110" s="810"/>
      <c r="BM110" s="810"/>
      <c r="BN110" s="810"/>
      <c r="BO110" s="810"/>
      <c r="BP110" s="811"/>
      <c r="BQ110" s="861">
        <v>6379519</v>
      </c>
      <c r="BR110" s="842"/>
      <c r="BS110" s="842"/>
      <c r="BT110" s="842"/>
      <c r="BU110" s="842"/>
      <c r="BV110" s="842">
        <v>6885114</v>
      </c>
      <c r="BW110" s="842"/>
      <c r="BX110" s="842"/>
      <c r="BY110" s="842"/>
      <c r="BZ110" s="842"/>
      <c r="CA110" s="842">
        <v>7347656</v>
      </c>
      <c r="CB110" s="842"/>
      <c r="CC110" s="842"/>
      <c r="CD110" s="842"/>
      <c r="CE110" s="842"/>
      <c r="CF110" s="866">
        <v>222.1</v>
      </c>
      <c r="CG110" s="867"/>
      <c r="CH110" s="867"/>
      <c r="CI110" s="867"/>
      <c r="CJ110" s="867"/>
      <c r="CK110" s="926" t="s">
        <v>443</v>
      </c>
      <c r="CL110" s="819"/>
      <c r="CM110" s="860" t="s">
        <v>444</v>
      </c>
      <c r="CN110" s="810"/>
      <c r="CO110" s="810"/>
      <c r="CP110" s="810"/>
      <c r="CQ110" s="810"/>
      <c r="CR110" s="810"/>
      <c r="CS110" s="810"/>
      <c r="CT110" s="810"/>
      <c r="CU110" s="810"/>
      <c r="CV110" s="810"/>
      <c r="CW110" s="810"/>
      <c r="CX110" s="810"/>
      <c r="CY110" s="810"/>
      <c r="CZ110" s="810"/>
      <c r="DA110" s="810"/>
      <c r="DB110" s="810"/>
      <c r="DC110" s="810"/>
      <c r="DD110" s="810"/>
      <c r="DE110" s="810"/>
      <c r="DF110" s="811"/>
      <c r="DG110" s="861" t="s">
        <v>419</v>
      </c>
      <c r="DH110" s="842"/>
      <c r="DI110" s="842"/>
      <c r="DJ110" s="842"/>
      <c r="DK110" s="842"/>
      <c r="DL110" s="842" t="s">
        <v>419</v>
      </c>
      <c r="DM110" s="842"/>
      <c r="DN110" s="842"/>
      <c r="DO110" s="842"/>
      <c r="DP110" s="842"/>
      <c r="DQ110" s="842" t="s">
        <v>445</v>
      </c>
      <c r="DR110" s="842"/>
      <c r="DS110" s="842"/>
      <c r="DT110" s="842"/>
      <c r="DU110" s="842"/>
      <c r="DV110" s="843" t="s">
        <v>419</v>
      </c>
      <c r="DW110" s="843"/>
      <c r="DX110" s="843"/>
      <c r="DY110" s="843"/>
      <c r="DZ110" s="844"/>
    </row>
    <row r="111" spans="1:131" s="230" customFormat="1" ht="26.25" customHeight="1" x14ac:dyDescent="0.15">
      <c r="A111" s="774" t="s">
        <v>446</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8" t="s">
        <v>419</v>
      </c>
      <c r="AB111" s="919"/>
      <c r="AC111" s="919"/>
      <c r="AD111" s="919"/>
      <c r="AE111" s="920"/>
      <c r="AF111" s="921" t="s">
        <v>419</v>
      </c>
      <c r="AG111" s="919"/>
      <c r="AH111" s="919"/>
      <c r="AI111" s="919"/>
      <c r="AJ111" s="920"/>
      <c r="AK111" s="921" t="s">
        <v>419</v>
      </c>
      <c r="AL111" s="919"/>
      <c r="AM111" s="919"/>
      <c r="AN111" s="919"/>
      <c r="AO111" s="920"/>
      <c r="AP111" s="922" t="s">
        <v>419</v>
      </c>
      <c r="AQ111" s="923"/>
      <c r="AR111" s="923"/>
      <c r="AS111" s="923"/>
      <c r="AT111" s="924"/>
      <c r="AU111" s="932"/>
      <c r="AV111" s="933"/>
      <c r="AW111" s="933"/>
      <c r="AX111" s="933"/>
      <c r="AY111" s="933"/>
      <c r="AZ111" s="817" t="s">
        <v>447</v>
      </c>
      <c r="BA111" s="752"/>
      <c r="BB111" s="752"/>
      <c r="BC111" s="752"/>
      <c r="BD111" s="752"/>
      <c r="BE111" s="752"/>
      <c r="BF111" s="752"/>
      <c r="BG111" s="752"/>
      <c r="BH111" s="752"/>
      <c r="BI111" s="752"/>
      <c r="BJ111" s="752"/>
      <c r="BK111" s="752"/>
      <c r="BL111" s="752"/>
      <c r="BM111" s="752"/>
      <c r="BN111" s="752"/>
      <c r="BO111" s="752"/>
      <c r="BP111" s="753"/>
      <c r="BQ111" s="789" t="s">
        <v>397</v>
      </c>
      <c r="BR111" s="790"/>
      <c r="BS111" s="790"/>
      <c r="BT111" s="790"/>
      <c r="BU111" s="790"/>
      <c r="BV111" s="790" t="s">
        <v>448</v>
      </c>
      <c r="BW111" s="790"/>
      <c r="BX111" s="790"/>
      <c r="BY111" s="790"/>
      <c r="BZ111" s="790"/>
      <c r="CA111" s="790" t="s">
        <v>449</v>
      </c>
      <c r="CB111" s="790"/>
      <c r="CC111" s="790"/>
      <c r="CD111" s="790"/>
      <c r="CE111" s="790"/>
      <c r="CF111" s="875" t="s">
        <v>448</v>
      </c>
      <c r="CG111" s="876"/>
      <c r="CH111" s="876"/>
      <c r="CI111" s="876"/>
      <c r="CJ111" s="876"/>
      <c r="CK111" s="927"/>
      <c r="CL111" s="821"/>
      <c r="CM111" s="817" t="s">
        <v>450</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789" t="s">
        <v>448</v>
      </c>
      <c r="DH111" s="790"/>
      <c r="DI111" s="790"/>
      <c r="DJ111" s="790"/>
      <c r="DK111" s="790"/>
      <c r="DL111" s="790" t="s">
        <v>183</v>
      </c>
      <c r="DM111" s="790"/>
      <c r="DN111" s="790"/>
      <c r="DO111" s="790"/>
      <c r="DP111" s="790"/>
      <c r="DQ111" s="790" t="s">
        <v>448</v>
      </c>
      <c r="DR111" s="790"/>
      <c r="DS111" s="790"/>
      <c r="DT111" s="790"/>
      <c r="DU111" s="790"/>
      <c r="DV111" s="796" t="s">
        <v>451</v>
      </c>
      <c r="DW111" s="796"/>
      <c r="DX111" s="796"/>
      <c r="DY111" s="796"/>
      <c r="DZ111" s="797"/>
    </row>
    <row r="112" spans="1:131" s="230" customFormat="1" ht="26.25" customHeight="1" x14ac:dyDescent="0.15">
      <c r="A112" s="912" t="s">
        <v>452</v>
      </c>
      <c r="B112" s="913"/>
      <c r="C112" s="752" t="s">
        <v>453</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t="s">
        <v>451</v>
      </c>
      <c r="AB112" s="780"/>
      <c r="AC112" s="780"/>
      <c r="AD112" s="780"/>
      <c r="AE112" s="781"/>
      <c r="AF112" s="782" t="s">
        <v>183</v>
      </c>
      <c r="AG112" s="780"/>
      <c r="AH112" s="780"/>
      <c r="AI112" s="780"/>
      <c r="AJ112" s="781"/>
      <c r="AK112" s="782" t="s">
        <v>183</v>
      </c>
      <c r="AL112" s="780"/>
      <c r="AM112" s="780"/>
      <c r="AN112" s="780"/>
      <c r="AO112" s="781"/>
      <c r="AP112" s="824" t="s">
        <v>449</v>
      </c>
      <c r="AQ112" s="825"/>
      <c r="AR112" s="825"/>
      <c r="AS112" s="825"/>
      <c r="AT112" s="826"/>
      <c r="AU112" s="932"/>
      <c r="AV112" s="933"/>
      <c r="AW112" s="933"/>
      <c r="AX112" s="933"/>
      <c r="AY112" s="933"/>
      <c r="AZ112" s="817" t="s">
        <v>454</v>
      </c>
      <c r="BA112" s="752"/>
      <c r="BB112" s="752"/>
      <c r="BC112" s="752"/>
      <c r="BD112" s="752"/>
      <c r="BE112" s="752"/>
      <c r="BF112" s="752"/>
      <c r="BG112" s="752"/>
      <c r="BH112" s="752"/>
      <c r="BI112" s="752"/>
      <c r="BJ112" s="752"/>
      <c r="BK112" s="752"/>
      <c r="BL112" s="752"/>
      <c r="BM112" s="752"/>
      <c r="BN112" s="752"/>
      <c r="BO112" s="752"/>
      <c r="BP112" s="753"/>
      <c r="BQ112" s="789">
        <v>1988468</v>
      </c>
      <c r="BR112" s="790"/>
      <c r="BS112" s="790"/>
      <c r="BT112" s="790"/>
      <c r="BU112" s="790"/>
      <c r="BV112" s="790">
        <v>1918765</v>
      </c>
      <c r="BW112" s="790"/>
      <c r="BX112" s="790"/>
      <c r="BY112" s="790"/>
      <c r="BZ112" s="790"/>
      <c r="CA112" s="790">
        <v>1775373</v>
      </c>
      <c r="CB112" s="790"/>
      <c r="CC112" s="790"/>
      <c r="CD112" s="790"/>
      <c r="CE112" s="790"/>
      <c r="CF112" s="875">
        <v>53.7</v>
      </c>
      <c r="CG112" s="876"/>
      <c r="CH112" s="876"/>
      <c r="CI112" s="876"/>
      <c r="CJ112" s="876"/>
      <c r="CK112" s="927"/>
      <c r="CL112" s="821"/>
      <c r="CM112" s="817" t="s">
        <v>455</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789" t="s">
        <v>183</v>
      </c>
      <c r="DH112" s="790"/>
      <c r="DI112" s="790"/>
      <c r="DJ112" s="790"/>
      <c r="DK112" s="790"/>
      <c r="DL112" s="790" t="s">
        <v>183</v>
      </c>
      <c r="DM112" s="790"/>
      <c r="DN112" s="790"/>
      <c r="DO112" s="790"/>
      <c r="DP112" s="790"/>
      <c r="DQ112" s="790" t="s">
        <v>448</v>
      </c>
      <c r="DR112" s="790"/>
      <c r="DS112" s="790"/>
      <c r="DT112" s="790"/>
      <c r="DU112" s="790"/>
      <c r="DV112" s="796" t="s">
        <v>449</v>
      </c>
      <c r="DW112" s="796"/>
      <c r="DX112" s="796"/>
      <c r="DY112" s="796"/>
      <c r="DZ112" s="797"/>
    </row>
    <row r="113" spans="1:130" s="230" customFormat="1" ht="26.25" customHeight="1" x14ac:dyDescent="0.15">
      <c r="A113" s="914"/>
      <c r="B113" s="915"/>
      <c r="C113" s="752" t="s">
        <v>456</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8">
        <v>222869</v>
      </c>
      <c r="AB113" s="919"/>
      <c r="AC113" s="919"/>
      <c r="AD113" s="919"/>
      <c r="AE113" s="920"/>
      <c r="AF113" s="921">
        <v>215425</v>
      </c>
      <c r="AG113" s="919"/>
      <c r="AH113" s="919"/>
      <c r="AI113" s="919"/>
      <c r="AJ113" s="920"/>
      <c r="AK113" s="921">
        <v>220258</v>
      </c>
      <c r="AL113" s="919"/>
      <c r="AM113" s="919"/>
      <c r="AN113" s="919"/>
      <c r="AO113" s="920"/>
      <c r="AP113" s="922">
        <v>6.7</v>
      </c>
      <c r="AQ113" s="923"/>
      <c r="AR113" s="923"/>
      <c r="AS113" s="923"/>
      <c r="AT113" s="924"/>
      <c r="AU113" s="932"/>
      <c r="AV113" s="933"/>
      <c r="AW113" s="933"/>
      <c r="AX113" s="933"/>
      <c r="AY113" s="933"/>
      <c r="AZ113" s="817" t="s">
        <v>457</v>
      </c>
      <c r="BA113" s="752"/>
      <c r="BB113" s="752"/>
      <c r="BC113" s="752"/>
      <c r="BD113" s="752"/>
      <c r="BE113" s="752"/>
      <c r="BF113" s="752"/>
      <c r="BG113" s="752"/>
      <c r="BH113" s="752"/>
      <c r="BI113" s="752"/>
      <c r="BJ113" s="752"/>
      <c r="BK113" s="752"/>
      <c r="BL113" s="752"/>
      <c r="BM113" s="752"/>
      <c r="BN113" s="752"/>
      <c r="BO113" s="752"/>
      <c r="BP113" s="753"/>
      <c r="BQ113" s="789">
        <v>638113</v>
      </c>
      <c r="BR113" s="790"/>
      <c r="BS113" s="790"/>
      <c r="BT113" s="790"/>
      <c r="BU113" s="790"/>
      <c r="BV113" s="790">
        <v>611311</v>
      </c>
      <c r="BW113" s="790"/>
      <c r="BX113" s="790"/>
      <c r="BY113" s="790"/>
      <c r="BZ113" s="790"/>
      <c r="CA113" s="790">
        <v>575780</v>
      </c>
      <c r="CB113" s="790"/>
      <c r="CC113" s="790"/>
      <c r="CD113" s="790"/>
      <c r="CE113" s="790"/>
      <c r="CF113" s="875">
        <v>17.399999999999999</v>
      </c>
      <c r="CG113" s="876"/>
      <c r="CH113" s="876"/>
      <c r="CI113" s="876"/>
      <c r="CJ113" s="876"/>
      <c r="CK113" s="927"/>
      <c r="CL113" s="821"/>
      <c r="CM113" s="817" t="s">
        <v>458</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t="s">
        <v>397</v>
      </c>
      <c r="DH113" s="780"/>
      <c r="DI113" s="780"/>
      <c r="DJ113" s="780"/>
      <c r="DK113" s="781"/>
      <c r="DL113" s="782" t="s">
        <v>183</v>
      </c>
      <c r="DM113" s="780"/>
      <c r="DN113" s="780"/>
      <c r="DO113" s="780"/>
      <c r="DP113" s="781"/>
      <c r="DQ113" s="782" t="s">
        <v>183</v>
      </c>
      <c r="DR113" s="780"/>
      <c r="DS113" s="780"/>
      <c r="DT113" s="780"/>
      <c r="DU113" s="781"/>
      <c r="DV113" s="824" t="s">
        <v>183</v>
      </c>
      <c r="DW113" s="825"/>
      <c r="DX113" s="825"/>
      <c r="DY113" s="825"/>
      <c r="DZ113" s="826"/>
    </row>
    <row r="114" spans="1:130" s="230" customFormat="1" ht="26.25" customHeight="1" x14ac:dyDescent="0.15">
      <c r="A114" s="914"/>
      <c r="B114" s="915"/>
      <c r="C114" s="752" t="s">
        <v>459</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v>27810</v>
      </c>
      <c r="AB114" s="780"/>
      <c r="AC114" s="780"/>
      <c r="AD114" s="780"/>
      <c r="AE114" s="781"/>
      <c r="AF114" s="782">
        <v>32674</v>
      </c>
      <c r="AG114" s="780"/>
      <c r="AH114" s="780"/>
      <c r="AI114" s="780"/>
      <c r="AJ114" s="781"/>
      <c r="AK114" s="782">
        <v>42225</v>
      </c>
      <c r="AL114" s="780"/>
      <c r="AM114" s="780"/>
      <c r="AN114" s="780"/>
      <c r="AO114" s="781"/>
      <c r="AP114" s="824">
        <v>1.3</v>
      </c>
      <c r="AQ114" s="825"/>
      <c r="AR114" s="825"/>
      <c r="AS114" s="825"/>
      <c r="AT114" s="826"/>
      <c r="AU114" s="932"/>
      <c r="AV114" s="933"/>
      <c r="AW114" s="933"/>
      <c r="AX114" s="933"/>
      <c r="AY114" s="933"/>
      <c r="AZ114" s="817" t="s">
        <v>460</v>
      </c>
      <c r="BA114" s="752"/>
      <c r="BB114" s="752"/>
      <c r="BC114" s="752"/>
      <c r="BD114" s="752"/>
      <c r="BE114" s="752"/>
      <c r="BF114" s="752"/>
      <c r="BG114" s="752"/>
      <c r="BH114" s="752"/>
      <c r="BI114" s="752"/>
      <c r="BJ114" s="752"/>
      <c r="BK114" s="752"/>
      <c r="BL114" s="752"/>
      <c r="BM114" s="752"/>
      <c r="BN114" s="752"/>
      <c r="BO114" s="752"/>
      <c r="BP114" s="753"/>
      <c r="BQ114" s="789">
        <v>824580</v>
      </c>
      <c r="BR114" s="790"/>
      <c r="BS114" s="790"/>
      <c r="BT114" s="790"/>
      <c r="BU114" s="790"/>
      <c r="BV114" s="790">
        <v>802149</v>
      </c>
      <c r="BW114" s="790"/>
      <c r="BX114" s="790"/>
      <c r="BY114" s="790"/>
      <c r="BZ114" s="790"/>
      <c r="CA114" s="790">
        <v>808545</v>
      </c>
      <c r="CB114" s="790"/>
      <c r="CC114" s="790"/>
      <c r="CD114" s="790"/>
      <c r="CE114" s="790"/>
      <c r="CF114" s="875">
        <v>24.4</v>
      </c>
      <c r="CG114" s="876"/>
      <c r="CH114" s="876"/>
      <c r="CI114" s="876"/>
      <c r="CJ114" s="876"/>
      <c r="CK114" s="927"/>
      <c r="CL114" s="821"/>
      <c r="CM114" s="817" t="s">
        <v>461</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397</v>
      </c>
      <c r="DH114" s="780"/>
      <c r="DI114" s="780"/>
      <c r="DJ114" s="780"/>
      <c r="DK114" s="781"/>
      <c r="DL114" s="782" t="s">
        <v>183</v>
      </c>
      <c r="DM114" s="780"/>
      <c r="DN114" s="780"/>
      <c r="DO114" s="780"/>
      <c r="DP114" s="781"/>
      <c r="DQ114" s="782" t="s">
        <v>448</v>
      </c>
      <c r="DR114" s="780"/>
      <c r="DS114" s="780"/>
      <c r="DT114" s="780"/>
      <c r="DU114" s="781"/>
      <c r="DV114" s="824" t="s">
        <v>183</v>
      </c>
      <c r="DW114" s="825"/>
      <c r="DX114" s="825"/>
      <c r="DY114" s="825"/>
      <c r="DZ114" s="826"/>
    </row>
    <row r="115" spans="1:130" s="230" customFormat="1" ht="26.25" customHeight="1" x14ac:dyDescent="0.15">
      <c r="A115" s="914"/>
      <c r="B115" s="915"/>
      <c r="C115" s="752" t="s">
        <v>462</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8" t="s">
        <v>451</v>
      </c>
      <c r="AB115" s="919"/>
      <c r="AC115" s="919"/>
      <c r="AD115" s="919"/>
      <c r="AE115" s="920"/>
      <c r="AF115" s="921" t="s">
        <v>451</v>
      </c>
      <c r="AG115" s="919"/>
      <c r="AH115" s="919"/>
      <c r="AI115" s="919"/>
      <c r="AJ115" s="920"/>
      <c r="AK115" s="921" t="s">
        <v>397</v>
      </c>
      <c r="AL115" s="919"/>
      <c r="AM115" s="919"/>
      <c r="AN115" s="919"/>
      <c r="AO115" s="920"/>
      <c r="AP115" s="922" t="s">
        <v>183</v>
      </c>
      <c r="AQ115" s="923"/>
      <c r="AR115" s="923"/>
      <c r="AS115" s="923"/>
      <c r="AT115" s="924"/>
      <c r="AU115" s="932"/>
      <c r="AV115" s="933"/>
      <c r="AW115" s="933"/>
      <c r="AX115" s="933"/>
      <c r="AY115" s="933"/>
      <c r="AZ115" s="817" t="s">
        <v>463</v>
      </c>
      <c r="BA115" s="752"/>
      <c r="BB115" s="752"/>
      <c r="BC115" s="752"/>
      <c r="BD115" s="752"/>
      <c r="BE115" s="752"/>
      <c r="BF115" s="752"/>
      <c r="BG115" s="752"/>
      <c r="BH115" s="752"/>
      <c r="BI115" s="752"/>
      <c r="BJ115" s="752"/>
      <c r="BK115" s="752"/>
      <c r="BL115" s="752"/>
      <c r="BM115" s="752"/>
      <c r="BN115" s="752"/>
      <c r="BO115" s="752"/>
      <c r="BP115" s="753"/>
      <c r="BQ115" s="789" t="s">
        <v>464</v>
      </c>
      <c r="BR115" s="790"/>
      <c r="BS115" s="790"/>
      <c r="BT115" s="790"/>
      <c r="BU115" s="790"/>
      <c r="BV115" s="790" t="s">
        <v>451</v>
      </c>
      <c r="BW115" s="790"/>
      <c r="BX115" s="790"/>
      <c r="BY115" s="790"/>
      <c r="BZ115" s="790"/>
      <c r="CA115" s="790" t="s">
        <v>448</v>
      </c>
      <c r="CB115" s="790"/>
      <c r="CC115" s="790"/>
      <c r="CD115" s="790"/>
      <c r="CE115" s="790"/>
      <c r="CF115" s="875" t="s">
        <v>449</v>
      </c>
      <c r="CG115" s="876"/>
      <c r="CH115" s="876"/>
      <c r="CI115" s="876"/>
      <c r="CJ115" s="876"/>
      <c r="CK115" s="927"/>
      <c r="CL115" s="821"/>
      <c r="CM115" s="817" t="s">
        <v>465</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t="s">
        <v>183</v>
      </c>
      <c r="DH115" s="780"/>
      <c r="DI115" s="780"/>
      <c r="DJ115" s="780"/>
      <c r="DK115" s="781"/>
      <c r="DL115" s="782" t="s">
        <v>449</v>
      </c>
      <c r="DM115" s="780"/>
      <c r="DN115" s="780"/>
      <c r="DO115" s="780"/>
      <c r="DP115" s="781"/>
      <c r="DQ115" s="782" t="s">
        <v>183</v>
      </c>
      <c r="DR115" s="780"/>
      <c r="DS115" s="780"/>
      <c r="DT115" s="780"/>
      <c r="DU115" s="781"/>
      <c r="DV115" s="824" t="s">
        <v>449</v>
      </c>
      <c r="DW115" s="825"/>
      <c r="DX115" s="825"/>
      <c r="DY115" s="825"/>
      <c r="DZ115" s="826"/>
    </row>
    <row r="116" spans="1:130" s="230" customFormat="1" ht="26.25" customHeight="1" x14ac:dyDescent="0.15">
      <c r="A116" s="916"/>
      <c r="B116" s="917"/>
      <c r="C116" s="839" t="s">
        <v>466</v>
      </c>
      <c r="D116" s="839"/>
      <c r="E116" s="839"/>
      <c r="F116" s="839"/>
      <c r="G116" s="839"/>
      <c r="H116" s="839"/>
      <c r="I116" s="839"/>
      <c r="J116" s="839"/>
      <c r="K116" s="839"/>
      <c r="L116" s="839"/>
      <c r="M116" s="839"/>
      <c r="N116" s="839"/>
      <c r="O116" s="839"/>
      <c r="P116" s="839"/>
      <c r="Q116" s="839"/>
      <c r="R116" s="839"/>
      <c r="S116" s="839"/>
      <c r="T116" s="839"/>
      <c r="U116" s="839"/>
      <c r="V116" s="839"/>
      <c r="W116" s="839"/>
      <c r="X116" s="839"/>
      <c r="Y116" s="839"/>
      <c r="Z116" s="840"/>
      <c r="AA116" s="779">
        <v>1</v>
      </c>
      <c r="AB116" s="780"/>
      <c r="AC116" s="780"/>
      <c r="AD116" s="780"/>
      <c r="AE116" s="781"/>
      <c r="AF116" s="782" t="s">
        <v>451</v>
      </c>
      <c r="AG116" s="780"/>
      <c r="AH116" s="780"/>
      <c r="AI116" s="780"/>
      <c r="AJ116" s="781"/>
      <c r="AK116" s="782">
        <v>1</v>
      </c>
      <c r="AL116" s="780"/>
      <c r="AM116" s="780"/>
      <c r="AN116" s="780"/>
      <c r="AO116" s="781"/>
      <c r="AP116" s="824">
        <v>0</v>
      </c>
      <c r="AQ116" s="825"/>
      <c r="AR116" s="825"/>
      <c r="AS116" s="825"/>
      <c r="AT116" s="826"/>
      <c r="AU116" s="932"/>
      <c r="AV116" s="933"/>
      <c r="AW116" s="933"/>
      <c r="AX116" s="933"/>
      <c r="AY116" s="933"/>
      <c r="AZ116" s="909" t="s">
        <v>467</v>
      </c>
      <c r="BA116" s="910"/>
      <c r="BB116" s="910"/>
      <c r="BC116" s="910"/>
      <c r="BD116" s="910"/>
      <c r="BE116" s="910"/>
      <c r="BF116" s="910"/>
      <c r="BG116" s="910"/>
      <c r="BH116" s="910"/>
      <c r="BI116" s="910"/>
      <c r="BJ116" s="910"/>
      <c r="BK116" s="910"/>
      <c r="BL116" s="910"/>
      <c r="BM116" s="910"/>
      <c r="BN116" s="910"/>
      <c r="BO116" s="910"/>
      <c r="BP116" s="911"/>
      <c r="BQ116" s="789" t="s">
        <v>451</v>
      </c>
      <c r="BR116" s="790"/>
      <c r="BS116" s="790"/>
      <c r="BT116" s="790"/>
      <c r="BU116" s="790"/>
      <c r="BV116" s="790" t="s">
        <v>468</v>
      </c>
      <c r="BW116" s="790"/>
      <c r="BX116" s="790"/>
      <c r="BY116" s="790"/>
      <c r="BZ116" s="790"/>
      <c r="CA116" s="790" t="s">
        <v>449</v>
      </c>
      <c r="CB116" s="790"/>
      <c r="CC116" s="790"/>
      <c r="CD116" s="790"/>
      <c r="CE116" s="790"/>
      <c r="CF116" s="875" t="s">
        <v>183</v>
      </c>
      <c r="CG116" s="876"/>
      <c r="CH116" s="876"/>
      <c r="CI116" s="876"/>
      <c r="CJ116" s="876"/>
      <c r="CK116" s="927"/>
      <c r="CL116" s="821"/>
      <c r="CM116" s="817" t="s">
        <v>469</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t="s">
        <v>397</v>
      </c>
      <c r="DH116" s="780"/>
      <c r="DI116" s="780"/>
      <c r="DJ116" s="780"/>
      <c r="DK116" s="781"/>
      <c r="DL116" s="782" t="s">
        <v>183</v>
      </c>
      <c r="DM116" s="780"/>
      <c r="DN116" s="780"/>
      <c r="DO116" s="780"/>
      <c r="DP116" s="781"/>
      <c r="DQ116" s="782" t="s">
        <v>451</v>
      </c>
      <c r="DR116" s="780"/>
      <c r="DS116" s="780"/>
      <c r="DT116" s="780"/>
      <c r="DU116" s="781"/>
      <c r="DV116" s="824" t="s">
        <v>448</v>
      </c>
      <c r="DW116" s="825"/>
      <c r="DX116" s="825"/>
      <c r="DY116" s="825"/>
      <c r="DZ116" s="826"/>
    </row>
    <row r="117" spans="1:130" s="230" customFormat="1" ht="26.25" customHeight="1" x14ac:dyDescent="0.15">
      <c r="A117" s="895" t="s">
        <v>191</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77" t="s">
        <v>470</v>
      </c>
      <c r="Z117" s="897"/>
      <c r="AA117" s="902">
        <v>940320</v>
      </c>
      <c r="AB117" s="903"/>
      <c r="AC117" s="903"/>
      <c r="AD117" s="903"/>
      <c r="AE117" s="904"/>
      <c r="AF117" s="905">
        <v>930546</v>
      </c>
      <c r="AG117" s="903"/>
      <c r="AH117" s="903"/>
      <c r="AI117" s="903"/>
      <c r="AJ117" s="904"/>
      <c r="AK117" s="905">
        <v>994153</v>
      </c>
      <c r="AL117" s="903"/>
      <c r="AM117" s="903"/>
      <c r="AN117" s="903"/>
      <c r="AO117" s="904"/>
      <c r="AP117" s="906"/>
      <c r="AQ117" s="907"/>
      <c r="AR117" s="907"/>
      <c r="AS117" s="907"/>
      <c r="AT117" s="908"/>
      <c r="AU117" s="932"/>
      <c r="AV117" s="933"/>
      <c r="AW117" s="933"/>
      <c r="AX117" s="933"/>
      <c r="AY117" s="933"/>
      <c r="AZ117" s="863" t="s">
        <v>471</v>
      </c>
      <c r="BA117" s="864"/>
      <c r="BB117" s="864"/>
      <c r="BC117" s="864"/>
      <c r="BD117" s="864"/>
      <c r="BE117" s="864"/>
      <c r="BF117" s="864"/>
      <c r="BG117" s="864"/>
      <c r="BH117" s="864"/>
      <c r="BI117" s="864"/>
      <c r="BJ117" s="864"/>
      <c r="BK117" s="864"/>
      <c r="BL117" s="864"/>
      <c r="BM117" s="864"/>
      <c r="BN117" s="864"/>
      <c r="BO117" s="864"/>
      <c r="BP117" s="865"/>
      <c r="BQ117" s="789" t="s">
        <v>183</v>
      </c>
      <c r="BR117" s="790"/>
      <c r="BS117" s="790"/>
      <c r="BT117" s="790"/>
      <c r="BU117" s="790"/>
      <c r="BV117" s="790" t="s">
        <v>472</v>
      </c>
      <c r="BW117" s="790"/>
      <c r="BX117" s="790"/>
      <c r="BY117" s="790"/>
      <c r="BZ117" s="790"/>
      <c r="CA117" s="790" t="s">
        <v>451</v>
      </c>
      <c r="CB117" s="790"/>
      <c r="CC117" s="790"/>
      <c r="CD117" s="790"/>
      <c r="CE117" s="790"/>
      <c r="CF117" s="875" t="s">
        <v>468</v>
      </c>
      <c r="CG117" s="876"/>
      <c r="CH117" s="876"/>
      <c r="CI117" s="876"/>
      <c r="CJ117" s="876"/>
      <c r="CK117" s="927"/>
      <c r="CL117" s="821"/>
      <c r="CM117" s="817" t="s">
        <v>473</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183</v>
      </c>
      <c r="DH117" s="780"/>
      <c r="DI117" s="780"/>
      <c r="DJ117" s="780"/>
      <c r="DK117" s="781"/>
      <c r="DL117" s="782" t="s">
        <v>449</v>
      </c>
      <c r="DM117" s="780"/>
      <c r="DN117" s="780"/>
      <c r="DO117" s="780"/>
      <c r="DP117" s="781"/>
      <c r="DQ117" s="782" t="s">
        <v>183</v>
      </c>
      <c r="DR117" s="780"/>
      <c r="DS117" s="780"/>
      <c r="DT117" s="780"/>
      <c r="DU117" s="781"/>
      <c r="DV117" s="824" t="s">
        <v>183</v>
      </c>
      <c r="DW117" s="825"/>
      <c r="DX117" s="825"/>
      <c r="DY117" s="825"/>
      <c r="DZ117" s="826"/>
    </row>
    <row r="118" spans="1:130" s="230" customFormat="1" ht="26.25" customHeight="1" x14ac:dyDescent="0.15">
      <c r="A118" s="895" t="s">
        <v>440</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437</v>
      </c>
      <c r="AB118" s="896"/>
      <c r="AC118" s="896"/>
      <c r="AD118" s="896"/>
      <c r="AE118" s="897"/>
      <c r="AF118" s="898" t="s">
        <v>438</v>
      </c>
      <c r="AG118" s="896"/>
      <c r="AH118" s="896"/>
      <c r="AI118" s="896"/>
      <c r="AJ118" s="897"/>
      <c r="AK118" s="898" t="s">
        <v>312</v>
      </c>
      <c r="AL118" s="896"/>
      <c r="AM118" s="896"/>
      <c r="AN118" s="896"/>
      <c r="AO118" s="897"/>
      <c r="AP118" s="899" t="s">
        <v>439</v>
      </c>
      <c r="AQ118" s="900"/>
      <c r="AR118" s="900"/>
      <c r="AS118" s="900"/>
      <c r="AT118" s="901"/>
      <c r="AU118" s="932"/>
      <c r="AV118" s="933"/>
      <c r="AW118" s="933"/>
      <c r="AX118" s="933"/>
      <c r="AY118" s="933"/>
      <c r="AZ118" s="838" t="s">
        <v>474</v>
      </c>
      <c r="BA118" s="839"/>
      <c r="BB118" s="839"/>
      <c r="BC118" s="839"/>
      <c r="BD118" s="839"/>
      <c r="BE118" s="839"/>
      <c r="BF118" s="839"/>
      <c r="BG118" s="839"/>
      <c r="BH118" s="839"/>
      <c r="BI118" s="839"/>
      <c r="BJ118" s="839"/>
      <c r="BK118" s="839"/>
      <c r="BL118" s="839"/>
      <c r="BM118" s="839"/>
      <c r="BN118" s="839"/>
      <c r="BO118" s="839"/>
      <c r="BP118" s="840"/>
      <c r="BQ118" s="879" t="s">
        <v>397</v>
      </c>
      <c r="BR118" s="845"/>
      <c r="BS118" s="845"/>
      <c r="BT118" s="845"/>
      <c r="BU118" s="845"/>
      <c r="BV118" s="845" t="s">
        <v>468</v>
      </c>
      <c r="BW118" s="845"/>
      <c r="BX118" s="845"/>
      <c r="BY118" s="845"/>
      <c r="BZ118" s="845"/>
      <c r="CA118" s="845" t="s">
        <v>468</v>
      </c>
      <c r="CB118" s="845"/>
      <c r="CC118" s="845"/>
      <c r="CD118" s="845"/>
      <c r="CE118" s="845"/>
      <c r="CF118" s="875" t="s">
        <v>183</v>
      </c>
      <c r="CG118" s="876"/>
      <c r="CH118" s="876"/>
      <c r="CI118" s="876"/>
      <c r="CJ118" s="876"/>
      <c r="CK118" s="927"/>
      <c r="CL118" s="821"/>
      <c r="CM118" s="817" t="s">
        <v>475</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464</v>
      </c>
      <c r="DH118" s="780"/>
      <c r="DI118" s="780"/>
      <c r="DJ118" s="780"/>
      <c r="DK118" s="781"/>
      <c r="DL118" s="782" t="s">
        <v>397</v>
      </c>
      <c r="DM118" s="780"/>
      <c r="DN118" s="780"/>
      <c r="DO118" s="780"/>
      <c r="DP118" s="781"/>
      <c r="DQ118" s="782" t="s">
        <v>451</v>
      </c>
      <c r="DR118" s="780"/>
      <c r="DS118" s="780"/>
      <c r="DT118" s="780"/>
      <c r="DU118" s="781"/>
      <c r="DV118" s="824" t="s">
        <v>183</v>
      </c>
      <c r="DW118" s="825"/>
      <c r="DX118" s="825"/>
      <c r="DY118" s="825"/>
      <c r="DZ118" s="826"/>
    </row>
    <row r="119" spans="1:130" s="230" customFormat="1" ht="26.25" customHeight="1" x14ac:dyDescent="0.15">
      <c r="A119" s="818" t="s">
        <v>443</v>
      </c>
      <c r="B119" s="819"/>
      <c r="C119" s="860" t="s">
        <v>444</v>
      </c>
      <c r="D119" s="810"/>
      <c r="E119" s="810"/>
      <c r="F119" s="810"/>
      <c r="G119" s="810"/>
      <c r="H119" s="810"/>
      <c r="I119" s="810"/>
      <c r="J119" s="810"/>
      <c r="K119" s="810"/>
      <c r="L119" s="810"/>
      <c r="M119" s="810"/>
      <c r="N119" s="810"/>
      <c r="O119" s="810"/>
      <c r="P119" s="810"/>
      <c r="Q119" s="810"/>
      <c r="R119" s="810"/>
      <c r="S119" s="810"/>
      <c r="T119" s="810"/>
      <c r="U119" s="810"/>
      <c r="V119" s="810"/>
      <c r="W119" s="810"/>
      <c r="X119" s="810"/>
      <c r="Y119" s="810"/>
      <c r="Z119" s="811"/>
      <c r="AA119" s="888" t="s">
        <v>451</v>
      </c>
      <c r="AB119" s="889"/>
      <c r="AC119" s="889"/>
      <c r="AD119" s="889"/>
      <c r="AE119" s="890"/>
      <c r="AF119" s="891" t="s">
        <v>397</v>
      </c>
      <c r="AG119" s="889"/>
      <c r="AH119" s="889"/>
      <c r="AI119" s="889"/>
      <c r="AJ119" s="890"/>
      <c r="AK119" s="891" t="s">
        <v>183</v>
      </c>
      <c r="AL119" s="889"/>
      <c r="AM119" s="889"/>
      <c r="AN119" s="889"/>
      <c r="AO119" s="890"/>
      <c r="AP119" s="892" t="s">
        <v>449</v>
      </c>
      <c r="AQ119" s="893"/>
      <c r="AR119" s="893"/>
      <c r="AS119" s="893"/>
      <c r="AT119" s="894"/>
      <c r="AU119" s="934"/>
      <c r="AV119" s="935"/>
      <c r="AW119" s="935"/>
      <c r="AX119" s="935"/>
      <c r="AY119" s="935"/>
      <c r="AZ119" s="251" t="s">
        <v>191</v>
      </c>
      <c r="BA119" s="251"/>
      <c r="BB119" s="251"/>
      <c r="BC119" s="251"/>
      <c r="BD119" s="251"/>
      <c r="BE119" s="251"/>
      <c r="BF119" s="251"/>
      <c r="BG119" s="251"/>
      <c r="BH119" s="251"/>
      <c r="BI119" s="251"/>
      <c r="BJ119" s="251"/>
      <c r="BK119" s="251"/>
      <c r="BL119" s="251"/>
      <c r="BM119" s="251"/>
      <c r="BN119" s="251"/>
      <c r="BO119" s="877" t="s">
        <v>476</v>
      </c>
      <c r="BP119" s="878"/>
      <c r="BQ119" s="879">
        <v>9830680</v>
      </c>
      <c r="BR119" s="845"/>
      <c r="BS119" s="845"/>
      <c r="BT119" s="845"/>
      <c r="BU119" s="845"/>
      <c r="BV119" s="845">
        <v>10217339</v>
      </c>
      <c r="BW119" s="845"/>
      <c r="BX119" s="845"/>
      <c r="BY119" s="845"/>
      <c r="BZ119" s="845"/>
      <c r="CA119" s="845">
        <v>10507354</v>
      </c>
      <c r="CB119" s="845"/>
      <c r="CC119" s="845"/>
      <c r="CD119" s="845"/>
      <c r="CE119" s="845"/>
      <c r="CF119" s="748"/>
      <c r="CG119" s="749"/>
      <c r="CH119" s="749"/>
      <c r="CI119" s="749"/>
      <c r="CJ119" s="834"/>
      <c r="CK119" s="928"/>
      <c r="CL119" s="823"/>
      <c r="CM119" s="838" t="s">
        <v>477</v>
      </c>
      <c r="CN119" s="839"/>
      <c r="CO119" s="839"/>
      <c r="CP119" s="839"/>
      <c r="CQ119" s="839"/>
      <c r="CR119" s="839"/>
      <c r="CS119" s="839"/>
      <c r="CT119" s="839"/>
      <c r="CU119" s="839"/>
      <c r="CV119" s="839"/>
      <c r="CW119" s="839"/>
      <c r="CX119" s="839"/>
      <c r="CY119" s="839"/>
      <c r="CZ119" s="839"/>
      <c r="DA119" s="839"/>
      <c r="DB119" s="839"/>
      <c r="DC119" s="839"/>
      <c r="DD119" s="839"/>
      <c r="DE119" s="839"/>
      <c r="DF119" s="840"/>
      <c r="DG119" s="763" t="s">
        <v>472</v>
      </c>
      <c r="DH119" s="764"/>
      <c r="DI119" s="764"/>
      <c r="DJ119" s="764"/>
      <c r="DK119" s="765"/>
      <c r="DL119" s="766" t="s">
        <v>183</v>
      </c>
      <c r="DM119" s="764"/>
      <c r="DN119" s="764"/>
      <c r="DO119" s="764"/>
      <c r="DP119" s="765"/>
      <c r="DQ119" s="766" t="s">
        <v>183</v>
      </c>
      <c r="DR119" s="764"/>
      <c r="DS119" s="764"/>
      <c r="DT119" s="764"/>
      <c r="DU119" s="765"/>
      <c r="DV119" s="848" t="s">
        <v>468</v>
      </c>
      <c r="DW119" s="849"/>
      <c r="DX119" s="849"/>
      <c r="DY119" s="849"/>
      <c r="DZ119" s="850"/>
    </row>
    <row r="120" spans="1:130" s="230" customFormat="1" ht="26.25" customHeight="1" x14ac:dyDescent="0.15">
      <c r="A120" s="820"/>
      <c r="B120" s="821"/>
      <c r="C120" s="817" t="s">
        <v>450</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t="s">
        <v>183</v>
      </c>
      <c r="AB120" s="780"/>
      <c r="AC120" s="780"/>
      <c r="AD120" s="780"/>
      <c r="AE120" s="781"/>
      <c r="AF120" s="782" t="s">
        <v>449</v>
      </c>
      <c r="AG120" s="780"/>
      <c r="AH120" s="780"/>
      <c r="AI120" s="780"/>
      <c r="AJ120" s="781"/>
      <c r="AK120" s="782" t="s">
        <v>183</v>
      </c>
      <c r="AL120" s="780"/>
      <c r="AM120" s="780"/>
      <c r="AN120" s="780"/>
      <c r="AO120" s="781"/>
      <c r="AP120" s="824" t="s">
        <v>183</v>
      </c>
      <c r="AQ120" s="825"/>
      <c r="AR120" s="825"/>
      <c r="AS120" s="825"/>
      <c r="AT120" s="826"/>
      <c r="AU120" s="880" t="s">
        <v>478</v>
      </c>
      <c r="AV120" s="881"/>
      <c r="AW120" s="881"/>
      <c r="AX120" s="881"/>
      <c r="AY120" s="882"/>
      <c r="AZ120" s="860" t="s">
        <v>479</v>
      </c>
      <c r="BA120" s="810"/>
      <c r="BB120" s="810"/>
      <c r="BC120" s="810"/>
      <c r="BD120" s="810"/>
      <c r="BE120" s="810"/>
      <c r="BF120" s="810"/>
      <c r="BG120" s="810"/>
      <c r="BH120" s="810"/>
      <c r="BI120" s="810"/>
      <c r="BJ120" s="810"/>
      <c r="BK120" s="810"/>
      <c r="BL120" s="810"/>
      <c r="BM120" s="810"/>
      <c r="BN120" s="810"/>
      <c r="BO120" s="810"/>
      <c r="BP120" s="811"/>
      <c r="BQ120" s="861">
        <v>3108480</v>
      </c>
      <c r="BR120" s="842"/>
      <c r="BS120" s="842"/>
      <c r="BT120" s="842"/>
      <c r="BU120" s="842"/>
      <c r="BV120" s="842">
        <v>3522685</v>
      </c>
      <c r="BW120" s="842"/>
      <c r="BX120" s="842"/>
      <c r="BY120" s="842"/>
      <c r="BZ120" s="842"/>
      <c r="CA120" s="842">
        <v>3517330</v>
      </c>
      <c r="CB120" s="842"/>
      <c r="CC120" s="842"/>
      <c r="CD120" s="842"/>
      <c r="CE120" s="842"/>
      <c r="CF120" s="866">
        <v>106.3</v>
      </c>
      <c r="CG120" s="867"/>
      <c r="CH120" s="867"/>
      <c r="CI120" s="867"/>
      <c r="CJ120" s="867"/>
      <c r="CK120" s="868" t="s">
        <v>480</v>
      </c>
      <c r="CL120" s="852"/>
      <c r="CM120" s="852"/>
      <c r="CN120" s="852"/>
      <c r="CO120" s="853"/>
      <c r="CP120" s="872" t="s">
        <v>481</v>
      </c>
      <c r="CQ120" s="873"/>
      <c r="CR120" s="873"/>
      <c r="CS120" s="873"/>
      <c r="CT120" s="873"/>
      <c r="CU120" s="873"/>
      <c r="CV120" s="873"/>
      <c r="CW120" s="873"/>
      <c r="CX120" s="873"/>
      <c r="CY120" s="873"/>
      <c r="CZ120" s="873"/>
      <c r="DA120" s="873"/>
      <c r="DB120" s="873"/>
      <c r="DC120" s="873"/>
      <c r="DD120" s="873"/>
      <c r="DE120" s="873"/>
      <c r="DF120" s="874"/>
      <c r="DG120" s="861">
        <v>919496</v>
      </c>
      <c r="DH120" s="842"/>
      <c r="DI120" s="842"/>
      <c r="DJ120" s="842"/>
      <c r="DK120" s="842"/>
      <c r="DL120" s="842">
        <v>910743</v>
      </c>
      <c r="DM120" s="842"/>
      <c r="DN120" s="842"/>
      <c r="DO120" s="842"/>
      <c r="DP120" s="842"/>
      <c r="DQ120" s="842">
        <v>871564</v>
      </c>
      <c r="DR120" s="842"/>
      <c r="DS120" s="842"/>
      <c r="DT120" s="842"/>
      <c r="DU120" s="842"/>
      <c r="DV120" s="843">
        <v>26.3</v>
      </c>
      <c r="DW120" s="843"/>
      <c r="DX120" s="843"/>
      <c r="DY120" s="843"/>
      <c r="DZ120" s="844"/>
    </row>
    <row r="121" spans="1:130" s="230" customFormat="1" ht="26.25" customHeight="1" x14ac:dyDescent="0.15">
      <c r="A121" s="820"/>
      <c r="B121" s="821"/>
      <c r="C121" s="863" t="s">
        <v>482</v>
      </c>
      <c r="D121" s="864"/>
      <c r="E121" s="864"/>
      <c r="F121" s="864"/>
      <c r="G121" s="864"/>
      <c r="H121" s="864"/>
      <c r="I121" s="864"/>
      <c r="J121" s="864"/>
      <c r="K121" s="864"/>
      <c r="L121" s="864"/>
      <c r="M121" s="864"/>
      <c r="N121" s="864"/>
      <c r="O121" s="864"/>
      <c r="P121" s="864"/>
      <c r="Q121" s="864"/>
      <c r="R121" s="864"/>
      <c r="S121" s="864"/>
      <c r="T121" s="864"/>
      <c r="U121" s="864"/>
      <c r="V121" s="864"/>
      <c r="W121" s="864"/>
      <c r="X121" s="864"/>
      <c r="Y121" s="864"/>
      <c r="Z121" s="865"/>
      <c r="AA121" s="779" t="s">
        <v>468</v>
      </c>
      <c r="AB121" s="780"/>
      <c r="AC121" s="780"/>
      <c r="AD121" s="780"/>
      <c r="AE121" s="781"/>
      <c r="AF121" s="782" t="s">
        <v>397</v>
      </c>
      <c r="AG121" s="780"/>
      <c r="AH121" s="780"/>
      <c r="AI121" s="780"/>
      <c r="AJ121" s="781"/>
      <c r="AK121" s="782" t="s">
        <v>449</v>
      </c>
      <c r="AL121" s="780"/>
      <c r="AM121" s="780"/>
      <c r="AN121" s="780"/>
      <c r="AO121" s="781"/>
      <c r="AP121" s="824" t="s">
        <v>449</v>
      </c>
      <c r="AQ121" s="825"/>
      <c r="AR121" s="825"/>
      <c r="AS121" s="825"/>
      <c r="AT121" s="826"/>
      <c r="AU121" s="883"/>
      <c r="AV121" s="884"/>
      <c r="AW121" s="884"/>
      <c r="AX121" s="884"/>
      <c r="AY121" s="885"/>
      <c r="AZ121" s="817" t="s">
        <v>483</v>
      </c>
      <c r="BA121" s="752"/>
      <c r="BB121" s="752"/>
      <c r="BC121" s="752"/>
      <c r="BD121" s="752"/>
      <c r="BE121" s="752"/>
      <c r="BF121" s="752"/>
      <c r="BG121" s="752"/>
      <c r="BH121" s="752"/>
      <c r="BI121" s="752"/>
      <c r="BJ121" s="752"/>
      <c r="BK121" s="752"/>
      <c r="BL121" s="752"/>
      <c r="BM121" s="752"/>
      <c r="BN121" s="752"/>
      <c r="BO121" s="752"/>
      <c r="BP121" s="753"/>
      <c r="BQ121" s="789">
        <v>35323</v>
      </c>
      <c r="BR121" s="790"/>
      <c r="BS121" s="790"/>
      <c r="BT121" s="790"/>
      <c r="BU121" s="790"/>
      <c r="BV121" s="790">
        <v>26603</v>
      </c>
      <c r="BW121" s="790"/>
      <c r="BX121" s="790"/>
      <c r="BY121" s="790"/>
      <c r="BZ121" s="790"/>
      <c r="CA121" s="790">
        <v>23338</v>
      </c>
      <c r="CB121" s="790"/>
      <c r="CC121" s="790"/>
      <c r="CD121" s="790"/>
      <c r="CE121" s="790"/>
      <c r="CF121" s="875">
        <v>0.7</v>
      </c>
      <c r="CG121" s="876"/>
      <c r="CH121" s="876"/>
      <c r="CI121" s="876"/>
      <c r="CJ121" s="876"/>
      <c r="CK121" s="869"/>
      <c r="CL121" s="855"/>
      <c r="CM121" s="855"/>
      <c r="CN121" s="855"/>
      <c r="CO121" s="856"/>
      <c r="CP121" s="835" t="s">
        <v>484</v>
      </c>
      <c r="CQ121" s="836"/>
      <c r="CR121" s="836"/>
      <c r="CS121" s="836"/>
      <c r="CT121" s="836"/>
      <c r="CU121" s="836"/>
      <c r="CV121" s="836"/>
      <c r="CW121" s="836"/>
      <c r="CX121" s="836"/>
      <c r="CY121" s="836"/>
      <c r="CZ121" s="836"/>
      <c r="DA121" s="836"/>
      <c r="DB121" s="836"/>
      <c r="DC121" s="836"/>
      <c r="DD121" s="836"/>
      <c r="DE121" s="836"/>
      <c r="DF121" s="837"/>
      <c r="DG121" s="789">
        <v>699776</v>
      </c>
      <c r="DH121" s="790"/>
      <c r="DI121" s="790"/>
      <c r="DJ121" s="790"/>
      <c r="DK121" s="790"/>
      <c r="DL121" s="790">
        <v>648131</v>
      </c>
      <c r="DM121" s="790"/>
      <c r="DN121" s="790"/>
      <c r="DO121" s="790"/>
      <c r="DP121" s="790"/>
      <c r="DQ121" s="790">
        <v>572170</v>
      </c>
      <c r="DR121" s="790"/>
      <c r="DS121" s="790"/>
      <c r="DT121" s="790"/>
      <c r="DU121" s="790"/>
      <c r="DV121" s="796">
        <v>17.3</v>
      </c>
      <c r="DW121" s="796"/>
      <c r="DX121" s="796"/>
      <c r="DY121" s="796"/>
      <c r="DZ121" s="797"/>
    </row>
    <row r="122" spans="1:130" s="230" customFormat="1" ht="26.25" customHeight="1" x14ac:dyDescent="0.15">
      <c r="A122" s="820"/>
      <c r="B122" s="821"/>
      <c r="C122" s="817" t="s">
        <v>461</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449</v>
      </c>
      <c r="AB122" s="780"/>
      <c r="AC122" s="780"/>
      <c r="AD122" s="780"/>
      <c r="AE122" s="781"/>
      <c r="AF122" s="782" t="s">
        <v>397</v>
      </c>
      <c r="AG122" s="780"/>
      <c r="AH122" s="780"/>
      <c r="AI122" s="780"/>
      <c r="AJ122" s="781"/>
      <c r="AK122" s="782" t="s">
        <v>397</v>
      </c>
      <c r="AL122" s="780"/>
      <c r="AM122" s="780"/>
      <c r="AN122" s="780"/>
      <c r="AO122" s="781"/>
      <c r="AP122" s="824" t="s">
        <v>397</v>
      </c>
      <c r="AQ122" s="825"/>
      <c r="AR122" s="825"/>
      <c r="AS122" s="825"/>
      <c r="AT122" s="826"/>
      <c r="AU122" s="883"/>
      <c r="AV122" s="884"/>
      <c r="AW122" s="884"/>
      <c r="AX122" s="884"/>
      <c r="AY122" s="885"/>
      <c r="AZ122" s="838" t="s">
        <v>485</v>
      </c>
      <c r="BA122" s="839"/>
      <c r="BB122" s="839"/>
      <c r="BC122" s="839"/>
      <c r="BD122" s="839"/>
      <c r="BE122" s="839"/>
      <c r="BF122" s="839"/>
      <c r="BG122" s="839"/>
      <c r="BH122" s="839"/>
      <c r="BI122" s="839"/>
      <c r="BJ122" s="839"/>
      <c r="BK122" s="839"/>
      <c r="BL122" s="839"/>
      <c r="BM122" s="839"/>
      <c r="BN122" s="839"/>
      <c r="BO122" s="839"/>
      <c r="BP122" s="840"/>
      <c r="BQ122" s="879">
        <v>5995876</v>
      </c>
      <c r="BR122" s="845"/>
      <c r="BS122" s="845"/>
      <c r="BT122" s="845"/>
      <c r="BU122" s="845"/>
      <c r="BV122" s="845">
        <v>6251726</v>
      </c>
      <c r="BW122" s="845"/>
      <c r="BX122" s="845"/>
      <c r="BY122" s="845"/>
      <c r="BZ122" s="845"/>
      <c r="CA122" s="845">
        <v>6557213</v>
      </c>
      <c r="CB122" s="845"/>
      <c r="CC122" s="845"/>
      <c r="CD122" s="845"/>
      <c r="CE122" s="845"/>
      <c r="CF122" s="846">
        <v>198.2</v>
      </c>
      <c r="CG122" s="847"/>
      <c r="CH122" s="847"/>
      <c r="CI122" s="847"/>
      <c r="CJ122" s="847"/>
      <c r="CK122" s="869"/>
      <c r="CL122" s="855"/>
      <c r="CM122" s="855"/>
      <c r="CN122" s="855"/>
      <c r="CO122" s="856"/>
      <c r="CP122" s="835" t="s">
        <v>486</v>
      </c>
      <c r="CQ122" s="836"/>
      <c r="CR122" s="836"/>
      <c r="CS122" s="836"/>
      <c r="CT122" s="836"/>
      <c r="CU122" s="836"/>
      <c r="CV122" s="836"/>
      <c r="CW122" s="836"/>
      <c r="CX122" s="836"/>
      <c r="CY122" s="836"/>
      <c r="CZ122" s="836"/>
      <c r="DA122" s="836"/>
      <c r="DB122" s="836"/>
      <c r="DC122" s="836"/>
      <c r="DD122" s="836"/>
      <c r="DE122" s="836"/>
      <c r="DF122" s="837"/>
      <c r="DG122" s="789">
        <v>369196</v>
      </c>
      <c r="DH122" s="790"/>
      <c r="DI122" s="790"/>
      <c r="DJ122" s="790"/>
      <c r="DK122" s="790"/>
      <c r="DL122" s="790">
        <v>359891</v>
      </c>
      <c r="DM122" s="790"/>
      <c r="DN122" s="790"/>
      <c r="DO122" s="790"/>
      <c r="DP122" s="790"/>
      <c r="DQ122" s="790">
        <v>331639</v>
      </c>
      <c r="DR122" s="790"/>
      <c r="DS122" s="790"/>
      <c r="DT122" s="790"/>
      <c r="DU122" s="790"/>
      <c r="DV122" s="796">
        <v>10</v>
      </c>
      <c r="DW122" s="796"/>
      <c r="DX122" s="796"/>
      <c r="DY122" s="796"/>
      <c r="DZ122" s="797"/>
    </row>
    <row r="123" spans="1:130" s="230" customFormat="1" ht="26.25" customHeight="1" x14ac:dyDescent="0.15">
      <c r="A123" s="820"/>
      <c r="B123" s="821"/>
      <c r="C123" s="817" t="s">
        <v>469</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t="s">
        <v>183</v>
      </c>
      <c r="AB123" s="780"/>
      <c r="AC123" s="780"/>
      <c r="AD123" s="780"/>
      <c r="AE123" s="781"/>
      <c r="AF123" s="782" t="s">
        <v>464</v>
      </c>
      <c r="AG123" s="780"/>
      <c r="AH123" s="780"/>
      <c r="AI123" s="780"/>
      <c r="AJ123" s="781"/>
      <c r="AK123" s="782" t="s">
        <v>468</v>
      </c>
      <c r="AL123" s="780"/>
      <c r="AM123" s="780"/>
      <c r="AN123" s="780"/>
      <c r="AO123" s="781"/>
      <c r="AP123" s="824" t="s">
        <v>451</v>
      </c>
      <c r="AQ123" s="825"/>
      <c r="AR123" s="825"/>
      <c r="AS123" s="825"/>
      <c r="AT123" s="826"/>
      <c r="AU123" s="886"/>
      <c r="AV123" s="887"/>
      <c r="AW123" s="887"/>
      <c r="AX123" s="887"/>
      <c r="AY123" s="887"/>
      <c r="AZ123" s="251" t="s">
        <v>191</v>
      </c>
      <c r="BA123" s="251"/>
      <c r="BB123" s="251"/>
      <c r="BC123" s="251"/>
      <c r="BD123" s="251"/>
      <c r="BE123" s="251"/>
      <c r="BF123" s="251"/>
      <c r="BG123" s="251"/>
      <c r="BH123" s="251"/>
      <c r="BI123" s="251"/>
      <c r="BJ123" s="251"/>
      <c r="BK123" s="251"/>
      <c r="BL123" s="251"/>
      <c r="BM123" s="251"/>
      <c r="BN123" s="251"/>
      <c r="BO123" s="877" t="s">
        <v>487</v>
      </c>
      <c r="BP123" s="878"/>
      <c r="BQ123" s="832">
        <v>9139679</v>
      </c>
      <c r="BR123" s="833"/>
      <c r="BS123" s="833"/>
      <c r="BT123" s="833"/>
      <c r="BU123" s="833"/>
      <c r="BV123" s="833">
        <v>9801014</v>
      </c>
      <c r="BW123" s="833"/>
      <c r="BX123" s="833"/>
      <c r="BY123" s="833"/>
      <c r="BZ123" s="833"/>
      <c r="CA123" s="833">
        <v>10097881</v>
      </c>
      <c r="CB123" s="833"/>
      <c r="CC123" s="833"/>
      <c r="CD123" s="833"/>
      <c r="CE123" s="833"/>
      <c r="CF123" s="748"/>
      <c r="CG123" s="749"/>
      <c r="CH123" s="749"/>
      <c r="CI123" s="749"/>
      <c r="CJ123" s="834"/>
      <c r="CK123" s="869"/>
      <c r="CL123" s="855"/>
      <c r="CM123" s="855"/>
      <c r="CN123" s="855"/>
      <c r="CO123" s="856"/>
      <c r="CP123" s="835"/>
      <c r="CQ123" s="836"/>
      <c r="CR123" s="836"/>
      <c r="CS123" s="836"/>
      <c r="CT123" s="836"/>
      <c r="CU123" s="836"/>
      <c r="CV123" s="836"/>
      <c r="CW123" s="836"/>
      <c r="CX123" s="836"/>
      <c r="CY123" s="836"/>
      <c r="CZ123" s="836"/>
      <c r="DA123" s="836"/>
      <c r="DB123" s="836"/>
      <c r="DC123" s="836"/>
      <c r="DD123" s="836"/>
      <c r="DE123" s="836"/>
      <c r="DF123" s="837"/>
      <c r="DG123" s="779"/>
      <c r="DH123" s="780"/>
      <c r="DI123" s="780"/>
      <c r="DJ123" s="780"/>
      <c r="DK123" s="781"/>
      <c r="DL123" s="782"/>
      <c r="DM123" s="780"/>
      <c r="DN123" s="780"/>
      <c r="DO123" s="780"/>
      <c r="DP123" s="781"/>
      <c r="DQ123" s="782"/>
      <c r="DR123" s="780"/>
      <c r="DS123" s="780"/>
      <c r="DT123" s="780"/>
      <c r="DU123" s="781"/>
      <c r="DV123" s="824"/>
      <c r="DW123" s="825"/>
      <c r="DX123" s="825"/>
      <c r="DY123" s="825"/>
      <c r="DZ123" s="826"/>
    </row>
    <row r="124" spans="1:130" s="230" customFormat="1" ht="26.25" customHeight="1" thickBot="1" x14ac:dyDescent="0.2">
      <c r="A124" s="820"/>
      <c r="B124" s="821"/>
      <c r="C124" s="817" t="s">
        <v>473</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468</v>
      </c>
      <c r="AB124" s="780"/>
      <c r="AC124" s="780"/>
      <c r="AD124" s="780"/>
      <c r="AE124" s="781"/>
      <c r="AF124" s="782" t="s">
        <v>468</v>
      </c>
      <c r="AG124" s="780"/>
      <c r="AH124" s="780"/>
      <c r="AI124" s="780"/>
      <c r="AJ124" s="781"/>
      <c r="AK124" s="782" t="s">
        <v>183</v>
      </c>
      <c r="AL124" s="780"/>
      <c r="AM124" s="780"/>
      <c r="AN124" s="780"/>
      <c r="AO124" s="781"/>
      <c r="AP124" s="824" t="s">
        <v>183</v>
      </c>
      <c r="AQ124" s="825"/>
      <c r="AR124" s="825"/>
      <c r="AS124" s="825"/>
      <c r="AT124" s="826"/>
      <c r="AU124" s="827" t="s">
        <v>488</v>
      </c>
      <c r="AV124" s="828"/>
      <c r="AW124" s="828"/>
      <c r="AX124" s="828"/>
      <c r="AY124" s="828"/>
      <c r="AZ124" s="828"/>
      <c r="BA124" s="828"/>
      <c r="BB124" s="828"/>
      <c r="BC124" s="828"/>
      <c r="BD124" s="828"/>
      <c r="BE124" s="828"/>
      <c r="BF124" s="828"/>
      <c r="BG124" s="828"/>
      <c r="BH124" s="828"/>
      <c r="BI124" s="828"/>
      <c r="BJ124" s="828"/>
      <c r="BK124" s="828"/>
      <c r="BL124" s="828"/>
      <c r="BM124" s="828"/>
      <c r="BN124" s="828"/>
      <c r="BO124" s="828"/>
      <c r="BP124" s="829"/>
      <c r="BQ124" s="830">
        <v>21.8</v>
      </c>
      <c r="BR124" s="831"/>
      <c r="BS124" s="831"/>
      <c r="BT124" s="831"/>
      <c r="BU124" s="831"/>
      <c r="BV124" s="831">
        <v>12.3</v>
      </c>
      <c r="BW124" s="831"/>
      <c r="BX124" s="831"/>
      <c r="BY124" s="831"/>
      <c r="BZ124" s="831"/>
      <c r="CA124" s="831">
        <v>12.3</v>
      </c>
      <c r="CB124" s="831"/>
      <c r="CC124" s="831"/>
      <c r="CD124" s="831"/>
      <c r="CE124" s="831"/>
      <c r="CF124" s="726"/>
      <c r="CG124" s="727"/>
      <c r="CH124" s="727"/>
      <c r="CI124" s="727"/>
      <c r="CJ124" s="862"/>
      <c r="CK124" s="870"/>
      <c r="CL124" s="870"/>
      <c r="CM124" s="870"/>
      <c r="CN124" s="870"/>
      <c r="CO124" s="871"/>
      <c r="CP124" s="835" t="s">
        <v>489</v>
      </c>
      <c r="CQ124" s="836"/>
      <c r="CR124" s="836"/>
      <c r="CS124" s="836"/>
      <c r="CT124" s="836"/>
      <c r="CU124" s="836"/>
      <c r="CV124" s="836"/>
      <c r="CW124" s="836"/>
      <c r="CX124" s="836"/>
      <c r="CY124" s="836"/>
      <c r="CZ124" s="836"/>
      <c r="DA124" s="836"/>
      <c r="DB124" s="836"/>
      <c r="DC124" s="836"/>
      <c r="DD124" s="836"/>
      <c r="DE124" s="836"/>
      <c r="DF124" s="837"/>
      <c r="DG124" s="763" t="s">
        <v>183</v>
      </c>
      <c r="DH124" s="764"/>
      <c r="DI124" s="764"/>
      <c r="DJ124" s="764"/>
      <c r="DK124" s="765"/>
      <c r="DL124" s="766" t="s">
        <v>451</v>
      </c>
      <c r="DM124" s="764"/>
      <c r="DN124" s="764"/>
      <c r="DO124" s="764"/>
      <c r="DP124" s="765"/>
      <c r="DQ124" s="766" t="s">
        <v>183</v>
      </c>
      <c r="DR124" s="764"/>
      <c r="DS124" s="764"/>
      <c r="DT124" s="764"/>
      <c r="DU124" s="765"/>
      <c r="DV124" s="848" t="s">
        <v>451</v>
      </c>
      <c r="DW124" s="849"/>
      <c r="DX124" s="849"/>
      <c r="DY124" s="849"/>
      <c r="DZ124" s="850"/>
    </row>
    <row r="125" spans="1:130" s="230" customFormat="1" ht="26.25" customHeight="1" x14ac:dyDescent="0.15">
      <c r="A125" s="820"/>
      <c r="B125" s="821"/>
      <c r="C125" s="817" t="s">
        <v>475</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397</v>
      </c>
      <c r="AB125" s="780"/>
      <c r="AC125" s="780"/>
      <c r="AD125" s="780"/>
      <c r="AE125" s="781"/>
      <c r="AF125" s="782" t="s">
        <v>397</v>
      </c>
      <c r="AG125" s="780"/>
      <c r="AH125" s="780"/>
      <c r="AI125" s="780"/>
      <c r="AJ125" s="781"/>
      <c r="AK125" s="782" t="s">
        <v>449</v>
      </c>
      <c r="AL125" s="780"/>
      <c r="AM125" s="780"/>
      <c r="AN125" s="780"/>
      <c r="AO125" s="781"/>
      <c r="AP125" s="824" t="s">
        <v>451</v>
      </c>
      <c r="AQ125" s="825"/>
      <c r="AR125" s="825"/>
      <c r="AS125" s="825"/>
      <c r="AT125" s="826"/>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851" t="s">
        <v>490</v>
      </c>
      <c r="CL125" s="852"/>
      <c r="CM125" s="852"/>
      <c r="CN125" s="852"/>
      <c r="CO125" s="853"/>
      <c r="CP125" s="860" t="s">
        <v>491</v>
      </c>
      <c r="CQ125" s="810"/>
      <c r="CR125" s="810"/>
      <c r="CS125" s="810"/>
      <c r="CT125" s="810"/>
      <c r="CU125" s="810"/>
      <c r="CV125" s="810"/>
      <c r="CW125" s="810"/>
      <c r="CX125" s="810"/>
      <c r="CY125" s="810"/>
      <c r="CZ125" s="810"/>
      <c r="DA125" s="810"/>
      <c r="DB125" s="810"/>
      <c r="DC125" s="810"/>
      <c r="DD125" s="810"/>
      <c r="DE125" s="810"/>
      <c r="DF125" s="811"/>
      <c r="DG125" s="861" t="s">
        <v>183</v>
      </c>
      <c r="DH125" s="842"/>
      <c r="DI125" s="842"/>
      <c r="DJ125" s="842"/>
      <c r="DK125" s="842"/>
      <c r="DL125" s="842" t="s">
        <v>472</v>
      </c>
      <c r="DM125" s="842"/>
      <c r="DN125" s="842"/>
      <c r="DO125" s="842"/>
      <c r="DP125" s="842"/>
      <c r="DQ125" s="842" t="s">
        <v>183</v>
      </c>
      <c r="DR125" s="842"/>
      <c r="DS125" s="842"/>
      <c r="DT125" s="842"/>
      <c r="DU125" s="842"/>
      <c r="DV125" s="843" t="s">
        <v>451</v>
      </c>
      <c r="DW125" s="843"/>
      <c r="DX125" s="843"/>
      <c r="DY125" s="843"/>
      <c r="DZ125" s="844"/>
    </row>
    <row r="126" spans="1:130" s="230" customFormat="1" ht="26.25" customHeight="1" thickBot="1" x14ac:dyDescent="0.2">
      <c r="A126" s="820"/>
      <c r="B126" s="821"/>
      <c r="C126" s="817" t="s">
        <v>477</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t="s">
        <v>183</v>
      </c>
      <c r="AB126" s="780"/>
      <c r="AC126" s="780"/>
      <c r="AD126" s="780"/>
      <c r="AE126" s="781"/>
      <c r="AF126" s="782" t="s">
        <v>183</v>
      </c>
      <c r="AG126" s="780"/>
      <c r="AH126" s="780"/>
      <c r="AI126" s="780"/>
      <c r="AJ126" s="781"/>
      <c r="AK126" s="782" t="s">
        <v>397</v>
      </c>
      <c r="AL126" s="780"/>
      <c r="AM126" s="780"/>
      <c r="AN126" s="780"/>
      <c r="AO126" s="781"/>
      <c r="AP126" s="824" t="s">
        <v>183</v>
      </c>
      <c r="AQ126" s="825"/>
      <c r="AR126" s="825"/>
      <c r="AS126" s="825"/>
      <c r="AT126" s="826"/>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854"/>
      <c r="CL126" s="855"/>
      <c r="CM126" s="855"/>
      <c r="CN126" s="855"/>
      <c r="CO126" s="856"/>
      <c r="CP126" s="817" t="s">
        <v>492</v>
      </c>
      <c r="CQ126" s="752"/>
      <c r="CR126" s="752"/>
      <c r="CS126" s="752"/>
      <c r="CT126" s="752"/>
      <c r="CU126" s="752"/>
      <c r="CV126" s="752"/>
      <c r="CW126" s="752"/>
      <c r="CX126" s="752"/>
      <c r="CY126" s="752"/>
      <c r="CZ126" s="752"/>
      <c r="DA126" s="752"/>
      <c r="DB126" s="752"/>
      <c r="DC126" s="752"/>
      <c r="DD126" s="752"/>
      <c r="DE126" s="752"/>
      <c r="DF126" s="753"/>
      <c r="DG126" s="789" t="s">
        <v>449</v>
      </c>
      <c r="DH126" s="790"/>
      <c r="DI126" s="790"/>
      <c r="DJ126" s="790"/>
      <c r="DK126" s="790"/>
      <c r="DL126" s="790" t="s">
        <v>183</v>
      </c>
      <c r="DM126" s="790"/>
      <c r="DN126" s="790"/>
      <c r="DO126" s="790"/>
      <c r="DP126" s="790"/>
      <c r="DQ126" s="790" t="s">
        <v>464</v>
      </c>
      <c r="DR126" s="790"/>
      <c r="DS126" s="790"/>
      <c r="DT126" s="790"/>
      <c r="DU126" s="790"/>
      <c r="DV126" s="796" t="s">
        <v>397</v>
      </c>
      <c r="DW126" s="796"/>
      <c r="DX126" s="796"/>
      <c r="DY126" s="796"/>
      <c r="DZ126" s="797"/>
    </row>
    <row r="127" spans="1:130" s="230" customFormat="1" ht="26.25" customHeight="1" x14ac:dyDescent="0.15">
      <c r="A127" s="822"/>
      <c r="B127" s="823"/>
      <c r="C127" s="838" t="s">
        <v>493</v>
      </c>
      <c r="D127" s="839"/>
      <c r="E127" s="839"/>
      <c r="F127" s="839"/>
      <c r="G127" s="839"/>
      <c r="H127" s="839"/>
      <c r="I127" s="839"/>
      <c r="J127" s="839"/>
      <c r="K127" s="839"/>
      <c r="L127" s="839"/>
      <c r="M127" s="839"/>
      <c r="N127" s="839"/>
      <c r="O127" s="839"/>
      <c r="P127" s="839"/>
      <c r="Q127" s="839"/>
      <c r="R127" s="839"/>
      <c r="S127" s="839"/>
      <c r="T127" s="839"/>
      <c r="U127" s="839"/>
      <c r="V127" s="839"/>
      <c r="W127" s="839"/>
      <c r="X127" s="839"/>
      <c r="Y127" s="839"/>
      <c r="Z127" s="840"/>
      <c r="AA127" s="779" t="s">
        <v>449</v>
      </c>
      <c r="AB127" s="780"/>
      <c r="AC127" s="780"/>
      <c r="AD127" s="780"/>
      <c r="AE127" s="781"/>
      <c r="AF127" s="782" t="s">
        <v>397</v>
      </c>
      <c r="AG127" s="780"/>
      <c r="AH127" s="780"/>
      <c r="AI127" s="780"/>
      <c r="AJ127" s="781"/>
      <c r="AK127" s="782" t="s">
        <v>183</v>
      </c>
      <c r="AL127" s="780"/>
      <c r="AM127" s="780"/>
      <c r="AN127" s="780"/>
      <c r="AO127" s="781"/>
      <c r="AP127" s="824" t="s">
        <v>397</v>
      </c>
      <c r="AQ127" s="825"/>
      <c r="AR127" s="825"/>
      <c r="AS127" s="825"/>
      <c r="AT127" s="826"/>
      <c r="AU127" s="232"/>
      <c r="AV127" s="232"/>
      <c r="AW127" s="232"/>
      <c r="AX127" s="841" t="s">
        <v>494</v>
      </c>
      <c r="AY127" s="814"/>
      <c r="AZ127" s="814"/>
      <c r="BA127" s="814"/>
      <c r="BB127" s="814"/>
      <c r="BC127" s="814"/>
      <c r="BD127" s="814"/>
      <c r="BE127" s="815"/>
      <c r="BF127" s="813" t="s">
        <v>495</v>
      </c>
      <c r="BG127" s="814"/>
      <c r="BH127" s="814"/>
      <c r="BI127" s="814"/>
      <c r="BJ127" s="814"/>
      <c r="BK127" s="814"/>
      <c r="BL127" s="815"/>
      <c r="BM127" s="813" t="s">
        <v>496</v>
      </c>
      <c r="BN127" s="814"/>
      <c r="BO127" s="814"/>
      <c r="BP127" s="814"/>
      <c r="BQ127" s="814"/>
      <c r="BR127" s="814"/>
      <c r="BS127" s="815"/>
      <c r="BT127" s="813" t="s">
        <v>497</v>
      </c>
      <c r="BU127" s="814"/>
      <c r="BV127" s="814"/>
      <c r="BW127" s="814"/>
      <c r="BX127" s="814"/>
      <c r="BY127" s="814"/>
      <c r="BZ127" s="816"/>
      <c r="CA127" s="232"/>
      <c r="CB127" s="232"/>
      <c r="CC127" s="232"/>
      <c r="CD127" s="255"/>
      <c r="CE127" s="255"/>
      <c r="CF127" s="255"/>
      <c r="CG127" s="232"/>
      <c r="CH127" s="232"/>
      <c r="CI127" s="232"/>
      <c r="CJ127" s="254"/>
      <c r="CK127" s="854"/>
      <c r="CL127" s="855"/>
      <c r="CM127" s="855"/>
      <c r="CN127" s="855"/>
      <c r="CO127" s="856"/>
      <c r="CP127" s="817" t="s">
        <v>498</v>
      </c>
      <c r="CQ127" s="752"/>
      <c r="CR127" s="752"/>
      <c r="CS127" s="752"/>
      <c r="CT127" s="752"/>
      <c r="CU127" s="752"/>
      <c r="CV127" s="752"/>
      <c r="CW127" s="752"/>
      <c r="CX127" s="752"/>
      <c r="CY127" s="752"/>
      <c r="CZ127" s="752"/>
      <c r="DA127" s="752"/>
      <c r="DB127" s="752"/>
      <c r="DC127" s="752"/>
      <c r="DD127" s="752"/>
      <c r="DE127" s="752"/>
      <c r="DF127" s="753"/>
      <c r="DG127" s="789" t="s">
        <v>183</v>
      </c>
      <c r="DH127" s="790"/>
      <c r="DI127" s="790"/>
      <c r="DJ127" s="790"/>
      <c r="DK127" s="790"/>
      <c r="DL127" s="790" t="s">
        <v>449</v>
      </c>
      <c r="DM127" s="790"/>
      <c r="DN127" s="790"/>
      <c r="DO127" s="790"/>
      <c r="DP127" s="790"/>
      <c r="DQ127" s="790" t="s">
        <v>449</v>
      </c>
      <c r="DR127" s="790"/>
      <c r="DS127" s="790"/>
      <c r="DT127" s="790"/>
      <c r="DU127" s="790"/>
      <c r="DV127" s="796" t="s">
        <v>183</v>
      </c>
      <c r="DW127" s="796"/>
      <c r="DX127" s="796"/>
      <c r="DY127" s="796"/>
      <c r="DZ127" s="797"/>
    </row>
    <row r="128" spans="1:130" s="230" customFormat="1" ht="26.25" customHeight="1" thickBot="1" x14ac:dyDescent="0.2">
      <c r="A128" s="798" t="s">
        <v>499</v>
      </c>
      <c r="B128" s="799"/>
      <c r="C128" s="799"/>
      <c r="D128" s="799"/>
      <c r="E128" s="799"/>
      <c r="F128" s="799"/>
      <c r="G128" s="799"/>
      <c r="H128" s="799"/>
      <c r="I128" s="799"/>
      <c r="J128" s="799"/>
      <c r="K128" s="799"/>
      <c r="L128" s="799"/>
      <c r="M128" s="799"/>
      <c r="N128" s="799"/>
      <c r="O128" s="799"/>
      <c r="P128" s="799"/>
      <c r="Q128" s="799"/>
      <c r="R128" s="799"/>
      <c r="S128" s="799"/>
      <c r="T128" s="799"/>
      <c r="U128" s="799"/>
      <c r="V128" s="799"/>
      <c r="W128" s="800" t="s">
        <v>500</v>
      </c>
      <c r="X128" s="800"/>
      <c r="Y128" s="800"/>
      <c r="Z128" s="801"/>
      <c r="AA128" s="802">
        <v>7187</v>
      </c>
      <c r="AB128" s="803"/>
      <c r="AC128" s="803"/>
      <c r="AD128" s="803"/>
      <c r="AE128" s="804"/>
      <c r="AF128" s="805">
        <v>6438</v>
      </c>
      <c r="AG128" s="803"/>
      <c r="AH128" s="803"/>
      <c r="AI128" s="803"/>
      <c r="AJ128" s="804"/>
      <c r="AK128" s="805">
        <v>3369</v>
      </c>
      <c r="AL128" s="803"/>
      <c r="AM128" s="803"/>
      <c r="AN128" s="803"/>
      <c r="AO128" s="804"/>
      <c r="AP128" s="806"/>
      <c r="AQ128" s="807"/>
      <c r="AR128" s="807"/>
      <c r="AS128" s="807"/>
      <c r="AT128" s="808"/>
      <c r="AU128" s="232"/>
      <c r="AV128" s="232"/>
      <c r="AW128" s="232"/>
      <c r="AX128" s="809" t="s">
        <v>501</v>
      </c>
      <c r="AY128" s="810"/>
      <c r="AZ128" s="810"/>
      <c r="BA128" s="810"/>
      <c r="BB128" s="810"/>
      <c r="BC128" s="810"/>
      <c r="BD128" s="810"/>
      <c r="BE128" s="811"/>
      <c r="BF128" s="786" t="s">
        <v>451</v>
      </c>
      <c r="BG128" s="787"/>
      <c r="BH128" s="787"/>
      <c r="BI128" s="787"/>
      <c r="BJ128" s="787"/>
      <c r="BK128" s="787"/>
      <c r="BL128" s="812"/>
      <c r="BM128" s="786">
        <v>15</v>
      </c>
      <c r="BN128" s="787"/>
      <c r="BO128" s="787"/>
      <c r="BP128" s="787"/>
      <c r="BQ128" s="787"/>
      <c r="BR128" s="787"/>
      <c r="BS128" s="812"/>
      <c r="BT128" s="786">
        <v>20</v>
      </c>
      <c r="BU128" s="787"/>
      <c r="BV128" s="787"/>
      <c r="BW128" s="787"/>
      <c r="BX128" s="787"/>
      <c r="BY128" s="787"/>
      <c r="BZ128" s="788"/>
      <c r="CA128" s="255"/>
      <c r="CB128" s="255"/>
      <c r="CC128" s="255"/>
      <c r="CD128" s="255"/>
      <c r="CE128" s="255"/>
      <c r="CF128" s="255"/>
      <c r="CG128" s="232"/>
      <c r="CH128" s="232"/>
      <c r="CI128" s="232"/>
      <c r="CJ128" s="254"/>
      <c r="CK128" s="857"/>
      <c r="CL128" s="858"/>
      <c r="CM128" s="858"/>
      <c r="CN128" s="858"/>
      <c r="CO128" s="859"/>
      <c r="CP128" s="791" t="s">
        <v>502</v>
      </c>
      <c r="CQ128" s="730"/>
      <c r="CR128" s="730"/>
      <c r="CS128" s="730"/>
      <c r="CT128" s="730"/>
      <c r="CU128" s="730"/>
      <c r="CV128" s="730"/>
      <c r="CW128" s="730"/>
      <c r="CX128" s="730"/>
      <c r="CY128" s="730"/>
      <c r="CZ128" s="730"/>
      <c r="DA128" s="730"/>
      <c r="DB128" s="730"/>
      <c r="DC128" s="730"/>
      <c r="DD128" s="730"/>
      <c r="DE128" s="730"/>
      <c r="DF128" s="731"/>
      <c r="DG128" s="792" t="s">
        <v>451</v>
      </c>
      <c r="DH128" s="793"/>
      <c r="DI128" s="793"/>
      <c r="DJ128" s="793"/>
      <c r="DK128" s="793"/>
      <c r="DL128" s="793" t="s">
        <v>451</v>
      </c>
      <c r="DM128" s="793"/>
      <c r="DN128" s="793"/>
      <c r="DO128" s="793"/>
      <c r="DP128" s="793"/>
      <c r="DQ128" s="793" t="s">
        <v>183</v>
      </c>
      <c r="DR128" s="793"/>
      <c r="DS128" s="793"/>
      <c r="DT128" s="793"/>
      <c r="DU128" s="793"/>
      <c r="DV128" s="794" t="s">
        <v>397</v>
      </c>
      <c r="DW128" s="794"/>
      <c r="DX128" s="794"/>
      <c r="DY128" s="794"/>
      <c r="DZ128" s="795"/>
    </row>
    <row r="129" spans="1:131" s="230" customFormat="1" ht="26.25" customHeight="1" x14ac:dyDescent="0.15">
      <c r="A129" s="774" t="s">
        <v>110</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503</v>
      </c>
      <c r="X129" s="777"/>
      <c r="Y129" s="777"/>
      <c r="Z129" s="778"/>
      <c r="AA129" s="779">
        <v>3790715</v>
      </c>
      <c r="AB129" s="780"/>
      <c r="AC129" s="780"/>
      <c r="AD129" s="780"/>
      <c r="AE129" s="781"/>
      <c r="AF129" s="782">
        <v>3979464</v>
      </c>
      <c r="AG129" s="780"/>
      <c r="AH129" s="780"/>
      <c r="AI129" s="780"/>
      <c r="AJ129" s="781"/>
      <c r="AK129" s="782">
        <v>3918497</v>
      </c>
      <c r="AL129" s="780"/>
      <c r="AM129" s="780"/>
      <c r="AN129" s="780"/>
      <c r="AO129" s="781"/>
      <c r="AP129" s="783"/>
      <c r="AQ129" s="784"/>
      <c r="AR129" s="784"/>
      <c r="AS129" s="784"/>
      <c r="AT129" s="785"/>
      <c r="AU129" s="233"/>
      <c r="AV129" s="233"/>
      <c r="AW129" s="233"/>
      <c r="AX129" s="751" t="s">
        <v>504</v>
      </c>
      <c r="AY129" s="752"/>
      <c r="AZ129" s="752"/>
      <c r="BA129" s="752"/>
      <c r="BB129" s="752"/>
      <c r="BC129" s="752"/>
      <c r="BD129" s="752"/>
      <c r="BE129" s="753"/>
      <c r="BF129" s="770" t="s">
        <v>464</v>
      </c>
      <c r="BG129" s="771"/>
      <c r="BH129" s="771"/>
      <c r="BI129" s="771"/>
      <c r="BJ129" s="771"/>
      <c r="BK129" s="771"/>
      <c r="BL129" s="772"/>
      <c r="BM129" s="770">
        <v>20</v>
      </c>
      <c r="BN129" s="771"/>
      <c r="BO129" s="771"/>
      <c r="BP129" s="771"/>
      <c r="BQ129" s="771"/>
      <c r="BR129" s="771"/>
      <c r="BS129" s="772"/>
      <c r="BT129" s="770">
        <v>30</v>
      </c>
      <c r="BU129" s="771"/>
      <c r="BV129" s="771"/>
      <c r="BW129" s="771"/>
      <c r="BX129" s="771"/>
      <c r="BY129" s="771"/>
      <c r="BZ129" s="773"/>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774" t="s">
        <v>505</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506</v>
      </c>
      <c r="X130" s="777"/>
      <c r="Y130" s="777"/>
      <c r="Z130" s="778"/>
      <c r="AA130" s="779">
        <v>622239</v>
      </c>
      <c r="AB130" s="780"/>
      <c r="AC130" s="780"/>
      <c r="AD130" s="780"/>
      <c r="AE130" s="781"/>
      <c r="AF130" s="782">
        <v>608873</v>
      </c>
      <c r="AG130" s="780"/>
      <c r="AH130" s="780"/>
      <c r="AI130" s="780"/>
      <c r="AJ130" s="781"/>
      <c r="AK130" s="782">
        <v>610726</v>
      </c>
      <c r="AL130" s="780"/>
      <c r="AM130" s="780"/>
      <c r="AN130" s="780"/>
      <c r="AO130" s="781"/>
      <c r="AP130" s="783"/>
      <c r="AQ130" s="784"/>
      <c r="AR130" s="784"/>
      <c r="AS130" s="784"/>
      <c r="AT130" s="785"/>
      <c r="AU130" s="233"/>
      <c r="AV130" s="233"/>
      <c r="AW130" s="233"/>
      <c r="AX130" s="751" t="s">
        <v>507</v>
      </c>
      <c r="AY130" s="752"/>
      <c r="AZ130" s="752"/>
      <c r="BA130" s="752"/>
      <c r="BB130" s="752"/>
      <c r="BC130" s="752"/>
      <c r="BD130" s="752"/>
      <c r="BE130" s="753"/>
      <c r="BF130" s="754">
        <v>10.199999999999999</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508</v>
      </c>
      <c r="X131" s="761"/>
      <c r="Y131" s="761"/>
      <c r="Z131" s="762"/>
      <c r="AA131" s="763">
        <v>3168476</v>
      </c>
      <c r="AB131" s="764"/>
      <c r="AC131" s="764"/>
      <c r="AD131" s="764"/>
      <c r="AE131" s="765"/>
      <c r="AF131" s="766">
        <v>3370591</v>
      </c>
      <c r="AG131" s="764"/>
      <c r="AH131" s="764"/>
      <c r="AI131" s="764"/>
      <c r="AJ131" s="765"/>
      <c r="AK131" s="766">
        <v>3307771</v>
      </c>
      <c r="AL131" s="764"/>
      <c r="AM131" s="764"/>
      <c r="AN131" s="764"/>
      <c r="AO131" s="765"/>
      <c r="AP131" s="767"/>
      <c r="AQ131" s="768"/>
      <c r="AR131" s="768"/>
      <c r="AS131" s="768"/>
      <c r="AT131" s="769"/>
      <c r="AU131" s="233"/>
      <c r="AV131" s="233"/>
      <c r="AW131" s="233"/>
      <c r="AX131" s="729" t="s">
        <v>509</v>
      </c>
      <c r="AY131" s="730"/>
      <c r="AZ131" s="730"/>
      <c r="BA131" s="730"/>
      <c r="BB131" s="730"/>
      <c r="BC131" s="730"/>
      <c r="BD131" s="730"/>
      <c r="BE131" s="731"/>
      <c r="BF131" s="732">
        <v>12.3</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738" t="s">
        <v>510</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511</v>
      </c>
      <c r="W132" s="742"/>
      <c r="X132" s="742"/>
      <c r="Y132" s="742"/>
      <c r="Z132" s="743"/>
      <c r="AA132" s="744">
        <v>9.8120989400000003</v>
      </c>
      <c r="AB132" s="745"/>
      <c r="AC132" s="745"/>
      <c r="AD132" s="745"/>
      <c r="AE132" s="746"/>
      <c r="AF132" s="747">
        <v>9.3525141440000006</v>
      </c>
      <c r="AG132" s="745"/>
      <c r="AH132" s="745"/>
      <c r="AI132" s="745"/>
      <c r="AJ132" s="746"/>
      <c r="AK132" s="747">
        <v>11.48985223</v>
      </c>
      <c r="AL132" s="745"/>
      <c r="AM132" s="745"/>
      <c r="AN132" s="745"/>
      <c r="AO132" s="746"/>
      <c r="AP132" s="748"/>
      <c r="AQ132" s="749"/>
      <c r="AR132" s="749"/>
      <c r="AS132" s="749"/>
      <c r="AT132" s="75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512</v>
      </c>
      <c r="W133" s="721"/>
      <c r="X133" s="721"/>
      <c r="Y133" s="721"/>
      <c r="Z133" s="722"/>
      <c r="AA133" s="723">
        <v>8.9</v>
      </c>
      <c r="AB133" s="724"/>
      <c r="AC133" s="724"/>
      <c r="AD133" s="724"/>
      <c r="AE133" s="725"/>
      <c r="AF133" s="723">
        <v>9.3000000000000007</v>
      </c>
      <c r="AG133" s="724"/>
      <c r="AH133" s="724"/>
      <c r="AI133" s="724"/>
      <c r="AJ133" s="725"/>
      <c r="AK133" s="723">
        <v>10.199999999999999</v>
      </c>
      <c r="AL133" s="724"/>
      <c r="AM133" s="724"/>
      <c r="AN133" s="724"/>
      <c r="AO133" s="725"/>
      <c r="AP133" s="726"/>
      <c r="AQ133" s="727"/>
      <c r="AR133" s="727"/>
      <c r="AS133" s="727"/>
      <c r="AT133" s="728"/>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PWfD6v32erjIh8vzJEtD9prsSNO6lK43U1Qm9nIvlKKClm0dNmqPOPylCJz2emqprrZKaPeSKMMfn7mlJ8B1CA==" saltValue="x32xoTtcEMzYxpIY4dZSug=="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513</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FFZtjrboWbq0vLy5VB99ZxrCPTkSCRzeZn+XF1FPaOsIiA10UKtL4qar4EgAwuBp4h5NjOQoPfnBC2lQxFOM/A==" saltValue="skbcij7ORfaGWQLG50W65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topLeftCell="A15" zoomScaleNormal="100" zoomScaleSheetLayoutView="55" workbookViewId="0"/>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FK9/GlIy+s7MY7pktK19u5pFPfv8nouiqxm6XiU1l23VD2xFQ45/eyC7xWRL+gSOZJ2P+4DepNwjIcHsuClUZA==" saltValue="Mrxfs11d3Hjf0oz4wRgZ0A=="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514</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515</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8" t="s">
        <v>516</v>
      </c>
      <c r="AP7" s="272"/>
      <c r="AQ7" s="273" t="s">
        <v>517</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9"/>
      <c r="AP8" s="278" t="s">
        <v>518</v>
      </c>
      <c r="AQ8" s="279" t="s">
        <v>519</v>
      </c>
      <c r="AR8" s="280" t="s">
        <v>520</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30" t="s">
        <v>521</v>
      </c>
      <c r="AL9" s="1131"/>
      <c r="AM9" s="1131"/>
      <c r="AN9" s="1132"/>
      <c r="AO9" s="281">
        <v>1073954</v>
      </c>
      <c r="AP9" s="281">
        <v>131050</v>
      </c>
      <c r="AQ9" s="282">
        <v>138583</v>
      </c>
      <c r="AR9" s="283">
        <v>-5.4</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30" t="s">
        <v>522</v>
      </c>
      <c r="AL10" s="1131"/>
      <c r="AM10" s="1131"/>
      <c r="AN10" s="1132"/>
      <c r="AO10" s="284">
        <v>164594</v>
      </c>
      <c r="AP10" s="284">
        <v>20085</v>
      </c>
      <c r="AQ10" s="285">
        <v>15847</v>
      </c>
      <c r="AR10" s="286">
        <v>26.7</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30" t="s">
        <v>523</v>
      </c>
      <c r="AL11" s="1131"/>
      <c r="AM11" s="1131"/>
      <c r="AN11" s="1132"/>
      <c r="AO11" s="284" t="s">
        <v>524</v>
      </c>
      <c r="AP11" s="284" t="s">
        <v>524</v>
      </c>
      <c r="AQ11" s="285">
        <v>2224</v>
      </c>
      <c r="AR11" s="286" t="s">
        <v>524</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30" t="s">
        <v>525</v>
      </c>
      <c r="AL12" s="1131"/>
      <c r="AM12" s="1131"/>
      <c r="AN12" s="1132"/>
      <c r="AO12" s="284" t="s">
        <v>524</v>
      </c>
      <c r="AP12" s="284" t="s">
        <v>524</v>
      </c>
      <c r="AQ12" s="285" t="s">
        <v>524</v>
      </c>
      <c r="AR12" s="286" t="s">
        <v>524</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30" t="s">
        <v>526</v>
      </c>
      <c r="AL13" s="1131"/>
      <c r="AM13" s="1131"/>
      <c r="AN13" s="1132"/>
      <c r="AO13" s="284">
        <v>71540</v>
      </c>
      <c r="AP13" s="284">
        <v>8730</v>
      </c>
      <c r="AQ13" s="285">
        <v>5571</v>
      </c>
      <c r="AR13" s="286">
        <v>56.7</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30" t="s">
        <v>527</v>
      </c>
      <c r="AL14" s="1131"/>
      <c r="AM14" s="1131"/>
      <c r="AN14" s="1132"/>
      <c r="AO14" s="284" t="s">
        <v>524</v>
      </c>
      <c r="AP14" s="284" t="s">
        <v>524</v>
      </c>
      <c r="AQ14" s="285">
        <v>2766</v>
      </c>
      <c r="AR14" s="286" t="s">
        <v>524</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33" t="s">
        <v>528</v>
      </c>
      <c r="AL15" s="1134"/>
      <c r="AM15" s="1134"/>
      <c r="AN15" s="1135"/>
      <c r="AO15" s="284">
        <v>-58516</v>
      </c>
      <c r="AP15" s="284">
        <v>-7140</v>
      </c>
      <c r="AQ15" s="285">
        <v>-9361</v>
      </c>
      <c r="AR15" s="286">
        <v>-23.7</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33" t="s">
        <v>191</v>
      </c>
      <c r="AL16" s="1134"/>
      <c r="AM16" s="1134"/>
      <c r="AN16" s="1135"/>
      <c r="AO16" s="284">
        <v>1251572</v>
      </c>
      <c r="AP16" s="284">
        <v>152724</v>
      </c>
      <c r="AQ16" s="285">
        <v>155632</v>
      </c>
      <c r="AR16" s="286">
        <v>-1.9</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529</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530</v>
      </c>
      <c r="AP20" s="293" t="s">
        <v>531</v>
      </c>
      <c r="AQ20" s="294" t="s">
        <v>532</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36" t="s">
        <v>533</v>
      </c>
      <c r="AL21" s="1137"/>
      <c r="AM21" s="1137"/>
      <c r="AN21" s="1138"/>
      <c r="AO21" s="297">
        <v>12.08</v>
      </c>
      <c r="AP21" s="298">
        <v>13.83</v>
      </c>
      <c r="AQ21" s="299">
        <v>-1.75</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36" t="s">
        <v>534</v>
      </c>
      <c r="AL22" s="1137"/>
      <c r="AM22" s="1137"/>
      <c r="AN22" s="1138"/>
      <c r="AO22" s="302">
        <v>99</v>
      </c>
      <c r="AP22" s="303">
        <v>96.2</v>
      </c>
      <c r="AQ22" s="304">
        <v>2.8</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29" t="s">
        <v>535</v>
      </c>
      <c r="B26" s="1129"/>
      <c r="C26" s="1129"/>
      <c r="D26" s="1129"/>
      <c r="E26" s="1129"/>
      <c r="F26" s="1129"/>
      <c r="G26" s="1129"/>
      <c r="H26" s="1129"/>
      <c r="I26" s="1129"/>
      <c r="J26" s="1129"/>
      <c r="K26" s="1129"/>
      <c r="L26" s="1129"/>
      <c r="M26" s="1129"/>
      <c r="N26" s="1129"/>
      <c r="O26" s="1129"/>
      <c r="P26" s="1129"/>
      <c r="Q26" s="1129"/>
      <c r="R26" s="1129"/>
      <c r="S26" s="1129"/>
      <c r="T26" s="1129"/>
      <c r="U26" s="1129"/>
      <c r="V26" s="1129"/>
      <c r="W26" s="1129"/>
      <c r="X26" s="1129"/>
      <c r="Y26" s="1129"/>
      <c r="Z26" s="1129"/>
      <c r="AA26" s="1129"/>
      <c r="AB26" s="1129"/>
      <c r="AC26" s="1129"/>
      <c r="AD26" s="1129"/>
      <c r="AE26" s="1129"/>
      <c r="AF26" s="1129"/>
      <c r="AG26" s="1129"/>
      <c r="AH26" s="1129"/>
      <c r="AI26" s="1129"/>
      <c r="AJ26" s="1129"/>
      <c r="AK26" s="1129"/>
      <c r="AL26" s="1129"/>
      <c r="AM26" s="1129"/>
      <c r="AN26" s="1129"/>
      <c r="AO26" s="1129"/>
      <c r="AP26" s="1129"/>
      <c r="AQ26" s="1129"/>
      <c r="AR26" s="1129"/>
      <c r="AS26" s="1129"/>
      <c r="AT26" s="267"/>
    </row>
    <row r="27" spans="1:46" x14ac:dyDescent="0.15">
      <c r="A27" s="309"/>
      <c r="AO27" s="262"/>
      <c r="AP27" s="262"/>
      <c r="AQ27" s="262"/>
      <c r="AR27" s="262"/>
      <c r="AS27" s="262"/>
      <c r="AT27" s="262"/>
    </row>
    <row r="28" spans="1:46" ht="17.25" x14ac:dyDescent="0.15">
      <c r="A28" s="263" t="s">
        <v>536</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537</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8" t="s">
        <v>516</v>
      </c>
      <c r="AP30" s="272"/>
      <c r="AQ30" s="273" t="s">
        <v>517</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9"/>
      <c r="AP31" s="278" t="s">
        <v>518</v>
      </c>
      <c r="AQ31" s="279" t="s">
        <v>519</v>
      </c>
      <c r="AR31" s="280" t="s">
        <v>520</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20" t="s">
        <v>538</v>
      </c>
      <c r="AL32" s="1121"/>
      <c r="AM32" s="1121"/>
      <c r="AN32" s="1122"/>
      <c r="AO32" s="312">
        <v>731669</v>
      </c>
      <c r="AP32" s="312">
        <v>89282</v>
      </c>
      <c r="AQ32" s="313">
        <v>82029</v>
      </c>
      <c r="AR32" s="314">
        <v>8.8000000000000007</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20" t="s">
        <v>539</v>
      </c>
      <c r="AL33" s="1121"/>
      <c r="AM33" s="1121"/>
      <c r="AN33" s="1122"/>
      <c r="AO33" s="312" t="s">
        <v>524</v>
      </c>
      <c r="AP33" s="312" t="s">
        <v>524</v>
      </c>
      <c r="AQ33" s="313" t="s">
        <v>524</v>
      </c>
      <c r="AR33" s="314" t="s">
        <v>524</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20" t="s">
        <v>540</v>
      </c>
      <c r="AL34" s="1121"/>
      <c r="AM34" s="1121"/>
      <c r="AN34" s="1122"/>
      <c r="AO34" s="312" t="s">
        <v>524</v>
      </c>
      <c r="AP34" s="312" t="s">
        <v>524</v>
      </c>
      <c r="AQ34" s="313" t="s">
        <v>524</v>
      </c>
      <c r="AR34" s="314" t="s">
        <v>524</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20" t="s">
        <v>541</v>
      </c>
      <c r="AL35" s="1121"/>
      <c r="AM35" s="1121"/>
      <c r="AN35" s="1122"/>
      <c r="AO35" s="312">
        <v>220258</v>
      </c>
      <c r="AP35" s="312">
        <v>26877</v>
      </c>
      <c r="AQ35" s="313">
        <v>28200</v>
      </c>
      <c r="AR35" s="314">
        <v>-4.7</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20" t="s">
        <v>542</v>
      </c>
      <c r="AL36" s="1121"/>
      <c r="AM36" s="1121"/>
      <c r="AN36" s="1122"/>
      <c r="AO36" s="312">
        <v>42225</v>
      </c>
      <c r="AP36" s="312">
        <v>5153</v>
      </c>
      <c r="AQ36" s="313">
        <v>4770</v>
      </c>
      <c r="AR36" s="314">
        <v>8</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20" t="s">
        <v>543</v>
      </c>
      <c r="AL37" s="1121"/>
      <c r="AM37" s="1121"/>
      <c r="AN37" s="1122"/>
      <c r="AO37" s="312" t="s">
        <v>524</v>
      </c>
      <c r="AP37" s="312" t="s">
        <v>524</v>
      </c>
      <c r="AQ37" s="313">
        <v>525</v>
      </c>
      <c r="AR37" s="314" t="s">
        <v>524</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23" t="s">
        <v>544</v>
      </c>
      <c r="AL38" s="1124"/>
      <c r="AM38" s="1124"/>
      <c r="AN38" s="1125"/>
      <c r="AO38" s="315">
        <v>1</v>
      </c>
      <c r="AP38" s="315">
        <v>0</v>
      </c>
      <c r="AQ38" s="316">
        <v>4</v>
      </c>
      <c r="AR38" s="304">
        <v>-100</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23" t="s">
        <v>545</v>
      </c>
      <c r="AL39" s="1124"/>
      <c r="AM39" s="1124"/>
      <c r="AN39" s="1125"/>
      <c r="AO39" s="312">
        <v>-3369</v>
      </c>
      <c r="AP39" s="312">
        <v>-411</v>
      </c>
      <c r="AQ39" s="313">
        <v>-1861</v>
      </c>
      <c r="AR39" s="314">
        <v>-77.900000000000006</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20" t="s">
        <v>546</v>
      </c>
      <c r="AL40" s="1121"/>
      <c r="AM40" s="1121"/>
      <c r="AN40" s="1122"/>
      <c r="AO40" s="312">
        <v>-610726</v>
      </c>
      <c r="AP40" s="312">
        <v>-74524</v>
      </c>
      <c r="AQ40" s="313">
        <v>-76879</v>
      </c>
      <c r="AR40" s="314">
        <v>-3.1</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26" t="s">
        <v>304</v>
      </c>
      <c r="AL41" s="1127"/>
      <c r="AM41" s="1127"/>
      <c r="AN41" s="1128"/>
      <c r="AO41" s="312">
        <v>380058</v>
      </c>
      <c r="AP41" s="312">
        <v>46377</v>
      </c>
      <c r="AQ41" s="313">
        <v>36788</v>
      </c>
      <c r="AR41" s="314">
        <v>26.1</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547</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548</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549</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13" t="s">
        <v>516</v>
      </c>
      <c r="AN49" s="1115" t="s">
        <v>550</v>
      </c>
      <c r="AO49" s="1116"/>
      <c r="AP49" s="1116"/>
      <c r="AQ49" s="1116"/>
      <c r="AR49" s="1117"/>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14"/>
      <c r="AN50" s="328" t="s">
        <v>551</v>
      </c>
      <c r="AO50" s="329" t="s">
        <v>552</v>
      </c>
      <c r="AP50" s="330" t="s">
        <v>553</v>
      </c>
      <c r="AQ50" s="331" t="s">
        <v>554</v>
      </c>
      <c r="AR50" s="332" t="s">
        <v>555</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556</v>
      </c>
      <c r="AL51" s="325"/>
      <c r="AM51" s="333">
        <v>1120567</v>
      </c>
      <c r="AN51" s="334">
        <v>127613</v>
      </c>
      <c r="AO51" s="335">
        <v>-12.5</v>
      </c>
      <c r="AP51" s="336">
        <v>114790</v>
      </c>
      <c r="AQ51" s="337">
        <v>-6.6</v>
      </c>
      <c r="AR51" s="338">
        <v>-5.9</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557</v>
      </c>
      <c r="AM52" s="341">
        <v>700998</v>
      </c>
      <c r="AN52" s="342">
        <v>79831</v>
      </c>
      <c r="AO52" s="343">
        <v>98.1</v>
      </c>
      <c r="AP52" s="344">
        <v>55601</v>
      </c>
      <c r="AQ52" s="345">
        <v>-15.5</v>
      </c>
      <c r="AR52" s="346">
        <v>113.6</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558</v>
      </c>
      <c r="AL53" s="325"/>
      <c r="AM53" s="333">
        <v>1283369</v>
      </c>
      <c r="AN53" s="334">
        <v>149038</v>
      </c>
      <c r="AO53" s="335">
        <v>16.8</v>
      </c>
      <c r="AP53" s="336">
        <v>126262</v>
      </c>
      <c r="AQ53" s="337">
        <v>10</v>
      </c>
      <c r="AR53" s="338">
        <v>6.8</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557</v>
      </c>
      <c r="AM54" s="341">
        <v>971809</v>
      </c>
      <c r="AN54" s="342">
        <v>112857</v>
      </c>
      <c r="AO54" s="343">
        <v>41.4</v>
      </c>
      <c r="AP54" s="344">
        <v>56769</v>
      </c>
      <c r="AQ54" s="345">
        <v>2.1</v>
      </c>
      <c r="AR54" s="346">
        <v>39.299999999999997</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559</v>
      </c>
      <c r="AL55" s="325"/>
      <c r="AM55" s="333">
        <v>911977</v>
      </c>
      <c r="AN55" s="334">
        <v>107773</v>
      </c>
      <c r="AO55" s="335">
        <v>-27.7</v>
      </c>
      <c r="AP55" s="336">
        <v>126525</v>
      </c>
      <c r="AQ55" s="337">
        <v>0.2</v>
      </c>
      <c r="AR55" s="338">
        <v>-27.9</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557</v>
      </c>
      <c r="AM56" s="341">
        <v>665231</v>
      </c>
      <c r="AN56" s="342">
        <v>78614</v>
      </c>
      <c r="AO56" s="343">
        <v>-30.3</v>
      </c>
      <c r="AP56" s="344">
        <v>67052</v>
      </c>
      <c r="AQ56" s="345">
        <v>18.100000000000001</v>
      </c>
      <c r="AR56" s="346">
        <v>-48.4</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560</v>
      </c>
      <c r="AL57" s="325"/>
      <c r="AM57" s="333">
        <v>1590789</v>
      </c>
      <c r="AN57" s="334">
        <v>190811</v>
      </c>
      <c r="AO57" s="335">
        <v>77</v>
      </c>
      <c r="AP57" s="336">
        <v>122054</v>
      </c>
      <c r="AQ57" s="337">
        <v>-3.5</v>
      </c>
      <c r="AR57" s="338">
        <v>80.5</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557</v>
      </c>
      <c r="AM58" s="341">
        <v>1271244</v>
      </c>
      <c r="AN58" s="342">
        <v>152482</v>
      </c>
      <c r="AO58" s="343">
        <v>94</v>
      </c>
      <c r="AP58" s="344">
        <v>68298</v>
      </c>
      <c r="AQ58" s="345">
        <v>1.9</v>
      </c>
      <c r="AR58" s="346">
        <v>92.1</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561</v>
      </c>
      <c r="AL59" s="325"/>
      <c r="AM59" s="333">
        <v>1539829</v>
      </c>
      <c r="AN59" s="334">
        <v>187899</v>
      </c>
      <c r="AO59" s="335">
        <v>-1.5</v>
      </c>
      <c r="AP59" s="336">
        <v>111644</v>
      </c>
      <c r="AQ59" s="337">
        <v>-8.5</v>
      </c>
      <c r="AR59" s="338">
        <v>7</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557</v>
      </c>
      <c r="AM60" s="341">
        <v>1225096</v>
      </c>
      <c r="AN60" s="342">
        <v>149493</v>
      </c>
      <c r="AO60" s="343">
        <v>-2</v>
      </c>
      <c r="AP60" s="344">
        <v>66606</v>
      </c>
      <c r="AQ60" s="345">
        <v>-2.5</v>
      </c>
      <c r="AR60" s="346">
        <v>0.5</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562</v>
      </c>
      <c r="AL61" s="347"/>
      <c r="AM61" s="348">
        <v>1289306</v>
      </c>
      <c r="AN61" s="349">
        <v>152627</v>
      </c>
      <c r="AO61" s="350">
        <v>10.4</v>
      </c>
      <c r="AP61" s="351">
        <v>120255</v>
      </c>
      <c r="AQ61" s="352">
        <v>-1.7</v>
      </c>
      <c r="AR61" s="338">
        <v>12.1</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557</v>
      </c>
      <c r="AM62" s="341">
        <v>966876</v>
      </c>
      <c r="AN62" s="342">
        <v>114655</v>
      </c>
      <c r="AO62" s="343">
        <v>40.200000000000003</v>
      </c>
      <c r="AP62" s="344">
        <v>62865</v>
      </c>
      <c r="AQ62" s="345">
        <v>0.8</v>
      </c>
      <c r="AR62" s="346">
        <v>39.4</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5uVhbDkGy6jyxWGQWuoRweWh5rkIEMpWH7x5FAVANXbZfR9HOcbU6MIqt4hxNhG3xixThf6LuLWzA0Bby50rww==" saltValue="mKRvMOr6cGr44wUX9iSBLw=="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564</v>
      </c>
    </row>
    <row r="121" spans="125:125" ht="13.5" hidden="1" customHeight="1" x14ac:dyDescent="0.15">
      <c r="DU121" s="259"/>
    </row>
  </sheetData>
  <sheetProtection algorithmName="SHA-512" hashValue="GulbCqEHV1XZaxfrIIz71VthuPyLb/iocjzxRCyTHoqJ1bLAcsM4lWU5jNGqF4giqkUzaAUiGN0Ae+m095wviQ==" saltValue="SwmkyoNN1t/MQm2VD2bTc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topLeftCell="A99" zoomScaleNormal="100" zoomScaleSheetLayoutView="55" workbookViewId="0">
      <selection activeCell="AF104" sqref="AF104"/>
    </sheetView>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565</v>
      </c>
    </row>
  </sheetData>
  <sheetProtection algorithmName="SHA-512" hashValue="mV60GYm5UlYzzLVMWPHQDEStQo1WRrWT3AMWa5kvwBw/IpArF84CrHEv2jssfdITg0jMv0xwwKSGZQpZnpiMSg==" saltValue="siKyjVbp/9tJtGthoULhC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topLeftCell="F44" zoomScaleSheetLayoutView="100" workbookViewId="0">
      <selection activeCell="L45" sqref="L45"/>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566</v>
      </c>
      <c r="G46" s="8" t="s">
        <v>567</v>
      </c>
      <c r="H46" s="8" t="s">
        <v>568</v>
      </c>
      <c r="I46" s="8" t="s">
        <v>569</v>
      </c>
      <c r="J46" s="9" t="s">
        <v>570</v>
      </c>
    </row>
    <row r="47" spans="2:10" ht="57.75" customHeight="1" x14ac:dyDescent="0.15">
      <c r="B47" s="10"/>
      <c r="C47" s="1139" t="s">
        <v>3</v>
      </c>
      <c r="D47" s="1139"/>
      <c r="E47" s="1140"/>
      <c r="F47" s="11">
        <v>41.32</v>
      </c>
      <c r="G47" s="12">
        <v>35.299999999999997</v>
      </c>
      <c r="H47" s="12">
        <v>26.54</v>
      </c>
      <c r="I47" s="12">
        <v>27</v>
      </c>
      <c r="J47" s="13">
        <v>29.17</v>
      </c>
    </row>
    <row r="48" spans="2:10" ht="57.75" customHeight="1" x14ac:dyDescent="0.15">
      <c r="B48" s="14"/>
      <c r="C48" s="1141" t="s">
        <v>4</v>
      </c>
      <c r="D48" s="1141"/>
      <c r="E48" s="1142"/>
      <c r="F48" s="15">
        <v>3.2</v>
      </c>
      <c r="G48" s="16">
        <v>4.17</v>
      </c>
      <c r="H48" s="16">
        <v>3.59</v>
      </c>
      <c r="I48" s="16">
        <v>3.45</v>
      </c>
      <c r="J48" s="17">
        <v>5.05</v>
      </c>
    </row>
    <row r="49" spans="2:10" ht="57.75" customHeight="1" thickBot="1" x14ac:dyDescent="0.2">
      <c r="B49" s="18"/>
      <c r="C49" s="1143" t="s">
        <v>5</v>
      </c>
      <c r="D49" s="1143"/>
      <c r="E49" s="1144"/>
      <c r="F49" s="19" t="s">
        <v>571</v>
      </c>
      <c r="G49" s="20" t="s">
        <v>572</v>
      </c>
      <c r="H49" s="20" t="s">
        <v>573</v>
      </c>
      <c r="I49" s="20">
        <v>1.74</v>
      </c>
      <c r="J49" s="21">
        <v>3.31</v>
      </c>
    </row>
    <row r="50" spans="2:10" x14ac:dyDescent="0.15"/>
  </sheetData>
  <sheetProtection algorithmName="SHA-512" hashValue="dkt+gccHfPjqA/u36Qr7wmu7wkTpUNAqqGiwpKka0xcyxaGRczj9Wf/jm3hghguQSBOlD7AuZ17cQt5v8EVOMw==" saltValue="OI1ddBDwQ6MmVCyK1wdZv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2024-03-21T10:10:27Z</cp:lastPrinted>
  <dcterms:created xsi:type="dcterms:W3CDTF">2024-03-14T01:21:10Z</dcterms:created>
  <dcterms:modified xsi:type="dcterms:W3CDTF">2024-03-21T10:10:32Z</dcterms:modified>
  <cp:category/>
</cp:coreProperties>
</file>