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2.49.63\disk\◎介護保険最新情報\介護保険最新情報vol.1209\"/>
    </mc:Choice>
  </mc:AlternateContent>
  <bookViews>
    <workbookView xWindow="0" yWindow="0" windowWidth="23040" windowHeight="9096"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<sst xmlns="http://schemas.openxmlformats.org/spreadsheetml/2006/main" count="4442" uniqueCount="2289">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</sst>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334575"/>
              <a:ext cx="165100" cy="1790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86588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6976050"/>
              <a:ext cx="165100" cy="355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123</xdr:row>
          <xdr:rowOff>335280</xdr:rowOff>
        </xdr:from>
        <xdr:to>
          <xdr:col>2</xdr:col>
          <xdr:colOff>30480</xdr:colOff>
          <xdr:row>126</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40585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3958550"/>
              <a:ext cx="16510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8350" y="26866850"/>
              <a:ext cx="16510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213131" y="262977"/>
          <a:ext cx="67783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198120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198120</xdr:rowOff>
        </xdr:from>
        <xdr:to>
          <xdr:col>3</xdr:col>
          <xdr:colOff>182880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93</xdr:row>
          <xdr:rowOff>22860</xdr:rowOff>
        </xdr:from>
        <xdr:to>
          <xdr:col>3</xdr:col>
          <xdr:colOff>182880</xdr:colOff>
          <xdr:row>93</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274320</xdr:rowOff>
        </xdr:from>
        <xdr:to>
          <xdr:col>8</xdr:col>
          <xdr:colOff>76200</xdr:colOff>
          <xdr:row>96</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101</xdr:row>
          <xdr:rowOff>22860</xdr:rowOff>
        </xdr:from>
        <xdr:to>
          <xdr:col>14</xdr:col>
          <xdr:colOff>0</xdr:colOff>
          <xdr:row>102</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104</xdr:row>
          <xdr:rowOff>190500</xdr:rowOff>
        </xdr:from>
        <xdr:to>
          <xdr:col>2</xdr:col>
          <xdr:colOff>175260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60960</xdr:rowOff>
        </xdr:from>
        <xdr:to>
          <xdr:col>7</xdr:col>
          <xdr:colOff>76200</xdr:colOff>
          <xdr:row>107</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108</xdr:row>
          <xdr:rowOff>137160</xdr:rowOff>
        </xdr:from>
        <xdr:to>
          <xdr:col>7</xdr:col>
          <xdr:colOff>76200</xdr:colOff>
          <xdr:row>108</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121920</xdr:rowOff>
        </xdr:from>
        <xdr:to>
          <xdr:col>7</xdr:col>
          <xdr:colOff>60960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213360</xdr:rowOff>
        </xdr:from>
        <xdr:to>
          <xdr:col>3</xdr:col>
          <xdr:colOff>60960</xdr:colOff>
          <xdr:row>122</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190500</xdr:rowOff>
        </xdr:from>
        <xdr:to>
          <xdr:col>3</xdr:col>
          <xdr:colOff>60960</xdr:colOff>
          <xdr:row>123</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45720</xdr:rowOff>
        </xdr:from>
        <xdr:to>
          <xdr:col>3</xdr:col>
          <xdr:colOff>60960</xdr:colOff>
          <xdr:row>123</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327660</xdr:rowOff>
        </xdr:from>
        <xdr:to>
          <xdr:col>3</xdr:col>
          <xdr:colOff>68580</xdr:colOff>
          <xdr:row>124</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160020</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297180</xdr:rowOff>
        </xdr:from>
        <xdr:to>
          <xdr:col>6</xdr:col>
          <xdr:colOff>0</xdr:colOff>
          <xdr:row>140</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144780</xdr:rowOff>
        </xdr:from>
        <xdr:to>
          <xdr:col>6</xdr:col>
          <xdr:colOff>0</xdr:colOff>
          <xdr:row>141</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160020</xdr:rowOff>
        </xdr:from>
        <xdr:to>
          <xdr:col>6</xdr:col>
          <xdr:colOff>0</xdr:colOff>
          <xdr:row>142</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182880</xdr:rowOff>
        </xdr:from>
        <xdr:to>
          <xdr:col>6</xdr:col>
          <xdr:colOff>0</xdr:colOff>
          <xdr:row>143</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30480</xdr:rowOff>
        </xdr:from>
        <xdr:to>
          <xdr:col>6</xdr:col>
          <xdr:colOff>0</xdr:colOff>
          <xdr:row>143</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30480</xdr:rowOff>
        </xdr:from>
        <xdr:to>
          <xdr:col>6</xdr:col>
          <xdr:colOff>0</xdr:colOff>
          <xdr:row>146</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259080</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160020</xdr:rowOff>
        </xdr:from>
        <xdr:to>
          <xdr:col>6</xdr:col>
          <xdr:colOff>0</xdr:colOff>
          <xdr:row>149</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182880</xdr:rowOff>
        </xdr:from>
        <xdr:to>
          <xdr:col>6</xdr:col>
          <xdr:colOff>0</xdr:colOff>
          <xdr:row>151</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22860</xdr:rowOff>
        </xdr:from>
        <xdr:to>
          <xdr:col>6</xdr:col>
          <xdr:colOff>0</xdr:colOff>
          <xdr:row>151</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251460</xdr:rowOff>
        </xdr:from>
        <xdr:to>
          <xdr:col>6</xdr:col>
          <xdr:colOff>0</xdr:colOff>
          <xdr:row>153</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144780</xdr:rowOff>
        </xdr:from>
        <xdr:to>
          <xdr:col>6</xdr:col>
          <xdr:colOff>0</xdr:colOff>
          <xdr:row>154</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643281" y="121831"/>
          <a:ext cx="6116795" cy="281304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83820</xdr:colOff>
          <xdr:row>65</xdr:row>
          <xdr:rowOff>7620</xdr:rowOff>
        </xdr:from>
        <xdr:to>
          <xdr:col>3</xdr:col>
          <xdr:colOff>175260</xdr:colOff>
          <xdr:row>65</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640625" style="143" customWidth="1"/>
    <col min="2" max="2" width="11" style="143" customWidth="1"/>
    <col min="3" max="12" width="2.6640625" style="143" customWidth="1"/>
    <col min="13" max="17" width="2.77734375" style="143" customWidth="1"/>
    <col min="18" max="22" width="2.6640625" style="143" customWidth="1"/>
    <col min="23" max="23" width="14.109375" style="143" customWidth="1"/>
    <col min="24" max="24" width="25" style="143" customWidth="1"/>
    <col min="25" max="25" width="30.77734375" style="143" customWidth="1"/>
    <col min="26" max="26" width="8.6640625" style="143" customWidth="1"/>
    <col min="27" max="27" width="9.109375" style="143" customWidth="1"/>
    <col min="28" max="28" width="7.6640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1" t="s">
        <v>109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row>
    <row r="4" spans="1:29" s="410" customFormat="1" ht="30.75" customHeight="1">
      <c r="A4" s="547" t="s">
        <v>110</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8" t="s">
        <v>2264</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1" t="s">
        <v>2273</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c r="N37" s="519"/>
      <c r="O37" s="519"/>
      <c r="P37" s="519"/>
      <c r="Q37" s="519"/>
      <c r="R37" s="519"/>
      <c r="S37" s="519"/>
      <c r="T37" s="519"/>
      <c r="U37" s="541"/>
      <c r="V37" s="541"/>
      <c r="W37" s="542"/>
      <c r="X37" s="543"/>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22" t="s">
        <v>35</v>
      </c>
      <c r="D39" s="522"/>
      <c r="E39" s="522"/>
      <c r="F39" s="522"/>
      <c r="G39" s="522"/>
      <c r="H39" s="522"/>
      <c r="I39" s="522"/>
      <c r="J39" s="522"/>
      <c r="K39" s="522"/>
      <c r="L39" s="523"/>
      <c r="M39" s="518"/>
      <c r="N39" s="519"/>
      <c r="O39" s="519"/>
      <c r="P39" s="519"/>
      <c r="Q39" s="519"/>
      <c r="R39" s="519"/>
      <c r="S39" s="519"/>
      <c r="T39" s="519"/>
      <c r="U39" s="533"/>
      <c r="V39" s="533"/>
      <c r="W39" s="534"/>
      <c r="X39" s="535"/>
      <c r="Y39" s="412"/>
      <c r="Z39" s="412"/>
      <c r="AA39" s="412"/>
    </row>
    <row r="40" spans="1:29" ht="20.100000000000001" customHeight="1">
      <c r="A40" s="412"/>
      <c r="B40" s="418"/>
      <c r="C40" s="522" t="s">
        <v>36</v>
      </c>
      <c r="D40" s="522"/>
      <c r="E40" s="522"/>
      <c r="F40" s="522"/>
      <c r="G40" s="522"/>
      <c r="H40" s="522"/>
      <c r="I40" s="522"/>
      <c r="J40" s="522"/>
      <c r="K40" s="522"/>
      <c r="L40" s="523"/>
      <c r="M40" s="518"/>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0"/>
      <c r="N42" s="541"/>
      <c r="O42" s="541"/>
      <c r="P42" s="541"/>
      <c r="Q42" s="541"/>
      <c r="R42" s="541"/>
      <c r="S42" s="541"/>
      <c r="T42" s="541"/>
      <c r="U42" s="541"/>
      <c r="V42" s="541"/>
      <c r="W42" s="542"/>
      <c r="X42" s="543"/>
      <c r="Y42" s="412"/>
      <c r="Z42" s="412"/>
      <c r="AA42" s="412"/>
    </row>
    <row r="43" spans="1:29" ht="20.100000000000001" customHeight="1">
      <c r="A43" s="412"/>
      <c r="B43" s="544" t="s">
        <v>40</v>
      </c>
      <c r="C43" s="522" t="s">
        <v>41</v>
      </c>
      <c r="D43" s="522"/>
      <c r="E43" s="522"/>
      <c r="F43" s="522"/>
      <c r="G43" s="522"/>
      <c r="H43" s="522"/>
      <c r="I43" s="522"/>
      <c r="J43" s="522"/>
      <c r="K43" s="522"/>
      <c r="L43" s="523"/>
      <c r="M43" s="518"/>
      <c r="N43" s="519"/>
      <c r="O43" s="519"/>
      <c r="P43" s="519"/>
      <c r="Q43" s="519"/>
      <c r="R43" s="519"/>
      <c r="S43" s="519"/>
      <c r="T43" s="519"/>
      <c r="U43" s="519"/>
      <c r="V43" s="519"/>
      <c r="W43" s="520"/>
      <c r="X43" s="521"/>
      <c r="Y43" s="412"/>
      <c r="Z43" s="412"/>
      <c r="AA43" s="412"/>
    </row>
    <row r="44" spans="1:29" ht="20.100000000000001" customHeight="1">
      <c r="A44" s="412"/>
      <c r="B44" s="545"/>
      <c r="C44" s="546" t="s">
        <v>39</v>
      </c>
      <c r="D44" s="546"/>
      <c r="E44" s="546"/>
      <c r="F44" s="546"/>
      <c r="G44" s="546"/>
      <c r="H44" s="546"/>
      <c r="I44" s="546"/>
      <c r="J44" s="546"/>
      <c r="K44" s="546"/>
      <c r="L44" s="546"/>
      <c r="M44" s="518"/>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2"/>
      <c r="N45" s="533"/>
      <c r="O45" s="533"/>
      <c r="P45" s="533"/>
      <c r="Q45" s="533"/>
      <c r="R45" s="533"/>
      <c r="S45" s="533"/>
      <c r="T45" s="533"/>
      <c r="U45" s="533"/>
      <c r="V45" s="533"/>
      <c r="W45" s="534"/>
      <c r="X45" s="535"/>
      <c r="Y45" s="412"/>
      <c r="Z45" s="412"/>
      <c r="AA45" s="412"/>
    </row>
    <row r="46" spans="1:29" ht="20.100000000000001" customHeight="1" thickBot="1">
      <c r="A46" s="412"/>
      <c r="B46" s="423"/>
      <c r="C46" s="522" t="s">
        <v>27</v>
      </c>
      <c r="D46" s="522"/>
      <c r="E46" s="522"/>
      <c r="F46" s="522"/>
      <c r="G46" s="522"/>
      <c r="H46" s="522"/>
      <c r="I46" s="522"/>
      <c r="J46" s="522"/>
      <c r="K46" s="522"/>
      <c r="L46" s="523"/>
      <c r="M46" s="536"/>
      <c r="N46" s="537"/>
      <c r="O46" s="537"/>
      <c r="P46" s="537"/>
      <c r="Q46" s="537"/>
      <c r="R46" s="537"/>
      <c r="S46" s="537"/>
      <c r="T46" s="537"/>
      <c r="U46" s="537"/>
      <c r="V46" s="537"/>
      <c r="W46" s="538"/>
      <c r="X46" s="53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4">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2">
      <c r="A50" s="412"/>
      <c r="B50" s="425"/>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 customHeight="1">
      <c r="A53" s="412"/>
      <c r="B53" s="428">
        <v>1</v>
      </c>
      <c r="C53" s="570"/>
      <c r="D53" s="571"/>
      <c r="E53" s="571"/>
      <c r="F53" s="571"/>
      <c r="G53" s="571"/>
      <c r="H53" s="571"/>
      <c r="I53" s="571"/>
      <c r="J53" s="571"/>
      <c r="K53" s="571"/>
      <c r="L53" s="572"/>
      <c r="M53" s="564"/>
      <c r="N53" s="565"/>
      <c r="O53" s="565"/>
      <c r="P53" s="565"/>
      <c r="Q53" s="566"/>
      <c r="R53" s="564"/>
      <c r="S53" s="565"/>
      <c r="T53" s="565"/>
      <c r="U53" s="565"/>
      <c r="V53" s="566"/>
      <c r="W53" s="130"/>
      <c r="X53" s="131"/>
      <c r="Y53" s="132"/>
      <c r="Z53" s="429"/>
      <c r="AA53" s="430"/>
    </row>
    <row r="54" spans="1:27" ht="33.9" customHeight="1">
      <c r="A54" s="412"/>
      <c r="B54" s="431">
        <f>B53+1</f>
        <v>2</v>
      </c>
      <c r="C54" s="549"/>
      <c r="D54" s="550"/>
      <c r="E54" s="550"/>
      <c r="F54" s="550"/>
      <c r="G54" s="550"/>
      <c r="H54" s="550"/>
      <c r="I54" s="550"/>
      <c r="J54" s="550"/>
      <c r="K54" s="550"/>
      <c r="L54" s="551"/>
      <c r="M54" s="559"/>
      <c r="N54" s="560"/>
      <c r="O54" s="560"/>
      <c r="P54" s="560"/>
      <c r="Q54" s="561"/>
      <c r="R54" s="556"/>
      <c r="S54" s="557"/>
      <c r="T54" s="557"/>
      <c r="U54" s="557"/>
      <c r="V54" s="558"/>
      <c r="W54" s="125"/>
      <c r="X54" s="4"/>
      <c r="Y54" s="5"/>
      <c r="Z54" s="429"/>
      <c r="AA54" s="430"/>
    </row>
    <row r="55" spans="1:27" ht="33.9" customHeight="1">
      <c r="A55" s="412"/>
      <c r="B55" s="431">
        <f t="shared" ref="B55:B118" si="0">B54+1</f>
        <v>3</v>
      </c>
      <c r="C55" s="549"/>
      <c r="D55" s="550"/>
      <c r="E55" s="550"/>
      <c r="F55" s="550"/>
      <c r="G55" s="550"/>
      <c r="H55" s="550"/>
      <c r="I55" s="550"/>
      <c r="J55" s="550"/>
      <c r="K55" s="550"/>
      <c r="L55" s="551"/>
      <c r="M55" s="556"/>
      <c r="N55" s="557"/>
      <c r="O55" s="557"/>
      <c r="P55" s="557"/>
      <c r="Q55" s="558"/>
      <c r="R55" s="556"/>
      <c r="S55" s="557"/>
      <c r="T55" s="557"/>
      <c r="U55" s="557"/>
      <c r="V55" s="558"/>
      <c r="W55" s="125"/>
      <c r="X55" s="4"/>
      <c r="Y55" s="5"/>
      <c r="Z55" s="429"/>
      <c r="AA55" s="430"/>
    </row>
    <row r="56" spans="1:27" ht="33.9" customHeight="1">
      <c r="A56" s="412"/>
      <c r="B56" s="431">
        <f t="shared" si="0"/>
        <v>4</v>
      </c>
      <c r="C56" s="549"/>
      <c r="D56" s="550"/>
      <c r="E56" s="550"/>
      <c r="F56" s="550"/>
      <c r="G56" s="550"/>
      <c r="H56" s="550"/>
      <c r="I56" s="550"/>
      <c r="J56" s="550"/>
      <c r="K56" s="550"/>
      <c r="L56" s="551"/>
      <c r="M56" s="556"/>
      <c r="N56" s="557"/>
      <c r="O56" s="557"/>
      <c r="P56" s="557"/>
      <c r="Q56" s="558"/>
      <c r="R56" s="556"/>
      <c r="S56" s="557"/>
      <c r="T56" s="557"/>
      <c r="U56" s="557"/>
      <c r="V56" s="558"/>
      <c r="W56" s="125"/>
      <c r="X56" s="4"/>
      <c r="Y56" s="5"/>
      <c r="Z56" s="429"/>
      <c r="AA56" s="430"/>
    </row>
    <row r="57" spans="1:27" ht="33.9" customHeight="1">
      <c r="A57" s="412"/>
      <c r="B57" s="431">
        <f t="shared" si="0"/>
        <v>5</v>
      </c>
      <c r="C57" s="549"/>
      <c r="D57" s="550"/>
      <c r="E57" s="550"/>
      <c r="F57" s="550"/>
      <c r="G57" s="550"/>
      <c r="H57" s="550"/>
      <c r="I57" s="550"/>
      <c r="J57" s="550"/>
      <c r="K57" s="550"/>
      <c r="L57" s="551"/>
      <c r="M57" s="556"/>
      <c r="N57" s="557"/>
      <c r="O57" s="557"/>
      <c r="P57" s="557"/>
      <c r="Q57" s="558"/>
      <c r="R57" s="556"/>
      <c r="S57" s="557"/>
      <c r="T57" s="557"/>
      <c r="U57" s="557"/>
      <c r="V57" s="558"/>
      <c r="W57" s="125"/>
      <c r="X57" s="4"/>
      <c r="Y57" s="5"/>
      <c r="Z57" s="429"/>
      <c r="AA57" s="430"/>
    </row>
    <row r="58" spans="1:27" ht="33.9" customHeight="1">
      <c r="A58" s="412"/>
      <c r="B58" s="431">
        <f t="shared" si="0"/>
        <v>6</v>
      </c>
      <c r="C58" s="549"/>
      <c r="D58" s="550"/>
      <c r="E58" s="550"/>
      <c r="F58" s="550"/>
      <c r="G58" s="550"/>
      <c r="H58" s="550"/>
      <c r="I58" s="550"/>
      <c r="J58" s="550"/>
      <c r="K58" s="550"/>
      <c r="L58" s="551"/>
      <c r="M58" s="556"/>
      <c r="N58" s="557"/>
      <c r="O58" s="557"/>
      <c r="P58" s="557"/>
      <c r="Q58" s="558"/>
      <c r="R58" s="556"/>
      <c r="S58" s="557"/>
      <c r="T58" s="557"/>
      <c r="U58" s="557"/>
      <c r="V58" s="558"/>
      <c r="W58" s="125"/>
      <c r="X58" s="4"/>
      <c r="Y58" s="5"/>
      <c r="Z58" s="429"/>
      <c r="AA58" s="430"/>
    </row>
    <row r="59" spans="1:27" ht="33.9" customHeight="1">
      <c r="A59" s="412"/>
      <c r="B59" s="431">
        <f t="shared" si="0"/>
        <v>7</v>
      </c>
      <c r="C59" s="549"/>
      <c r="D59" s="550"/>
      <c r="E59" s="550"/>
      <c r="F59" s="550"/>
      <c r="G59" s="550"/>
      <c r="H59" s="550"/>
      <c r="I59" s="550"/>
      <c r="J59" s="550"/>
      <c r="K59" s="550"/>
      <c r="L59" s="551"/>
      <c r="M59" s="556"/>
      <c r="N59" s="557"/>
      <c r="O59" s="557"/>
      <c r="P59" s="557"/>
      <c r="Q59" s="558"/>
      <c r="R59" s="556"/>
      <c r="S59" s="557"/>
      <c r="T59" s="557"/>
      <c r="U59" s="557"/>
      <c r="V59" s="558"/>
      <c r="W59" s="125"/>
      <c r="X59" s="4"/>
      <c r="Y59" s="5"/>
      <c r="Z59" s="429"/>
      <c r="AA59" s="430"/>
    </row>
    <row r="60" spans="1:27" ht="33.9" customHeight="1">
      <c r="A60" s="412"/>
      <c r="B60" s="431">
        <f t="shared" si="0"/>
        <v>8</v>
      </c>
      <c r="C60" s="552"/>
      <c r="D60" s="553"/>
      <c r="E60" s="553"/>
      <c r="F60" s="553"/>
      <c r="G60" s="553"/>
      <c r="H60" s="553"/>
      <c r="I60" s="553"/>
      <c r="J60" s="553"/>
      <c r="K60" s="553"/>
      <c r="L60" s="554"/>
      <c r="M60" s="555"/>
      <c r="N60" s="555"/>
      <c r="O60" s="555"/>
      <c r="P60" s="555"/>
      <c r="Q60" s="555"/>
      <c r="R60" s="556"/>
      <c r="S60" s="557"/>
      <c r="T60" s="557"/>
      <c r="U60" s="557"/>
      <c r="V60" s="558"/>
      <c r="W60" s="72"/>
      <c r="X60" s="4"/>
      <c r="Y60" s="5"/>
      <c r="Z60" s="429"/>
      <c r="AA60" s="430"/>
    </row>
    <row r="61" spans="1:27" ht="33.9" customHeight="1">
      <c r="A61" s="412"/>
      <c r="B61" s="431">
        <f t="shared" si="0"/>
        <v>9</v>
      </c>
      <c r="C61" s="552"/>
      <c r="D61" s="553"/>
      <c r="E61" s="553"/>
      <c r="F61" s="553"/>
      <c r="G61" s="553"/>
      <c r="H61" s="553"/>
      <c r="I61" s="553"/>
      <c r="J61" s="553"/>
      <c r="K61" s="553"/>
      <c r="L61" s="554"/>
      <c r="M61" s="555"/>
      <c r="N61" s="555"/>
      <c r="O61" s="555"/>
      <c r="P61" s="555"/>
      <c r="Q61" s="555"/>
      <c r="R61" s="556"/>
      <c r="S61" s="557"/>
      <c r="T61" s="557"/>
      <c r="U61" s="557"/>
      <c r="V61" s="558"/>
      <c r="W61" s="72"/>
      <c r="X61" s="4"/>
      <c r="Y61" s="5"/>
      <c r="Z61" s="429"/>
      <c r="AA61" s="430"/>
    </row>
    <row r="62" spans="1:27" ht="33.9" customHeight="1">
      <c r="A62" s="412"/>
      <c r="B62" s="431">
        <f t="shared" si="0"/>
        <v>10</v>
      </c>
      <c r="C62" s="552"/>
      <c r="D62" s="553"/>
      <c r="E62" s="553"/>
      <c r="F62" s="553"/>
      <c r="G62" s="553"/>
      <c r="H62" s="553"/>
      <c r="I62" s="553"/>
      <c r="J62" s="553"/>
      <c r="K62" s="553"/>
      <c r="L62" s="554"/>
      <c r="M62" s="555"/>
      <c r="N62" s="555"/>
      <c r="O62" s="555"/>
      <c r="P62" s="555"/>
      <c r="Q62" s="555"/>
      <c r="R62" s="556"/>
      <c r="S62" s="557"/>
      <c r="T62" s="557"/>
      <c r="U62" s="557"/>
      <c r="V62" s="558"/>
      <c r="W62" s="72"/>
      <c r="X62" s="4"/>
      <c r="Y62" s="5"/>
      <c r="Z62" s="429"/>
      <c r="AA62" s="430"/>
    </row>
    <row r="63" spans="1:27" ht="33.9" customHeight="1">
      <c r="A63" s="412"/>
      <c r="B63" s="431">
        <f t="shared" si="0"/>
        <v>11</v>
      </c>
      <c r="C63" s="552"/>
      <c r="D63" s="553"/>
      <c r="E63" s="553"/>
      <c r="F63" s="553"/>
      <c r="G63" s="553"/>
      <c r="H63" s="553"/>
      <c r="I63" s="553"/>
      <c r="J63" s="553"/>
      <c r="K63" s="553"/>
      <c r="L63" s="554"/>
      <c r="M63" s="555"/>
      <c r="N63" s="555"/>
      <c r="O63" s="555"/>
      <c r="P63" s="555"/>
      <c r="Q63" s="555"/>
      <c r="R63" s="556"/>
      <c r="S63" s="557"/>
      <c r="T63" s="557"/>
      <c r="U63" s="557"/>
      <c r="V63" s="558"/>
      <c r="W63" s="72"/>
      <c r="X63" s="4"/>
      <c r="Y63" s="5"/>
      <c r="Z63" s="429"/>
      <c r="AA63" s="430"/>
    </row>
    <row r="64" spans="1:27" ht="33.9" customHeight="1">
      <c r="A64" s="412"/>
      <c r="B64" s="431">
        <f t="shared" si="0"/>
        <v>12</v>
      </c>
      <c r="C64" s="552"/>
      <c r="D64" s="553"/>
      <c r="E64" s="553"/>
      <c r="F64" s="553"/>
      <c r="G64" s="553"/>
      <c r="H64" s="553"/>
      <c r="I64" s="553"/>
      <c r="J64" s="553"/>
      <c r="K64" s="553"/>
      <c r="L64" s="554"/>
      <c r="M64" s="555"/>
      <c r="N64" s="555"/>
      <c r="O64" s="555"/>
      <c r="P64" s="555"/>
      <c r="Q64" s="555"/>
      <c r="R64" s="556"/>
      <c r="S64" s="557"/>
      <c r="T64" s="557"/>
      <c r="U64" s="557"/>
      <c r="V64" s="558"/>
      <c r="W64" s="72"/>
      <c r="X64" s="4"/>
      <c r="Y64" s="5"/>
      <c r="Z64" s="429"/>
      <c r="AA64" s="430"/>
    </row>
    <row r="65" spans="1:27" ht="33.9" customHeight="1">
      <c r="A65" s="412"/>
      <c r="B65" s="431">
        <f t="shared" si="0"/>
        <v>13</v>
      </c>
      <c r="C65" s="552"/>
      <c r="D65" s="553"/>
      <c r="E65" s="553"/>
      <c r="F65" s="553"/>
      <c r="G65" s="553"/>
      <c r="H65" s="553"/>
      <c r="I65" s="553"/>
      <c r="J65" s="553"/>
      <c r="K65" s="553"/>
      <c r="L65" s="554"/>
      <c r="M65" s="555"/>
      <c r="N65" s="555"/>
      <c r="O65" s="555"/>
      <c r="P65" s="555"/>
      <c r="Q65" s="555"/>
      <c r="R65" s="556"/>
      <c r="S65" s="557"/>
      <c r="T65" s="557"/>
      <c r="U65" s="557"/>
      <c r="V65" s="558"/>
      <c r="W65" s="72"/>
      <c r="X65" s="4"/>
      <c r="Y65" s="5"/>
      <c r="Z65" s="429"/>
      <c r="AA65" s="430"/>
    </row>
    <row r="66" spans="1:27" ht="33.9" customHeight="1">
      <c r="A66" s="412"/>
      <c r="B66" s="431">
        <f t="shared" si="0"/>
        <v>14</v>
      </c>
      <c r="C66" s="552"/>
      <c r="D66" s="553"/>
      <c r="E66" s="553"/>
      <c r="F66" s="553"/>
      <c r="G66" s="553"/>
      <c r="H66" s="553"/>
      <c r="I66" s="553"/>
      <c r="J66" s="553"/>
      <c r="K66" s="553"/>
      <c r="L66" s="554"/>
      <c r="M66" s="555"/>
      <c r="N66" s="555"/>
      <c r="O66" s="555"/>
      <c r="P66" s="555"/>
      <c r="Q66" s="555"/>
      <c r="R66" s="556"/>
      <c r="S66" s="557"/>
      <c r="T66" s="557"/>
      <c r="U66" s="557"/>
      <c r="V66" s="558"/>
      <c r="W66" s="72"/>
      <c r="X66" s="4"/>
      <c r="Y66" s="5"/>
      <c r="Z66" s="429"/>
      <c r="AA66" s="430"/>
    </row>
    <row r="67" spans="1:27" ht="33.9" customHeight="1">
      <c r="A67" s="412"/>
      <c r="B67" s="431">
        <f t="shared" si="0"/>
        <v>15</v>
      </c>
      <c r="C67" s="552"/>
      <c r="D67" s="553"/>
      <c r="E67" s="553"/>
      <c r="F67" s="553"/>
      <c r="G67" s="553"/>
      <c r="H67" s="553"/>
      <c r="I67" s="553"/>
      <c r="J67" s="553"/>
      <c r="K67" s="553"/>
      <c r="L67" s="554"/>
      <c r="M67" s="555"/>
      <c r="N67" s="555"/>
      <c r="O67" s="555"/>
      <c r="P67" s="555"/>
      <c r="Q67" s="555"/>
      <c r="R67" s="556"/>
      <c r="S67" s="557"/>
      <c r="T67" s="557"/>
      <c r="U67" s="557"/>
      <c r="V67" s="558"/>
      <c r="W67" s="72"/>
      <c r="X67" s="4"/>
      <c r="Y67" s="5"/>
      <c r="Z67" s="429"/>
      <c r="AA67" s="430"/>
    </row>
    <row r="68" spans="1:27" ht="33.9" customHeight="1">
      <c r="A68" s="412"/>
      <c r="B68" s="431">
        <f t="shared" si="0"/>
        <v>16</v>
      </c>
      <c r="C68" s="552"/>
      <c r="D68" s="553"/>
      <c r="E68" s="553"/>
      <c r="F68" s="553"/>
      <c r="G68" s="553"/>
      <c r="H68" s="553"/>
      <c r="I68" s="553"/>
      <c r="J68" s="553"/>
      <c r="K68" s="553"/>
      <c r="L68" s="554"/>
      <c r="M68" s="555"/>
      <c r="N68" s="555"/>
      <c r="O68" s="555"/>
      <c r="P68" s="555"/>
      <c r="Q68" s="555"/>
      <c r="R68" s="556"/>
      <c r="S68" s="557"/>
      <c r="T68" s="557"/>
      <c r="U68" s="557"/>
      <c r="V68" s="558"/>
      <c r="W68" s="72"/>
      <c r="X68" s="4"/>
      <c r="Y68" s="5"/>
      <c r="Z68" s="429"/>
      <c r="AA68" s="430"/>
    </row>
    <row r="69" spans="1:27" ht="33.9" customHeight="1">
      <c r="A69" s="412"/>
      <c r="B69" s="431">
        <f t="shared" si="0"/>
        <v>17</v>
      </c>
      <c r="C69" s="552"/>
      <c r="D69" s="553"/>
      <c r="E69" s="553"/>
      <c r="F69" s="553"/>
      <c r="G69" s="553"/>
      <c r="H69" s="553"/>
      <c r="I69" s="553"/>
      <c r="J69" s="553"/>
      <c r="K69" s="553"/>
      <c r="L69" s="554"/>
      <c r="M69" s="555"/>
      <c r="N69" s="555"/>
      <c r="O69" s="555"/>
      <c r="P69" s="555"/>
      <c r="Q69" s="555"/>
      <c r="R69" s="556"/>
      <c r="S69" s="557"/>
      <c r="T69" s="557"/>
      <c r="U69" s="557"/>
      <c r="V69" s="558"/>
      <c r="W69" s="72"/>
      <c r="X69" s="4"/>
      <c r="Y69" s="5"/>
      <c r="Z69" s="429"/>
      <c r="AA69" s="430"/>
    </row>
    <row r="70" spans="1:27" ht="33.9" customHeight="1">
      <c r="A70" s="412"/>
      <c r="B70" s="431">
        <f t="shared" si="0"/>
        <v>18</v>
      </c>
      <c r="C70" s="552"/>
      <c r="D70" s="553"/>
      <c r="E70" s="553"/>
      <c r="F70" s="553"/>
      <c r="G70" s="553"/>
      <c r="H70" s="553"/>
      <c r="I70" s="553"/>
      <c r="J70" s="553"/>
      <c r="K70" s="553"/>
      <c r="L70" s="554"/>
      <c r="M70" s="555"/>
      <c r="N70" s="555"/>
      <c r="O70" s="555"/>
      <c r="P70" s="555"/>
      <c r="Q70" s="555"/>
      <c r="R70" s="556"/>
      <c r="S70" s="557"/>
      <c r="T70" s="557"/>
      <c r="U70" s="557"/>
      <c r="V70" s="558"/>
      <c r="W70" s="72"/>
      <c r="X70" s="4"/>
      <c r="Y70" s="5"/>
      <c r="Z70" s="429"/>
      <c r="AA70" s="430"/>
    </row>
    <row r="71" spans="1:27" ht="33.9" customHeight="1">
      <c r="A71" s="412"/>
      <c r="B71" s="431">
        <f t="shared" si="0"/>
        <v>19</v>
      </c>
      <c r="C71" s="552"/>
      <c r="D71" s="553"/>
      <c r="E71" s="553"/>
      <c r="F71" s="553"/>
      <c r="G71" s="553"/>
      <c r="H71" s="553"/>
      <c r="I71" s="553"/>
      <c r="J71" s="553"/>
      <c r="K71" s="553"/>
      <c r="L71" s="554"/>
      <c r="M71" s="555"/>
      <c r="N71" s="555"/>
      <c r="O71" s="555"/>
      <c r="P71" s="555"/>
      <c r="Q71" s="555"/>
      <c r="R71" s="556"/>
      <c r="S71" s="557"/>
      <c r="T71" s="557"/>
      <c r="U71" s="557"/>
      <c r="V71" s="558"/>
      <c r="W71" s="72"/>
      <c r="X71" s="4"/>
      <c r="Y71" s="5"/>
      <c r="Z71" s="429"/>
      <c r="AA71" s="430"/>
    </row>
    <row r="72" spans="1:27" ht="33.9" customHeight="1">
      <c r="A72" s="412"/>
      <c r="B72" s="431">
        <f t="shared" si="0"/>
        <v>20</v>
      </c>
      <c r="C72" s="552"/>
      <c r="D72" s="553"/>
      <c r="E72" s="553"/>
      <c r="F72" s="553"/>
      <c r="G72" s="553"/>
      <c r="H72" s="553"/>
      <c r="I72" s="553"/>
      <c r="J72" s="553"/>
      <c r="K72" s="553"/>
      <c r="L72" s="554"/>
      <c r="M72" s="555"/>
      <c r="N72" s="555"/>
      <c r="O72" s="555"/>
      <c r="P72" s="555"/>
      <c r="Q72" s="555"/>
      <c r="R72" s="556"/>
      <c r="S72" s="557"/>
      <c r="T72" s="557"/>
      <c r="U72" s="557"/>
      <c r="V72" s="558"/>
      <c r="W72" s="72"/>
      <c r="X72" s="4"/>
      <c r="Y72" s="5"/>
      <c r="Z72" s="429"/>
      <c r="AA72" s="430"/>
    </row>
    <row r="73" spans="1:27" ht="33.9" customHeight="1">
      <c r="A73" s="412"/>
      <c r="B73" s="431">
        <f t="shared" si="0"/>
        <v>21</v>
      </c>
      <c r="C73" s="552"/>
      <c r="D73" s="553"/>
      <c r="E73" s="553"/>
      <c r="F73" s="553"/>
      <c r="G73" s="553"/>
      <c r="H73" s="553"/>
      <c r="I73" s="553"/>
      <c r="J73" s="553"/>
      <c r="K73" s="553"/>
      <c r="L73" s="554"/>
      <c r="M73" s="555"/>
      <c r="N73" s="555"/>
      <c r="O73" s="555"/>
      <c r="P73" s="555"/>
      <c r="Q73" s="555"/>
      <c r="R73" s="556"/>
      <c r="S73" s="557"/>
      <c r="T73" s="557"/>
      <c r="U73" s="557"/>
      <c r="V73" s="558"/>
      <c r="W73" s="72"/>
      <c r="X73" s="4"/>
      <c r="Y73" s="5"/>
      <c r="Z73" s="429"/>
      <c r="AA73" s="430"/>
    </row>
    <row r="74" spans="1:27" ht="33.9" customHeight="1">
      <c r="A74" s="412"/>
      <c r="B74" s="431">
        <f t="shared" si="0"/>
        <v>22</v>
      </c>
      <c r="C74" s="552"/>
      <c r="D74" s="553"/>
      <c r="E74" s="553"/>
      <c r="F74" s="553"/>
      <c r="G74" s="553"/>
      <c r="H74" s="553"/>
      <c r="I74" s="553"/>
      <c r="J74" s="553"/>
      <c r="K74" s="553"/>
      <c r="L74" s="554"/>
      <c r="M74" s="555"/>
      <c r="N74" s="555"/>
      <c r="O74" s="555"/>
      <c r="P74" s="555"/>
      <c r="Q74" s="555"/>
      <c r="R74" s="556"/>
      <c r="S74" s="557"/>
      <c r="T74" s="557"/>
      <c r="U74" s="557"/>
      <c r="V74" s="558"/>
      <c r="W74" s="72"/>
      <c r="X74" s="4"/>
      <c r="Y74" s="5"/>
      <c r="Z74" s="429"/>
      <c r="AA74" s="430"/>
    </row>
    <row r="75" spans="1:27" ht="33.9" customHeight="1">
      <c r="A75" s="412"/>
      <c r="B75" s="431">
        <f t="shared" si="0"/>
        <v>23</v>
      </c>
      <c r="C75" s="552"/>
      <c r="D75" s="553"/>
      <c r="E75" s="553"/>
      <c r="F75" s="553"/>
      <c r="G75" s="553"/>
      <c r="H75" s="553"/>
      <c r="I75" s="553"/>
      <c r="J75" s="553"/>
      <c r="K75" s="553"/>
      <c r="L75" s="554"/>
      <c r="M75" s="555"/>
      <c r="N75" s="555"/>
      <c r="O75" s="555"/>
      <c r="P75" s="555"/>
      <c r="Q75" s="555"/>
      <c r="R75" s="556"/>
      <c r="S75" s="557"/>
      <c r="T75" s="557"/>
      <c r="U75" s="557"/>
      <c r="V75" s="558"/>
      <c r="W75" s="72"/>
      <c r="X75" s="4"/>
      <c r="Y75" s="5"/>
      <c r="Z75" s="429"/>
      <c r="AA75" s="430"/>
    </row>
    <row r="76" spans="1:27" ht="33.9" customHeight="1">
      <c r="A76" s="412"/>
      <c r="B76" s="431">
        <f t="shared" si="0"/>
        <v>24</v>
      </c>
      <c r="C76" s="552"/>
      <c r="D76" s="553"/>
      <c r="E76" s="553"/>
      <c r="F76" s="553"/>
      <c r="G76" s="553"/>
      <c r="H76" s="553"/>
      <c r="I76" s="553"/>
      <c r="J76" s="553"/>
      <c r="K76" s="553"/>
      <c r="L76" s="554"/>
      <c r="M76" s="555"/>
      <c r="N76" s="555"/>
      <c r="O76" s="555"/>
      <c r="P76" s="555"/>
      <c r="Q76" s="555"/>
      <c r="R76" s="556"/>
      <c r="S76" s="557"/>
      <c r="T76" s="557"/>
      <c r="U76" s="557"/>
      <c r="V76" s="558"/>
      <c r="W76" s="72"/>
      <c r="X76" s="4"/>
      <c r="Y76" s="5"/>
      <c r="Z76" s="429"/>
      <c r="AA76" s="430"/>
    </row>
    <row r="77" spans="1:27" ht="33.9" customHeight="1">
      <c r="A77" s="412"/>
      <c r="B77" s="431">
        <f t="shared" si="0"/>
        <v>25</v>
      </c>
      <c r="C77" s="552"/>
      <c r="D77" s="553"/>
      <c r="E77" s="553"/>
      <c r="F77" s="553"/>
      <c r="G77" s="553"/>
      <c r="H77" s="553"/>
      <c r="I77" s="553"/>
      <c r="J77" s="553"/>
      <c r="K77" s="553"/>
      <c r="L77" s="554"/>
      <c r="M77" s="555"/>
      <c r="N77" s="555"/>
      <c r="O77" s="555"/>
      <c r="P77" s="555"/>
      <c r="Q77" s="555"/>
      <c r="R77" s="556"/>
      <c r="S77" s="557"/>
      <c r="T77" s="557"/>
      <c r="U77" s="557"/>
      <c r="V77" s="558"/>
      <c r="W77" s="72"/>
      <c r="X77" s="4"/>
      <c r="Y77" s="5"/>
      <c r="Z77" s="429"/>
      <c r="AA77" s="430"/>
    </row>
    <row r="78" spans="1:27" ht="33.9" customHeight="1">
      <c r="A78" s="412"/>
      <c r="B78" s="431">
        <f t="shared" si="0"/>
        <v>26</v>
      </c>
      <c r="C78" s="552"/>
      <c r="D78" s="553"/>
      <c r="E78" s="553"/>
      <c r="F78" s="553"/>
      <c r="G78" s="553"/>
      <c r="H78" s="553"/>
      <c r="I78" s="553"/>
      <c r="J78" s="553"/>
      <c r="K78" s="553"/>
      <c r="L78" s="554"/>
      <c r="M78" s="555"/>
      <c r="N78" s="555"/>
      <c r="O78" s="555"/>
      <c r="P78" s="555"/>
      <c r="Q78" s="555"/>
      <c r="R78" s="556"/>
      <c r="S78" s="557"/>
      <c r="T78" s="557"/>
      <c r="U78" s="557"/>
      <c r="V78" s="558"/>
      <c r="W78" s="72"/>
      <c r="X78" s="4"/>
      <c r="Y78" s="5"/>
      <c r="Z78" s="429"/>
      <c r="AA78" s="430"/>
    </row>
    <row r="79" spans="1:27" ht="33.9" customHeight="1">
      <c r="A79" s="412"/>
      <c r="B79" s="431">
        <f t="shared" si="0"/>
        <v>27</v>
      </c>
      <c r="C79" s="552"/>
      <c r="D79" s="553"/>
      <c r="E79" s="553"/>
      <c r="F79" s="553"/>
      <c r="G79" s="553"/>
      <c r="H79" s="553"/>
      <c r="I79" s="553"/>
      <c r="J79" s="553"/>
      <c r="K79" s="553"/>
      <c r="L79" s="554"/>
      <c r="M79" s="555"/>
      <c r="N79" s="555"/>
      <c r="O79" s="555"/>
      <c r="P79" s="555"/>
      <c r="Q79" s="555"/>
      <c r="R79" s="556"/>
      <c r="S79" s="557"/>
      <c r="T79" s="557"/>
      <c r="U79" s="557"/>
      <c r="V79" s="558"/>
      <c r="W79" s="72"/>
      <c r="X79" s="4"/>
      <c r="Y79" s="5"/>
      <c r="Z79" s="429"/>
      <c r="AA79" s="430"/>
    </row>
    <row r="80" spans="1:27" ht="33.9" customHeight="1">
      <c r="A80" s="412"/>
      <c r="B80" s="431">
        <f t="shared" si="0"/>
        <v>28</v>
      </c>
      <c r="C80" s="552"/>
      <c r="D80" s="553"/>
      <c r="E80" s="553"/>
      <c r="F80" s="553"/>
      <c r="G80" s="553"/>
      <c r="H80" s="553"/>
      <c r="I80" s="553"/>
      <c r="J80" s="553"/>
      <c r="K80" s="553"/>
      <c r="L80" s="554"/>
      <c r="M80" s="555"/>
      <c r="N80" s="555"/>
      <c r="O80" s="555"/>
      <c r="P80" s="555"/>
      <c r="Q80" s="555"/>
      <c r="R80" s="556"/>
      <c r="S80" s="557"/>
      <c r="T80" s="557"/>
      <c r="U80" s="557"/>
      <c r="V80" s="558"/>
      <c r="W80" s="72"/>
      <c r="X80" s="4"/>
      <c r="Y80" s="5"/>
      <c r="Z80" s="429"/>
      <c r="AA80" s="430"/>
    </row>
    <row r="81" spans="1:27" ht="33.9" customHeight="1">
      <c r="A81" s="412"/>
      <c r="B81" s="431">
        <f t="shared" si="0"/>
        <v>29</v>
      </c>
      <c r="C81" s="552"/>
      <c r="D81" s="553"/>
      <c r="E81" s="553"/>
      <c r="F81" s="553"/>
      <c r="G81" s="553"/>
      <c r="H81" s="553"/>
      <c r="I81" s="553"/>
      <c r="J81" s="553"/>
      <c r="K81" s="553"/>
      <c r="L81" s="554"/>
      <c r="M81" s="555"/>
      <c r="N81" s="555"/>
      <c r="O81" s="555"/>
      <c r="P81" s="555"/>
      <c r="Q81" s="555"/>
      <c r="R81" s="556"/>
      <c r="S81" s="557"/>
      <c r="T81" s="557"/>
      <c r="U81" s="557"/>
      <c r="V81" s="558"/>
      <c r="W81" s="72"/>
      <c r="X81" s="4"/>
      <c r="Y81" s="5"/>
      <c r="Z81" s="429"/>
      <c r="AA81" s="430"/>
    </row>
    <row r="82" spans="1:27" ht="33.9" customHeight="1">
      <c r="A82" s="412"/>
      <c r="B82" s="431">
        <f t="shared" si="0"/>
        <v>30</v>
      </c>
      <c r="C82" s="552"/>
      <c r="D82" s="553"/>
      <c r="E82" s="553"/>
      <c r="F82" s="553"/>
      <c r="G82" s="553"/>
      <c r="H82" s="553"/>
      <c r="I82" s="553"/>
      <c r="J82" s="553"/>
      <c r="K82" s="553"/>
      <c r="L82" s="554"/>
      <c r="M82" s="555"/>
      <c r="N82" s="555"/>
      <c r="O82" s="555"/>
      <c r="P82" s="555"/>
      <c r="Q82" s="555"/>
      <c r="R82" s="556"/>
      <c r="S82" s="557"/>
      <c r="T82" s="557"/>
      <c r="U82" s="557"/>
      <c r="V82" s="558"/>
      <c r="W82" s="72"/>
      <c r="X82" s="4"/>
      <c r="Y82" s="5"/>
      <c r="Z82" s="429"/>
      <c r="AA82" s="430"/>
    </row>
    <row r="83" spans="1:27" ht="33.9" customHeight="1">
      <c r="A83" s="412"/>
      <c r="B83" s="431">
        <f t="shared" si="0"/>
        <v>31</v>
      </c>
      <c r="C83" s="552"/>
      <c r="D83" s="553"/>
      <c r="E83" s="553"/>
      <c r="F83" s="553"/>
      <c r="G83" s="553"/>
      <c r="H83" s="553"/>
      <c r="I83" s="553"/>
      <c r="J83" s="553"/>
      <c r="K83" s="553"/>
      <c r="L83" s="554"/>
      <c r="M83" s="555"/>
      <c r="N83" s="555"/>
      <c r="O83" s="555"/>
      <c r="P83" s="555"/>
      <c r="Q83" s="555"/>
      <c r="R83" s="556"/>
      <c r="S83" s="557"/>
      <c r="T83" s="557"/>
      <c r="U83" s="557"/>
      <c r="V83" s="558"/>
      <c r="W83" s="72"/>
      <c r="X83" s="4"/>
      <c r="Y83" s="5"/>
      <c r="Z83" s="429"/>
      <c r="AA83" s="430"/>
    </row>
    <row r="84" spans="1:27" ht="33.9" customHeight="1">
      <c r="A84" s="412"/>
      <c r="B84" s="431">
        <f t="shared" si="0"/>
        <v>32</v>
      </c>
      <c r="C84" s="552"/>
      <c r="D84" s="553"/>
      <c r="E84" s="553"/>
      <c r="F84" s="553"/>
      <c r="G84" s="553"/>
      <c r="H84" s="553"/>
      <c r="I84" s="553"/>
      <c r="J84" s="553"/>
      <c r="K84" s="553"/>
      <c r="L84" s="554"/>
      <c r="M84" s="555"/>
      <c r="N84" s="555"/>
      <c r="O84" s="555"/>
      <c r="P84" s="555"/>
      <c r="Q84" s="555"/>
      <c r="R84" s="556"/>
      <c r="S84" s="557"/>
      <c r="T84" s="557"/>
      <c r="U84" s="557"/>
      <c r="V84" s="558"/>
      <c r="W84" s="72"/>
      <c r="X84" s="4"/>
      <c r="Y84" s="5"/>
      <c r="Z84" s="429"/>
      <c r="AA84" s="430"/>
    </row>
    <row r="85" spans="1:27" ht="33.9" customHeight="1">
      <c r="A85" s="412"/>
      <c r="B85" s="431">
        <f t="shared" si="0"/>
        <v>33</v>
      </c>
      <c r="C85" s="552"/>
      <c r="D85" s="553"/>
      <c r="E85" s="553"/>
      <c r="F85" s="553"/>
      <c r="G85" s="553"/>
      <c r="H85" s="553"/>
      <c r="I85" s="553"/>
      <c r="J85" s="553"/>
      <c r="K85" s="553"/>
      <c r="L85" s="554"/>
      <c r="M85" s="555"/>
      <c r="N85" s="555"/>
      <c r="O85" s="555"/>
      <c r="P85" s="555"/>
      <c r="Q85" s="555"/>
      <c r="R85" s="556"/>
      <c r="S85" s="557"/>
      <c r="T85" s="557"/>
      <c r="U85" s="557"/>
      <c r="V85" s="558"/>
      <c r="W85" s="72"/>
      <c r="X85" s="4"/>
      <c r="Y85" s="5"/>
      <c r="Z85" s="429"/>
      <c r="AA85" s="430"/>
    </row>
    <row r="86" spans="1:27" ht="33.9" customHeight="1">
      <c r="A86" s="412"/>
      <c r="B86" s="431">
        <f t="shared" si="0"/>
        <v>34</v>
      </c>
      <c r="C86" s="552"/>
      <c r="D86" s="553"/>
      <c r="E86" s="553"/>
      <c r="F86" s="553"/>
      <c r="G86" s="553"/>
      <c r="H86" s="553"/>
      <c r="I86" s="553"/>
      <c r="J86" s="553"/>
      <c r="K86" s="553"/>
      <c r="L86" s="554"/>
      <c r="M86" s="555"/>
      <c r="N86" s="555"/>
      <c r="O86" s="555"/>
      <c r="P86" s="555"/>
      <c r="Q86" s="555"/>
      <c r="R86" s="556"/>
      <c r="S86" s="557"/>
      <c r="T86" s="557"/>
      <c r="U86" s="557"/>
      <c r="V86" s="558"/>
      <c r="W86" s="72"/>
      <c r="X86" s="4"/>
      <c r="Y86" s="5"/>
      <c r="Z86" s="429"/>
      <c r="AA86" s="430"/>
    </row>
    <row r="87" spans="1:27" ht="33.9" customHeight="1">
      <c r="A87" s="412"/>
      <c r="B87" s="431">
        <f t="shared" si="0"/>
        <v>35</v>
      </c>
      <c r="C87" s="552"/>
      <c r="D87" s="553"/>
      <c r="E87" s="553"/>
      <c r="F87" s="553"/>
      <c r="G87" s="553"/>
      <c r="H87" s="553"/>
      <c r="I87" s="553"/>
      <c r="J87" s="553"/>
      <c r="K87" s="553"/>
      <c r="L87" s="554"/>
      <c r="M87" s="555"/>
      <c r="N87" s="555"/>
      <c r="O87" s="555"/>
      <c r="P87" s="555"/>
      <c r="Q87" s="555"/>
      <c r="R87" s="556"/>
      <c r="S87" s="557"/>
      <c r="T87" s="557"/>
      <c r="U87" s="557"/>
      <c r="V87" s="558"/>
      <c r="W87" s="72"/>
      <c r="X87" s="4"/>
      <c r="Y87" s="5"/>
      <c r="Z87" s="429"/>
      <c r="AA87" s="430"/>
    </row>
    <row r="88" spans="1:27" ht="33.9" customHeight="1">
      <c r="A88" s="412"/>
      <c r="B88" s="431">
        <f t="shared" si="0"/>
        <v>36</v>
      </c>
      <c r="C88" s="552"/>
      <c r="D88" s="553"/>
      <c r="E88" s="553"/>
      <c r="F88" s="553"/>
      <c r="G88" s="553"/>
      <c r="H88" s="553"/>
      <c r="I88" s="553"/>
      <c r="J88" s="553"/>
      <c r="K88" s="553"/>
      <c r="L88" s="554"/>
      <c r="M88" s="555"/>
      <c r="N88" s="555"/>
      <c r="O88" s="555"/>
      <c r="P88" s="555"/>
      <c r="Q88" s="555"/>
      <c r="R88" s="556"/>
      <c r="S88" s="557"/>
      <c r="T88" s="557"/>
      <c r="U88" s="557"/>
      <c r="V88" s="558"/>
      <c r="W88" s="72"/>
      <c r="X88" s="4"/>
      <c r="Y88" s="5"/>
      <c r="Z88" s="429"/>
      <c r="AA88" s="430"/>
    </row>
    <row r="89" spans="1:27" ht="33.9" customHeight="1">
      <c r="A89" s="412"/>
      <c r="B89" s="431">
        <f t="shared" si="0"/>
        <v>37</v>
      </c>
      <c r="C89" s="552"/>
      <c r="D89" s="553"/>
      <c r="E89" s="553"/>
      <c r="F89" s="553"/>
      <c r="G89" s="553"/>
      <c r="H89" s="553"/>
      <c r="I89" s="553"/>
      <c r="J89" s="553"/>
      <c r="K89" s="553"/>
      <c r="L89" s="554"/>
      <c r="M89" s="555"/>
      <c r="N89" s="555"/>
      <c r="O89" s="555"/>
      <c r="P89" s="555"/>
      <c r="Q89" s="555"/>
      <c r="R89" s="556"/>
      <c r="S89" s="557"/>
      <c r="T89" s="557"/>
      <c r="U89" s="557"/>
      <c r="V89" s="558"/>
      <c r="W89" s="72"/>
      <c r="X89" s="4"/>
      <c r="Y89" s="5"/>
      <c r="Z89" s="429"/>
      <c r="AA89" s="430"/>
    </row>
    <row r="90" spans="1:27" ht="33.9" customHeight="1">
      <c r="A90" s="412"/>
      <c r="B90" s="431">
        <f t="shared" si="0"/>
        <v>38</v>
      </c>
      <c r="C90" s="552"/>
      <c r="D90" s="553"/>
      <c r="E90" s="553"/>
      <c r="F90" s="553"/>
      <c r="G90" s="553"/>
      <c r="H90" s="553"/>
      <c r="I90" s="553"/>
      <c r="J90" s="553"/>
      <c r="K90" s="553"/>
      <c r="L90" s="554"/>
      <c r="M90" s="555"/>
      <c r="N90" s="555"/>
      <c r="O90" s="555"/>
      <c r="P90" s="555"/>
      <c r="Q90" s="555"/>
      <c r="R90" s="556"/>
      <c r="S90" s="557"/>
      <c r="T90" s="557"/>
      <c r="U90" s="557"/>
      <c r="V90" s="558"/>
      <c r="W90" s="72"/>
      <c r="X90" s="4"/>
      <c r="Y90" s="5"/>
      <c r="Z90" s="429"/>
      <c r="AA90" s="430"/>
    </row>
    <row r="91" spans="1:27" ht="33.9" customHeight="1">
      <c r="A91" s="412"/>
      <c r="B91" s="431">
        <f t="shared" si="0"/>
        <v>39</v>
      </c>
      <c r="C91" s="552"/>
      <c r="D91" s="553"/>
      <c r="E91" s="553"/>
      <c r="F91" s="553"/>
      <c r="G91" s="553"/>
      <c r="H91" s="553"/>
      <c r="I91" s="553"/>
      <c r="J91" s="553"/>
      <c r="K91" s="553"/>
      <c r="L91" s="554"/>
      <c r="M91" s="555"/>
      <c r="N91" s="555"/>
      <c r="O91" s="555"/>
      <c r="P91" s="555"/>
      <c r="Q91" s="555"/>
      <c r="R91" s="556"/>
      <c r="S91" s="557"/>
      <c r="T91" s="557"/>
      <c r="U91" s="557"/>
      <c r="V91" s="558"/>
      <c r="W91" s="72"/>
      <c r="X91" s="4"/>
      <c r="Y91" s="5"/>
      <c r="Z91" s="429"/>
      <c r="AA91" s="430"/>
    </row>
    <row r="92" spans="1:27" ht="33.9" customHeight="1">
      <c r="A92" s="412"/>
      <c r="B92" s="431">
        <f t="shared" si="0"/>
        <v>40</v>
      </c>
      <c r="C92" s="552"/>
      <c r="D92" s="553"/>
      <c r="E92" s="553"/>
      <c r="F92" s="553"/>
      <c r="G92" s="553"/>
      <c r="H92" s="553"/>
      <c r="I92" s="553"/>
      <c r="J92" s="553"/>
      <c r="K92" s="553"/>
      <c r="L92" s="554"/>
      <c r="M92" s="555"/>
      <c r="N92" s="555"/>
      <c r="O92" s="555"/>
      <c r="P92" s="555"/>
      <c r="Q92" s="555"/>
      <c r="R92" s="556"/>
      <c r="S92" s="557"/>
      <c r="T92" s="557"/>
      <c r="U92" s="557"/>
      <c r="V92" s="558"/>
      <c r="W92" s="72"/>
      <c r="X92" s="4"/>
      <c r="Y92" s="5"/>
      <c r="Z92" s="429"/>
      <c r="AA92" s="430"/>
    </row>
    <row r="93" spans="1:27" ht="33.9" customHeight="1">
      <c r="A93" s="412"/>
      <c r="B93" s="431">
        <f t="shared" si="0"/>
        <v>41</v>
      </c>
      <c r="C93" s="552"/>
      <c r="D93" s="553"/>
      <c r="E93" s="553"/>
      <c r="F93" s="553"/>
      <c r="G93" s="553"/>
      <c r="H93" s="553"/>
      <c r="I93" s="553"/>
      <c r="J93" s="553"/>
      <c r="K93" s="553"/>
      <c r="L93" s="554"/>
      <c r="M93" s="555"/>
      <c r="N93" s="555"/>
      <c r="O93" s="555"/>
      <c r="P93" s="555"/>
      <c r="Q93" s="555"/>
      <c r="R93" s="556"/>
      <c r="S93" s="557"/>
      <c r="T93" s="557"/>
      <c r="U93" s="557"/>
      <c r="V93" s="558"/>
      <c r="W93" s="72"/>
      <c r="X93" s="4"/>
      <c r="Y93" s="5"/>
      <c r="Z93" s="429"/>
      <c r="AA93" s="430"/>
    </row>
    <row r="94" spans="1:27" ht="33.9" customHeight="1">
      <c r="A94" s="412"/>
      <c r="B94" s="431">
        <f t="shared" si="0"/>
        <v>42</v>
      </c>
      <c r="C94" s="552"/>
      <c r="D94" s="553"/>
      <c r="E94" s="553"/>
      <c r="F94" s="553"/>
      <c r="G94" s="553"/>
      <c r="H94" s="553"/>
      <c r="I94" s="553"/>
      <c r="J94" s="553"/>
      <c r="K94" s="553"/>
      <c r="L94" s="554"/>
      <c r="M94" s="555"/>
      <c r="N94" s="555"/>
      <c r="O94" s="555"/>
      <c r="P94" s="555"/>
      <c r="Q94" s="555"/>
      <c r="R94" s="556"/>
      <c r="S94" s="557"/>
      <c r="T94" s="557"/>
      <c r="U94" s="557"/>
      <c r="V94" s="558"/>
      <c r="W94" s="72"/>
      <c r="X94" s="4"/>
      <c r="Y94" s="5"/>
      <c r="Z94" s="429"/>
      <c r="AA94" s="430"/>
    </row>
    <row r="95" spans="1:27" ht="33.9" customHeight="1">
      <c r="A95" s="412"/>
      <c r="B95" s="431">
        <f t="shared" si="0"/>
        <v>43</v>
      </c>
      <c r="C95" s="552"/>
      <c r="D95" s="553"/>
      <c r="E95" s="553"/>
      <c r="F95" s="553"/>
      <c r="G95" s="553"/>
      <c r="H95" s="553"/>
      <c r="I95" s="553"/>
      <c r="J95" s="553"/>
      <c r="K95" s="553"/>
      <c r="L95" s="554"/>
      <c r="M95" s="555"/>
      <c r="N95" s="555"/>
      <c r="O95" s="555"/>
      <c r="P95" s="555"/>
      <c r="Q95" s="555"/>
      <c r="R95" s="556"/>
      <c r="S95" s="557"/>
      <c r="T95" s="557"/>
      <c r="U95" s="557"/>
      <c r="V95" s="558"/>
      <c r="W95" s="72"/>
      <c r="X95" s="4"/>
      <c r="Y95" s="5"/>
      <c r="Z95" s="429"/>
      <c r="AA95" s="430"/>
    </row>
    <row r="96" spans="1:27" ht="33.9" customHeight="1">
      <c r="A96" s="412"/>
      <c r="B96" s="431">
        <f t="shared" si="0"/>
        <v>44</v>
      </c>
      <c r="C96" s="552"/>
      <c r="D96" s="553"/>
      <c r="E96" s="553"/>
      <c r="F96" s="553"/>
      <c r="G96" s="553"/>
      <c r="H96" s="553"/>
      <c r="I96" s="553"/>
      <c r="J96" s="553"/>
      <c r="K96" s="553"/>
      <c r="L96" s="554"/>
      <c r="M96" s="555"/>
      <c r="N96" s="555"/>
      <c r="O96" s="555"/>
      <c r="P96" s="555"/>
      <c r="Q96" s="555"/>
      <c r="R96" s="556"/>
      <c r="S96" s="557"/>
      <c r="T96" s="557"/>
      <c r="U96" s="557"/>
      <c r="V96" s="558"/>
      <c r="W96" s="72"/>
      <c r="X96" s="4"/>
      <c r="Y96" s="5"/>
      <c r="Z96" s="429"/>
      <c r="AA96" s="430"/>
    </row>
    <row r="97" spans="1:27" ht="33.9" customHeight="1">
      <c r="A97" s="412"/>
      <c r="B97" s="431">
        <f t="shared" si="0"/>
        <v>45</v>
      </c>
      <c r="C97" s="552"/>
      <c r="D97" s="553"/>
      <c r="E97" s="553"/>
      <c r="F97" s="553"/>
      <c r="G97" s="553"/>
      <c r="H97" s="553"/>
      <c r="I97" s="553"/>
      <c r="J97" s="553"/>
      <c r="K97" s="553"/>
      <c r="L97" s="554"/>
      <c r="M97" s="555"/>
      <c r="N97" s="555"/>
      <c r="O97" s="555"/>
      <c r="P97" s="555"/>
      <c r="Q97" s="555"/>
      <c r="R97" s="556"/>
      <c r="S97" s="557"/>
      <c r="T97" s="557"/>
      <c r="U97" s="557"/>
      <c r="V97" s="558"/>
      <c r="W97" s="72"/>
      <c r="X97" s="4"/>
      <c r="Y97" s="5"/>
      <c r="Z97" s="429"/>
      <c r="AA97" s="430"/>
    </row>
    <row r="98" spans="1:27" ht="33.9" customHeight="1">
      <c r="A98" s="412"/>
      <c r="B98" s="431">
        <f t="shared" si="0"/>
        <v>46</v>
      </c>
      <c r="C98" s="552"/>
      <c r="D98" s="553"/>
      <c r="E98" s="553"/>
      <c r="F98" s="553"/>
      <c r="G98" s="553"/>
      <c r="H98" s="553"/>
      <c r="I98" s="553"/>
      <c r="J98" s="553"/>
      <c r="K98" s="553"/>
      <c r="L98" s="554"/>
      <c r="M98" s="555"/>
      <c r="N98" s="555"/>
      <c r="O98" s="555"/>
      <c r="P98" s="555"/>
      <c r="Q98" s="555"/>
      <c r="R98" s="556"/>
      <c r="S98" s="557"/>
      <c r="T98" s="557"/>
      <c r="U98" s="557"/>
      <c r="V98" s="558"/>
      <c r="W98" s="72"/>
      <c r="X98" s="4"/>
      <c r="Y98" s="5"/>
      <c r="Z98" s="429"/>
      <c r="AA98" s="430"/>
    </row>
    <row r="99" spans="1:27" ht="33.9" customHeight="1">
      <c r="A99" s="412"/>
      <c r="B99" s="431">
        <f t="shared" si="0"/>
        <v>47</v>
      </c>
      <c r="C99" s="552"/>
      <c r="D99" s="553"/>
      <c r="E99" s="553"/>
      <c r="F99" s="553"/>
      <c r="G99" s="553"/>
      <c r="H99" s="553"/>
      <c r="I99" s="553"/>
      <c r="J99" s="553"/>
      <c r="K99" s="553"/>
      <c r="L99" s="554"/>
      <c r="M99" s="555"/>
      <c r="N99" s="555"/>
      <c r="O99" s="555"/>
      <c r="P99" s="555"/>
      <c r="Q99" s="555"/>
      <c r="R99" s="556"/>
      <c r="S99" s="557"/>
      <c r="T99" s="557"/>
      <c r="U99" s="557"/>
      <c r="V99" s="558"/>
      <c r="W99" s="72"/>
      <c r="X99" s="4"/>
      <c r="Y99" s="5"/>
      <c r="Z99" s="429"/>
      <c r="AA99" s="430"/>
    </row>
    <row r="100" spans="1:27" ht="33.9" customHeight="1">
      <c r="A100" s="412"/>
      <c r="B100" s="431">
        <f t="shared" si="0"/>
        <v>48</v>
      </c>
      <c r="C100" s="552"/>
      <c r="D100" s="553"/>
      <c r="E100" s="553"/>
      <c r="F100" s="553"/>
      <c r="G100" s="553"/>
      <c r="H100" s="553"/>
      <c r="I100" s="553"/>
      <c r="J100" s="553"/>
      <c r="K100" s="553"/>
      <c r="L100" s="554"/>
      <c r="M100" s="555"/>
      <c r="N100" s="555"/>
      <c r="O100" s="555"/>
      <c r="P100" s="555"/>
      <c r="Q100" s="555"/>
      <c r="R100" s="556"/>
      <c r="S100" s="557"/>
      <c r="T100" s="557"/>
      <c r="U100" s="557"/>
      <c r="V100" s="558"/>
      <c r="W100" s="72"/>
      <c r="X100" s="4"/>
      <c r="Y100" s="5"/>
      <c r="Z100" s="429"/>
      <c r="AA100" s="430"/>
    </row>
    <row r="101" spans="1:27" ht="33.9" customHeight="1">
      <c r="A101" s="412"/>
      <c r="B101" s="431">
        <f t="shared" si="0"/>
        <v>49</v>
      </c>
      <c r="C101" s="552"/>
      <c r="D101" s="553"/>
      <c r="E101" s="553"/>
      <c r="F101" s="553"/>
      <c r="G101" s="553"/>
      <c r="H101" s="553"/>
      <c r="I101" s="553"/>
      <c r="J101" s="553"/>
      <c r="K101" s="553"/>
      <c r="L101" s="554"/>
      <c r="M101" s="555"/>
      <c r="N101" s="555"/>
      <c r="O101" s="555"/>
      <c r="P101" s="555"/>
      <c r="Q101" s="555"/>
      <c r="R101" s="556"/>
      <c r="S101" s="557"/>
      <c r="T101" s="557"/>
      <c r="U101" s="557"/>
      <c r="V101" s="558"/>
      <c r="W101" s="72"/>
      <c r="X101" s="4"/>
      <c r="Y101" s="5"/>
      <c r="Z101" s="429"/>
      <c r="AA101" s="430"/>
    </row>
    <row r="102" spans="1:27" ht="33.9" customHeight="1">
      <c r="A102" s="412"/>
      <c r="B102" s="431">
        <f t="shared" si="0"/>
        <v>50</v>
      </c>
      <c r="C102" s="552"/>
      <c r="D102" s="553"/>
      <c r="E102" s="553"/>
      <c r="F102" s="553"/>
      <c r="G102" s="553"/>
      <c r="H102" s="553"/>
      <c r="I102" s="553"/>
      <c r="J102" s="553"/>
      <c r="K102" s="553"/>
      <c r="L102" s="554"/>
      <c r="M102" s="555"/>
      <c r="N102" s="555"/>
      <c r="O102" s="555"/>
      <c r="P102" s="555"/>
      <c r="Q102" s="555"/>
      <c r="R102" s="556"/>
      <c r="S102" s="557"/>
      <c r="T102" s="557"/>
      <c r="U102" s="557"/>
      <c r="V102" s="558"/>
      <c r="W102" s="72"/>
      <c r="X102" s="4"/>
      <c r="Y102" s="5"/>
      <c r="Z102" s="429"/>
      <c r="AA102" s="430"/>
    </row>
    <row r="103" spans="1:27" ht="33.9" customHeight="1">
      <c r="A103" s="412"/>
      <c r="B103" s="431">
        <f t="shared" si="0"/>
        <v>51</v>
      </c>
      <c r="C103" s="552"/>
      <c r="D103" s="553"/>
      <c r="E103" s="553"/>
      <c r="F103" s="553"/>
      <c r="G103" s="553"/>
      <c r="H103" s="553"/>
      <c r="I103" s="553"/>
      <c r="J103" s="553"/>
      <c r="K103" s="553"/>
      <c r="L103" s="554"/>
      <c r="M103" s="555"/>
      <c r="N103" s="555"/>
      <c r="O103" s="555"/>
      <c r="P103" s="555"/>
      <c r="Q103" s="555"/>
      <c r="R103" s="556"/>
      <c r="S103" s="557"/>
      <c r="T103" s="557"/>
      <c r="U103" s="557"/>
      <c r="V103" s="558"/>
      <c r="W103" s="72"/>
      <c r="X103" s="4"/>
      <c r="Y103" s="5"/>
      <c r="Z103" s="429"/>
      <c r="AA103" s="430"/>
    </row>
    <row r="104" spans="1:27" ht="33.9" customHeight="1">
      <c r="A104" s="412"/>
      <c r="B104" s="431">
        <f t="shared" si="0"/>
        <v>52</v>
      </c>
      <c r="C104" s="552"/>
      <c r="D104" s="553"/>
      <c r="E104" s="553"/>
      <c r="F104" s="553"/>
      <c r="G104" s="553"/>
      <c r="H104" s="553"/>
      <c r="I104" s="553"/>
      <c r="J104" s="553"/>
      <c r="K104" s="553"/>
      <c r="L104" s="554"/>
      <c r="M104" s="555"/>
      <c r="N104" s="555"/>
      <c r="O104" s="555"/>
      <c r="P104" s="555"/>
      <c r="Q104" s="555"/>
      <c r="R104" s="556"/>
      <c r="S104" s="557"/>
      <c r="T104" s="557"/>
      <c r="U104" s="557"/>
      <c r="V104" s="558"/>
      <c r="W104" s="72"/>
      <c r="X104" s="4"/>
      <c r="Y104" s="5"/>
      <c r="Z104" s="429"/>
      <c r="AA104" s="430"/>
    </row>
    <row r="105" spans="1:27" ht="33.9" customHeight="1">
      <c r="A105" s="412"/>
      <c r="B105" s="431">
        <f t="shared" si="0"/>
        <v>53</v>
      </c>
      <c r="C105" s="552"/>
      <c r="D105" s="553"/>
      <c r="E105" s="553"/>
      <c r="F105" s="553"/>
      <c r="G105" s="553"/>
      <c r="H105" s="553"/>
      <c r="I105" s="553"/>
      <c r="J105" s="553"/>
      <c r="K105" s="553"/>
      <c r="L105" s="554"/>
      <c r="M105" s="555"/>
      <c r="N105" s="555"/>
      <c r="O105" s="555"/>
      <c r="P105" s="555"/>
      <c r="Q105" s="555"/>
      <c r="R105" s="556"/>
      <c r="S105" s="557"/>
      <c r="T105" s="557"/>
      <c r="U105" s="557"/>
      <c r="V105" s="558"/>
      <c r="W105" s="72"/>
      <c r="X105" s="4"/>
      <c r="Y105" s="5"/>
      <c r="Z105" s="429"/>
      <c r="AA105" s="430"/>
    </row>
    <row r="106" spans="1:27" ht="33.9" customHeight="1">
      <c r="A106" s="412"/>
      <c r="B106" s="431">
        <f t="shared" si="0"/>
        <v>54</v>
      </c>
      <c r="C106" s="552"/>
      <c r="D106" s="553"/>
      <c r="E106" s="553"/>
      <c r="F106" s="553"/>
      <c r="G106" s="553"/>
      <c r="H106" s="553"/>
      <c r="I106" s="553"/>
      <c r="J106" s="553"/>
      <c r="K106" s="553"/>
      <c r="L106" s="554"/>
      <c r="M106" s="555"/>
      <c r="N106" s="555"/>
      <c r="O106" s="555"/>
      <c r="P106" s="555"/>
      <c r="Q106" s="555"/>
      <c r="R106" s="556"/>
      <c r="S106" s="557"/>
      <c r="T106" s="557"/>
      <c r="U106" s="557"/>
      <c r="V106" s="558"/>
      <c r="W106" s="72"/>
      <c r="X106" s="4"/>
      <c r="Y106" s="5"/>
      <c r="Z106" s="429"/>
      <c r="AA106" s="430"/>
    </row>
    <row r="107" spans="1:27" ht="33.9" customHeight="1">
      <c r="A107" s="412"/>
      <c r="B107" s="431">
        <f t="shared" si="0"/>
        <v>55</v>
      </c>
      <c r="C107" s="552"/>
      <c r="D107" s="553"/>
      <c r="E107" s="553"/>
      <c r="F107" s="553"/>
      <c r="G107" s="553"/>
      <c r="H107" s="553"/>
      <c r="I107" s="553"/>
      <c r="J107" s="553"/>
      <c r="K107" s="553"/>
      <c r="L107" s="554"/>
      <c r="M107" s="555"/>
      <c r="N107" s="555"/>
      <c r="O107" s="555"/>
      <c r="P107" s="555"/>
      <c r="Q107" s="555"/>
      <c r="R107" s="556"/>
      <c r="S107" s="557"/>
      <c r="T107" s="557"/>
      <c r="U107" s="557"/>
      <c r="V107" s="558"/>
      <c r="W107" s="72"/>
      <c r="X107" s="4"/>
      <c r="Y107" s="5"/>
      <c r="Z107" s="429"/>
      <c r="AA107" s="430"/>
    </row>
    <row r="108" spans="1:27" ht="33.9" customHeight="1">
      <c r="A108" s="412"/>
      <c r="B108" s="431">
        <f t="shared" si="0"/>
        <v>56</v>
      </c>
      <c r="C108" s="552"/>
      <c r="D108" s="553"/>
      <c r="E108" s="553"/>
      <c r="F108" s="553"/>
      <c r="G108" s="553"/>
      <c r="H108" s="553"/>
      <c r="I108" s="553"/>
      <c r="J108" s="553"/>
      <c r="K108" s="553"/>
      <c r="L108" s="554"/>
      <c r="M108" s="555"/>
      <c r="N108" s="555"/>
      <c r="O108" s="555"/>
      <c r="P108" s="555"/>
      <c r="Q108" s="555"/>
      <c r="R108" s="556"/>
      <c r="S108" s="557"/>
      <c r="T108" s="557"/>
      <c r="U108" s="557"/>
      <c r="V108" s="558"/>
      <c r="W108" s="72"/>
      <c r="X108" s="4"/>
      <c r="Y108" s="5"/>
      <c r="Z108" s="429"/>
      <c r="AA108" s="430"/>
    </row>
    <row r="109" spans="1:27" ht="33.9" customHeight="1">
      <c r="A109" s="412"/>
      <c r="B109" s="431">
        <f t="shared" si="0"/>
        <v>57</v>
      </c>
      <c r="C109" s="552"/>
      <c r="D109" s="553"/>
      <c r="E109" s="553"/>
      <c r="F109" s="553"/>
      <c r="G109" s="553"/>
      <c r="H109" s="553"/>
      <c r="I109" s="553"/>
      <c r="J109" s="553"/>
      <c r="K109" s="553"/>
      <c r="L109" s="554"/>
      <c r="M109" s="555"/>
      <c r="N109" s="555"/>
      <c r="O109" s="555"/>
      <c r="P109" s="555"/>
      <c r="Q109" s="555"/>
      <c r="R109" s="556"/>
      <c r="S109" s="557"/>
      <c r="T109" s="557"/>
      <c r="U109" s="557"/>
      <c r="V109" s="558"/>
      <c r="W109" s="72"/>
      <c r="X109" s="4"/>
      <c r="Y109" s="5"/>
      <c r="Z109" s="429"/>
      <c r="AA109" s="430"/>
    </row>
    <row r="110" spans="1:27" ht="33.9" customHeight="1">
      <c r="A110" s="412"/>
      <c r="B110" s="431">
        <f t="shared" si="0"/>
        <v>58</v>
      </c>
      <c r="C110" s="552"/>
      <c r="D110" s="553"/>
      <c r="E110" s="553"/>
      <c r="F110" s="553"/>
      <c r="G110" s="553"/>
      <c r="H110" s="553"/>
      <c r="I110" s="553"/>
      <c r="J110" s="553"/>
      <c r="K110" s="553"/>
      <c r="L110" s="554"/>
      <c r="M110" s="555"/>
      <c r="N110" s="555"/>
      <c r="O110" s="555"/>
      <c r="P110" s="555"/>
      <c r="Q110" s="555"/>
      <c r="R110" s="556"/>
      <c r="S110" s="557"/>
      <c r="T110" s="557"/>
      <c r="U110" s="557"/>
      <c r="V110" s="558"/>
      <c r="W110" s="72"/>
      <c r="X110" s="4"/>
      <c r="Y110" s="5"/>
      <c r="Z110" s="429"/>
      <c r="AA110" s="430"/>
    </row>
    <row r="111" spans="1:27" ht="33.9" customHeight="1">
      <c r="A111" s="412"/>
      <c r="B111" s="431">
        <f t="shared" si="0"/>
        <v>59</v>
      </c>
      <c r="C111" s="552"/>
      <c r="D111" s="553"/>
      <c r="E111" s="553"/>
      <c r="F111" s="553"/>
      <c r="G111" s="553"/>
      <c r="H111" s="553"/>
      <c r="I111" s="553"/>
      <c r="J111" s="553"/>
      <c r="K111" s="553"/>
      <c r="L111" s="554"/>
      <c r="M111" s="555"/>
      <c r="N111" s="555"/>
      <c r="O111" s="555"/>
      <c r="P111" s="555"/>
      <c r="Q111" s="555"/>
      <c r="R111" s="556"/>
      <c r="S111" s="557"/>
      <c r="T111" s="557"/>
      <c r="U111" s="557"/>
      <c r="V111" s="558"/>
      <c r="W111" s="72"/>
      <c r="X111" s="4"/>
      <c r="Y111" s="5"/>
      <c r="Z111" s="429"/>
      <c r="AA111" s="430"/>
    </row>
    <row r="112" spans="1:27" ht="33.9" customHeight="1">
      <c r="A112" s="412"/>
      <c r="B112" s="431">
        <f t="shared" si="0"/>
        <v>60</v>
      </c>
      <c r="C112" s="552"/>
      <c r="D112" s="553"/>
      <c r="E112" s="553"/>
      <c r="F112" s="553"/>
      <c r="G112" s="553"/>
      <c r="H112" s="553"/>
      <c r="I112" s="553"/>
      <c r="J112" s="553"/>
      <c r="K112" s="553"/>
      <c r="L112" s="554"/>
      <c r="M112" s="555"/>
      <c r="N112" s="555"/>
      <c r="O112" s="555"/>
      <c r="P112" s="555"/>
      <c r="Q112" s="555"/>
      <c r="R112" s="556"/>
      <c r="S112" s="557"/>
      <c r="T112" s="557"/>
      <c r="U112" s="557"/>
      <c r="V112" s="558"/>
      <c r="W112" s="72"/>
      <c r="X112" s="4"/>
      <c r="Y112" s="5"/>
      <c r="Z112" s="429"/>
      <c r="AA112" s="430"/>
    </row>
    <row r="113" spans="1:27" ht="33.9" customHeight="1">
      <c r="A113" s="412"/>
      <c r="B113" s="431">
        <f t="shared" si="0"/>
        <v>61</v>
      </c>
      <c r="C113" s="552"/>
      <c r="D113" s="553"/>
      <c r="E113" s="553"/>
      <c r="F113" s="553"/>
      <c r="G113" s="553"/>
      <c r="H113" s="553"/>
      <c r="I113" s="553"/>
      <c r="J113" s="553"/>
      <c r="K113" s="553"/>
      <c r="L113" s="554"/>
      <c r="M113" s="555"/>
      <c r="N113" s="555"/>
      <c r="O113" s="555"/>
      <c r="P113" s="555"/>
      <c r="Q113" s="555"/>
      <c r="R113" s="556"/>
      <c r="S113" s="557"/>
      <c r="T113" s="557"/>
      <c r="U113" s="557"/>
      <c r="V113" s="558"/>
      <c r="W113" s="72"/>
      <c r="X113" s="4"/>
      <c r="Y113" s="5"/>
      <c r="Z113" s="429"/>
      <c r="AA113" s="430"/>
    </row>
    <row r="114" spans="1:27" ht="33.9" customHeight="1">
      <c r="A114" s="412"/>
      <c r="B114" s="431">
        <f t="shared" si="0"/>
        <v>62</v>
      </c>
      <c r="C114" s="552"/>
      <c r="D114" s="553"/>
      <c r="E114" s="553"/>
      <c r="F114" s="553"/>
      <c r="G114" s="553"/>
      <c r="H114" s="553"/>
      <c r="I114" s="553"/>
      <c r="J114" s="553"/>
      <c r="K114" s="553"/>
      <c r="L114" s="554"/>
      <c r="M114" s="555"/>
      <c r="N114" s="555"/>
      <c r="O114" s="555"/>
      <c r="P114" s="555"/>
      <c r="Q114" s="555"/>
      <c r="R114" s="556"/>
      <c r="S114" s="557"/>
      <c r="T114" s="557"/>
      <c r="U114" s="557"/>
      <c r="V114" s="558"/>
      <c r="W114" s="72"/>
      <c r="X114" s="4"/>
      <c r="Y114" s="5"/>
      <c r="Z114" s="429"/>
      <c r="AA114" s="430"/>
    </row>
    <row r="115" spans="1:27" ht="33.9" customHeight="1">
      <c r="A115" s="412"/>
      <c r="B115" s="431">
        <f t="shared" si="0"/>
        <v>63</v>
      </c>
      <c r="C115" s="552"/>
      <c r="D115" s="553"/>
      <c r="E115" s="553"/>
      <c r="F115" s="553"/>
      <c r="G115" s="553"/>
      <c r="H115" s="553"/>
      <c r="I115" s="553"/>
      <c r="J115" s="553"/>
      <c r="K115" s="553"/>
      <c r="L115" s="554"/>
      <c r="M115" s="555"/>
      <c r="N115" s="555"/>
      <c r="O115" s="555"/>
      <c r="P115" s="555"/>
      <c r="Q115" s="555"/>
      <c r="R115" s="556"/>
      <c r="S115" s="557"/>
      <c r="T115" s="557"/>
      <c r="U115" s="557"/>
      <c r="V115" s="558"/>
      <c r="W115" s="72"/>
      <c r="X115" s="4"/>
      <c r="Y115" s="5"/>
      <c r="Z115" s="429"/>
      <c r="AA115" s="430"/>
    </row>
    <row r="116" spans="1:27" ht="33.9" customHeight="1">
      <c r="A116" s="412"/>
      <c r="B116" s="431">
        <f t="shared" si="0"/>
        <v>64</v>
      </c>
      <c r="C116" s="552"/>
      <c r="D116" s="553"/>
      <c r="E116" s="553"/>
      <c r="F116" s="553"/>
      <c r="G116" s="553"/>
      <c r="H116" s="553"/>
      <c r="I116" s="553"/>
      <c r="J116" s="553"/>
      <c r="K116" s="553"/>
      <c r="L116" s="554"/>
      <c r="M116" s="555"/>
      <c r="N116" s="555"/>
      <c r="O116" s="555"/>
      <c r="P116" s="555"/>
      <c r="Q116" s="555"/>
      <c r="R116" s="556"/>
      <c r="S116" s="557"/>
      <c r="T116" s="557"/>
      <c r="U116" s="557"/>
      <c r="V116" s="558"/>
      <c r="W116" s="72"/>
      <c r="X116" s="4"/>
      <c r="Y116" s="5"/>
      <c r="Z116" s="429"/>
      <c r="AA116" s="430"/>
    </row>
    <row r="117" spans="1:27" ht="33.9" customHeight="1">
      <c r="A117" s="412"/>
      <c r="B117" s="431">
        <f t="shared" si="0"/>
        <v>65</v>
      </c>
      <c r="C117" s="552"/>
      <c r="D117" s="553"/>
      <c r="E117" s="553"/>
      <c r="F117" s="553"/>
      <c r="G117" s="553"/>
      <c r="H117" s="553"/>
      <c r="I117" s="553"/>
      <c r="J117" s="553"/>
      <c r="K117" s="553"/>
      <c r="L117" s="554"/>
      <c r="M117" s="555"/>
      <c r="N117" s="555"/>
      <c r="O117" s="555"/>
      <c r="P117" s="555"/>
      <c r="Q117" s="555"/>
      <c r="R117" s="556"/>
      <c r="S117" s="557"/>
      <c r="T117" s="557"/>
      <c r="U117" s="557"/>
      <c r="V117" s="558"/>
      <c r="W117" s="72"/>
      <c r="X117" s="4"/>
      <c r="Y117" s="5"/>
      <c r="Z117" s="429"/>
      <c r="AA117" s="430"/>
    </row>
    <row r="118" spans="1:27" ht="33.9" customHeight="1">
      <c r="A118" s="412"/>
      <c r="B118" s="431">
        <f t="shared" si="0"/>
        <v>66</v>
      </c>
      <c r="C118" s="552"/>
      <c r="D118" s="553"/>
      <c r="E118" s="553"/>
      <c r="F118" s="553"/>
      <c r="G118" s="553"/>
      <c r="H118" s="553"/>
      <c r="I118" s="553"/>
      <c r="J118" s="553"/>
      <c r="K118" s="553"/>
      <c r="L118" s="554"/>
      <c r="M118" s="555"/>
      <c r="N118" s="555"/>
      <c r="O118" s="555"/>
      <c r="P118" s="555"/>
      <c r="Q118" s="555"/>
      <c r="R118" s="556"/>
      <c r="S118" s="557"/>
      <c r="T118" s="557"/>
      <c r="U118" s="557"/>
      <c r="V118" s="558"/>
      <c r="W118" s="72"/>
      <c r="X118" s="4"/>
      <c r="Y118" s="5"/>
      <c r="Z118" s="429"/>
      <c r="AA118" s="430"/>
    </row>
    <row r="119" spans="1:27" ht="33.9" customHeight="1">
      <c r="A119" s="412"/>
      <c r="B119" s="431">
        <f t="shared" ref="B119:B152" si="1">B118+1</f>
        <v>67</v>
      </c>
      <c r="C119" s="552"/>
      <c r="D119" s="553"/>
      <c r="E119" s="553"/>
      <c r="F119" s="553"/>
      <c r="G119" s="553"/>
      <c r="H119" s="553"/>
      <c r="I119" s="553"/>
      <c r="J119" s="553"/>
      <c r="K119" s="553"/>
      <c r="L119" s="554"/>
      <c r="M119" s="555"/>
      <c r="N119" s="555"/>
      <c r="O119" s="555"/>
      <c r="P119" s="555"/>
      <c r="Q119" s="555"/>
      <c r="R119" s="556"/>
      <c r="S119" s="557"/>
      <c r="T119" s="557"/>
      <c r="U119" s="557"/>
      <c r="V119" s="558"/>
      <c r="W119" s="72"/>
      <c r="X119" s="4"/>
      <c r="Y119" s="5"/>
      <c r="Z119" s="429"/>
      <c r="AA119" s="430"/>
    </row>
    <row r="120" spans="1:27" ht="33.9" customHeight="1">
      <c r="A120" s="412"/>
      <c r="B120" s="431">
        <f t="shared" si="1"/>
        <v>68</v>
      </c>
      <c r="C120" s="552"/>
      <c r="D120" s="553"/>
      <c r="E120" s="553"/>
      <c r="F120" s="553"/>
      <c r="G120" s="553"/>
      <c r="H120" s="553"/>
      <c r="I120" s="553"/>
      <c r="J120" s="553"/>
      <c r="K120" s="553"/>
      <c r="L120" s="554"/>
      <c r="M120" s="555"/>
      <c r="N120" s="555"/>
      <c r="O120" s="555"/>
      <c r="P120" s="555"/>
      <c r="Q120" s="555"/>
      <c r="R120" s="556"/>
      <c r="S120" s="557"/>
      <c r="T120" s="557"/>
      <c r="U120" s="557"/>
      <c r="V120" s="558"/>
      <c r="W120" s="72"/>
      <c r="X120" s="4"/>
      <c r="Y120" s="5"/>
      <c r="Z120" s="429"/>
      <c r="AA120" s="430"/>
    </row>
    <row r="121" spans="1:27" ht="33.9" customHeight="1">
      <c r="A121" s="412"/>
      <c r="B121" s="431">
        <f t="shared" si="1"/>
        <v>69</v>
      </c>
      <c r="C121" s="552"/>
      <c r="D121" s="553"/>
      <c r="E121" s="553"/>
      <c r="F121" s="553"/>
      <c r="G121" s="553"/>
      <c r="H121" s="553"/>
      <c r="I121" s="553"/>
      <c r="J121" s="553"/>
      <c r="K121" s="553"/>
      <c r="L121" s="554"/>
      <c r="M121" s="555"/>
      <c r="N121" s="555"/>
      <c r="O121" s="555"/>
      <c r="P121" s="555"/>
      <c r="Q121" s="555"/>
      <c r="R121" s="556"/>
      <c r="S121" s="557"/>
      <c r="T121" s="557"/>
      <c r="U121" s="557"/>
      <c r="V121" s="558"/>
      <c r="W121" s="72"/>
      <c r="X121" s="4"/>
      <c r="Y121" s="5"/>
      <c r="Z121" s="429"/>
      <c r="AA121" s="430"/>
    </row>
    <row r="122" spans="1:27" ht="33.9" customHeight="1">
      <c r="A122" s="412"/>
      <c r="B122" s="431">
        <f t="shared" si="1"/>
        <v>70</v>
      </c>
      <c r="C122" s="552"/>
      <c r="D122" s="553"/>
      <c r="E122" s="553"/>
      <c r="F122" s="553"/>
      <c r="G122" s="553"/>
      <c r="H122" s="553"/>
      <c r="I122" s="553"/>
      <c r="J122" s="553"/>
      <c r="K122" s="553"/>
      <c r="L122" s="554"/>
      <c r="M122" s="555"/>
      <c r="N122" s="555"/>
      <c r="O122" s="555"/>
      <c r="P122" s="555"/>
      <c r="Q122" s="555"/>
      <c r="R122" s="556"/>
      <c r="S122" s="557"/>
      <c r="T122" s="557"/>
      <c r="U122" s="557"/>
      <c r="V122" s="558"/>
      <c r="W122" s="72"/>
      <c r="X122" s="4"/>
      <c r="Y122" s="5"/>
      <c r="Z122" s="429"/>
      <c r="AA122" s="430"/>
    </row>
    <row r="123" spans="1:27" ht="33.9" customHeight="1">
      <c r="A123" s="412"/>
      <c r="B123" s="431">
        <f t="shared" si="1"/>
        <v>71</v>
      </c>
      <c r="C123" s="552"/>
      <c r="D123" s="553"/>
      <c r="E123" s="553"/>
      <c r="F123" s="553"/>
      <c r="G123" s="553"/>
      <c r="H123" s="553"/>
      <c r="I123" s="553"/>
      <c r="J123" s="553"/>
      <c r="K123" s="553"/>
      <c r="L123" s="554"/>
      <c r="M123" s="555"/>
      <c r="N123" s="555"/>
      <c r="O123" s="555"/>
      <c r="P123" s="555"/>
      <c r="Q123" s="555"/>
      <c r="R123" s="556"/>
      <c r="S123" s="557"/>
      <c r="T123" s="557"/>
      <c r="U123" s="557"/>
      <c r="V123" s="558"/>
      <c r="W123" s="72"/>
      <c r="X123" s="4"/>
      <c r="Y123" s="5"/>
      <c r="Z123" s="429"/>
      <c r="AA123" s="430"/>
    </row>
    <row r="124" spans="1:27" ht="33.9" customHeight="1">
      <c r="A124" s="412"/>
      <c r="B124" s="431">
        <f t="shared" si="1"/>
        <v>72</v>
      </c>
      <c r="C124" s="552"/>
      <c r="D124" s="553"/>
      <c r="E124" s="553"/>
      <c r="F124" s="553"/>
      <c r="G124" s="553"/>
      <c r="H124" s="553"/>
      <c r="I124" s="553"/>
      <c r="J124" s="553"/>
      <c r="K124" s="553"/>
      <c r="L124" s="554"/>
      <c r="M124" s="555"/>
      <c r="N124" s="555"/>
      <c r="O124" s="555"/>
      <c r="P124" s="555"/>
      <c r="Q124" s="555"/>
      <c r="R124" s="556"/>
      <c r="S124" s="557"/>
      <c r="T124" s="557"/>
      <c r="U124" s="557"/>
      <c r="V124" s="558"/>
      <c r="W124" s="72"/>
      <c r="X124" s="4"/>
      <c r="Y124" s="5"/>
      <c r="Z124" s="429"/>
      <c r="AA124" s="430"/>
    </row>
    <row r="125" spans="1:27" ht="33.9" customHeight="1">
      <c r="A125" s="412"/>
      <c r="B125" s="431">
        <f t="shared" si="1"/>
        <v>73</v>
      </c>
      <c r="C125" s="552"/>
      <c r="D125" s="553"/>
      <c r="E125" s="553"/>
      <c r="F125" s="553"/>
      <c r="G125" s="553"/>
      <c r="H125" s="553"/>
      <c r="I125" s="553"/>
      <c r="J125" s="553"/>
      <c r="K125" s="553"/>
      <c r="L125" s="554"/>
      <c r="M125" s="555"/>
      <c r="N125" s="555"/>
      <c r="O125" s="555"/>
      <c r="P125" s="555"/>
      <c r="Q125" s="555"/>
      <c r="R125" s="556"/>
      <c r="S125" s="557"/>
      <c r="T125" s="557"/>
      <c r="U125" s="557"/>
      <c r="V125" s="558"/>
      <c r="W125" s="72"/>
      <c r="X125" s="4"/>
      <c r="Y125" s="5"/>
      <c r="Z125" s="429"/>
      <c r="AA125" s="430"/>
    </row>
    <row r="126" spans="1:27" ht="33.9" customHeight="1">
      <c r="A126" s="412"/>
      <c r="B126" s="431">
        <f t="shared" si="1"/>
        <v>74</v>
      </c>
      <c r="C126" s="552"/>
      <c r="D126" s="553"/>
      <c r="E126" s="553"/>
      <c r="F126" s="553"/>
      <c r="G126" s="553"/>
      <c r="H126" s="553"/>
      <c r="I126" s="553"/>
      <c r="J126" s="553"/>
      <c r="K126" s="553"/>
      <c r="L126" s="554"/>
      <c r="M126" s="555"/>
      <c r="N126" s="555"/>
      <c r="O126" s="555"/>
      <c r="P126" s="555"/>
      <c r="Q126" s="555"/>
      <c r="R126" s="556"/>
      <c r="S126" s="557"/>
      <c r="T126" s="557"/>
      <c r="U126" s="557"/>
      <c r="V126" s="558"/>
      <c r="W126" s="72"/>
      <c r="X126" s="4"/>
      <c r="Y126" s="5"/>
      <c r="Z126" s="429"/>
      <c r="AA126" s="430"/>
    </row>
    <row r="127" spans="1:27" ht="33.9" customHeight="1">
      <c r="A127" s="412"/>
      <c r="B127" s="431">
        <f t="shared" si="1"/>
        <v>75</v>
      </c>
      <c r="C127" s="552"/>
      <c r="D127" s="553"/>
      <c r="E127" s="553"/>
      <c r="F127" s="553"/>
      <c r="G127" s="553"/>
      <c r="H127" s="553"/>
      <c r="I127" s="553"/>
      <c r="J127" s="553"/>
      <c r="K127" s="553"/>
      <c r="L127" s="554"/>
      <c r="M127" s="555"/>
      <c r="N127" s="555"/>
      <c r="O127" s="555"/>
      <c r="P127" s="555"/>
      <c r="Q127" s="555"/>
      <c r="R127" s="556"/>
      <c r="S127" s="557"/>
      <c r="T127" s="557"/>
      <c r="U127" s="557"/>
      <c r="V127" s="558"/>
      <c r="W127" s="72"/>
      <c r="X127" s="4"/>
      <c r="Y127" s="5"/>
      <c r="Z127" s="429"/>
      <c r="AA127" s="430"/>
    </row>
    <row r="128" spans="1:27" ht="33.9" customHeight="1">
      <c r="A128" s="412"/>
      <c r="B128" s="431">
        <f t="shared" si="1"/>
        <v>76</v>
      </c>
      <c r="C128" s="552"/>
      <c r="D128" s="553"/>
      <c r="E128" s="553"/>
      <c r="F128" s="553"/>
      <c r="G128" s="553"/>
      <c r="H128" s="553"/>
      <c r="I128" s="553"/>
      <c r="J128" s="553"/>
      <c r="K128" s="553"/>
      <c r="L128" s="554"/>
      <c r="M128" s="555"/>
      <c r="N128" s="555"/>
      <c r="O128" s="555"/>
      <c r="P128" s="555"/>
      <c r="Q128" s="555"/>
      <c r="R128" s="556"/>
      <c r="S128" s="557"/>
      <c r="T128" s="557"/>
      <c r="U128" s="557"/>
      <c r="V128" s="558"/>
      <c r="W128" s="72"/>
      <c r="X128" s="4"/>
      <c r="Y128" s="5"/>
      <c r="Z128" s="429"/>
      <c r="AA128" s="430"/>
    </row>
    <row r="129" spans="1:27" ht="33.9" customHeight="1">
      <c r="A129" s="412"/>
      <c r="B129" s="431">
        <f t="shared" si="1"/>
        <v>77</v>
      </c>
      <c r="C129" s="552"/>
      <c r="D129" s="553"/>
      <c r="E129" s="553"/>
      <c r="F129" s="553"/>
      <c r="G129" s="553"/>
      <c r="H129" s="553"/>
      <c r="I129" s="553"/>
      <c r="J129" s="553"/>
      <c r="K129" s="553"/>
      <c r="L129" s="554"/>
      <c r="M129" s="555"/>
      <c r="N129" s="555"/>
      <c r="O129" s="555"/>
      <c r="P129" s="555"/>
      <c r="Q129" s="555"/>
      <c r="R129" s="556"/>
      <c r="S129" s="557"/>
      <c r="T129" s="557"/>
      <c r="U129" s="557"/>
      <c r="V129" s="558"/>
      <c r="W129" s="72"/>
      <c r="X129" s="4"/>
      <c r="Y129" s="5"/>
      <c r="Z129" s="429"/>
      <c r="AA129" s="430"/>
    </row>
    <row r="130" spans="1:27" ht="33.9" customHeight="1">
      <c r="A130" s="412"/>
      <c r="B130" s="431">
        <f t="shared" si="1"/>
        <v>78</v>
      </c>
      <c r="C130" s="552"/>
      <c r="D130" s="553"/>
      <c r="E130" s="553"/>
      <c r="F130" s="553"/>
      <c r="G130" s="553"/>
      <c r="H130" s="553"/>
      <c r="I130" s="553"/>
      <c r="J130" s="553"/>
      <c r="K130" s="553"/>
      <c r="L130" s="554"/>
      <c r="M130" s="555"/>
      <c r="N130" s="555"/>
      <c r="O130" s="555"/>
      <c r="P130" s="555"/>
      <c r="Q130" s="555"/>
      <c r="R130" s="556"/>
      <c r="S130" s="557"/>
      <c r="T130" s="557"/>
      <c r="U130" s="557"/>
      <c r="V130" s="558"/>
      <c r="W130" s="72"/>
      <c r="X130" s="4"/>
      <c r="Y130" s="5"/>
      <c r="Z130" s="429"/>
      <c r="AA130" s="430"/>
    </row>
    <row r="131" spans="1:27" ht="33.9" customHeight="1">
      <c r="A131" s="412"/>
      <c r="B131" s="431">
        <f t="shared" si="1"/>
        <v>79</v>
      </c>
      <c r="C131" s="552"/>
      <c r="D131" s="553"/>
      <c r="E131" s="553"/>
      <c r="F131" s="553"/>
      <c r="G131" s="553"/>
      <c r="H131" s="553"/>
      <c r="I131" s="553"/>
      <c r="J131" s="553"/>
      <c r="K131" s="553"/>
      <c r="L131" s="554"/>
      <c r="M131" s="555"/>
      <c r="N131" s="555"/>
      <c r="O131" s="555"/>
      <c r="P131" s="555"/>
      <c r="Q131" s="555"/>
      <c r="R131" s="556"/>
      <c r="S131" s="557"/>
      <c r="T131" s="557"/>
      <c r="U131" s="557"/>
      <c r="V131" s="558"/>
      <c r="W131" s="72"/>
      <c r="X131" s="4"/>
      <c r="Y131" s="5"/>
      <c r="Z131" s="429"/>
      <c r="AA131" s="430"/>
    </row>
    <row r="132" spans="1:27" ht="33.9" customHeight="1">
      <c r="A132" s="412"/>
      <c r="B132" s="431">
        <f t="shared" si="1"/>
        <v>80</v>
      </c>
      <c r="C132" s="552"/>
      <c r="D132" s="553"/>
      <c r="E132" s="553"/>
      <c r="F132" s="553"/>
      <c r="G132" s="553"/>
      <c r="H132" s="553"/>
      <c r="I132" s="553"/>
      <c r="J132" s="553"/>
      <c r="K132" s="553"/>
      <c r="L132" s="554"/>
      <c r="M132" s="555"/>
      <c r="N132" s="555"/>
      <c r="O132" s="555"/>
      <c r="P132" s="555"/>
      <c r="Q132" s="555"/>
      <c r="R132" s="556"/>
      <c r="S132" s="557"/>
      <c r="T132" s="557"/>
      <c r="U132" s="557"/>
      <c r="V132" s="558"/>
      <c r="W132" s="72"/>
      <c r="X132" s="4"/>
      <c r="Y132" s="5"/>
      <c r="Z132" s="429"/>
      <c r="AA132" s="430"/>
    </row>
    <row r="133" spans="1:27" ht="33.9" customHeight="1">
      <c r="A133" s="412"/>
      <c r="B133" s="431">
        <f t="shared" si="1"/>
        <v>81</v>
      </c>
      <c r="C133" s="552"/>
      <c r="D133" s="553"/>
      <c r="E133" s="553"/>
      <c r="F133" s="553"/>
      <c r="G133" s="553"/>
      <c r="H133" s="553"/>
      <c r="I133" s="553"/>
      <c r="J133" s="553"/>
      <c r="K133" s="553"/>
      <c r="L133" s="554"/>
      <c r="M133" s="555"/>
      <c r="N133" s="555"/>
      <c r="O133" s="555"/>
      <c r="P133" s="555"/>
      <c r="Q133" s="555"/>
      <c r="R133" s="556"/>
      <c r="S133" s="557"/>
      <c r="T133" s="557"/>
      <c r="U133" s="557"/>
      <c r="V133" s="558"/>
      <c r="W133" s="72"/>
      <c r="X133" s="4"/>
      <c r="Y133" s="5"/>
      <c r="Z133" s="429"/>
      <c r="AA133" s="430"/>
    </row>
    <row r="134" spans="1:27" ht="33.9" customHeight="1">
      <c r="A134" s="412"/>
      <c r="B134" s="431">
        <f t="shared" si="1"/>
        <v>82</v>
      </c>
      <c r="C134" s="552"/>
      <c r="D134" s="553"/>
      <c r="E134" s="553"/>
      <c r="F134" s="553"/>
      <c r="G134" s="553"/>
      <c r="H134" s="553"/>
      <c r="I134" s="553"/>
      <c r="J134" s="553"/>
      <c r="K134" s="553"/>
      <c r="L134" s="554"/>
      <c r="M134" s="555"/>
      <c r="N134" s="555"/>
      <c r="O134" s="555"/>
      <c r="P134" s="555"/>
      <c r="Q134" s="555"/>
      <c r="R134" s="556"/>
      <c r="S134" s="557"/>
      <c r="T134" s="557"/>
      <c r="U134" s="557"/>
      <c r="V134" s="558"/>
      <c r="W134" s="72"/>
      <c r="X134" s="4"/>
      <c r="Y134" s="5"/>
      <c r="Z134" s="429"/>
      <c r="AA134" s="430"/>
    </row>
    <row r="135" spans="1:27" ht="33.9" customHeight="1">
      <c r="A135" s="412"/>
      <c r="B135" s="431">
        <f t="shared" si="1"/>
        <v>83</v>
      </c>
      <c r="C135" s="552"/>
      <c r="D135" s="553"/>
      <c r="E135" s="553"/>
      <c r="F135" s="553"/>
      <c r="G135" s="553"/>
      <c r="H135" s="553"/>
      <c r="I135" s="553"/>
      <c r="J135" s="553"/>
      <c r="K135" s="553"/>
      <c r="L135" s="554"/>
      <c r="M135" s="555"/>
      <c r="N135" s="555"/>
      <c r="O135" s="555"/>
      <c r="P135" s="555"/>
      <c r="Q135" s="555"/>
      <c r="R135" s="556"/>
      <c r="S135" s="557"/>
      <c r="T135" s="557"/>
      <c r="U135" s="557"/>
      <c r="V135" s="558"/>
      <c r="W135" s="72"/>
      <c r="X135" s="4"/>
      <c r="Y135" s="5"/>
      <c r="Z135" s="429"/>
      <c r="AA135" s="430"/>
    </row>
    <row r="136" spans="1:27" ht="33.9" customHeight="1">
      <c r="A136" s="412"/>
      <c r="B136" s="431">
        <f t="shared" si="1"/>
        <v>84</v>
      </c>
      <c r="C136" s="552"/>
      <c r="D136" s="553"/>
      <c r="E136" s="553"/>
      <c r="F136" s="553"/>
      <c r="G136" s="553"/>
      <c r="H136" s="553"/>
      <c r="I136" s="553"/>
      <c r="J136" s="553"/>
      <c r="K136" s="553"/>
      <c r="L136" s="554"/>
      <c r="M136" s="555"/>
      <c r="N136" s="555"/>
      <c r="O136" s="555"/>
      <c r="P136" s="555"/>
      <c r="Q136" s="555"/>
      <c r="R136" s="556"/>
      <c r="S136" s="557"/>
      <c r="T136" s="557"/>
      <c r="U136" s="557"/>
      <c r="V136" s="558"/>
      <c r="W136" s="72"/>
      <c r="X136" s="4"/>
      <c r="Y136" s="5"/>
      <c r="Z136" s="429"/>
      <c r="AA136" s="430"/>
    </row>
    <row r="137" spans="1:27" ht="33.9" customHeight="1">
      <c r="A137" s="412"/>
      <c r="B137" s="431">
        <f t="shared" si="1"/>
        <v>85</v>
      </c>
      <c r="C137" s="552"/>
      <c r="D137" s="553"/>
      <c r="E137" s="553"/>
      <c r="F137" s="553"/>
      <c r="G137" s="553"/>
      <c r="H137" s="553"/>
      <c r="I137" s="553"/>
      <c r="J137" s="553"/>
      <c r="K137" s="553"/>
      <c r="L137" s="554"/>
      <c r="M137" s="555"/>
      <c r="N137" s="555"/>
      <c r="O137" s="555"/>
      <c r="P137" s="555"/>
      <c r="Q137" s="555"/>
      <c r="R137" s="556"/>
      <c r="S137" s="557"/>
      <c r="T137" s="557"/>
      <c r="U137" s="557"/>
      <c r="V137" s="558"/>
      <c r="W137" s="72"/>
      <c r="X137" s="4"/>
      <c r="Y137" s="5"/>
      <c r="Z137" s="429"/>
      <c r="AA137" s="430"/>
    </row>
    <row r="138" spans="1:27" ht="33.9" customHeight="1">
      <c r="A138" s="412"/>
      <c r="B138" s="431">
        <f t="shared" si="1"/>
        <v>86</v>
      </c>
      <c r="C138" s="552"/>
      <c r="D138" s="553"/>
      <c r="E138" s="553"/>
      <c r="F138" s="553"/>
      <c r="G138" s="553"/>
      <c r="H138" s="553"/>
      <c r="I138" s="553"/>
      <c r="J138" s="553"/>
      <c r="K138" s="553"/>
      <c r="L138" s="554"/>
      <c r="M138" s="555"/>
      <c r="N138" s="555"/>
      <c r="O138" s="555"/>
      <c r="P138" s="555"/>
      <c r="Q138" s="555"/>
      <c r="R138" s="556"/>
      <c r="S138" s="557"/>
      <c r="T138" s="557"/>
      <c r="U138" s="557"/>
      <c r="V138" s="558"/>
      <c r="W138" s="72"/>
      <c r="X138" s="4"/>
      <c r="Y138" s="5"/>
      <c r="Z138" s="429"/>
      <c r="AA138" s="430"/>
    </row>
    <row r="139" spans="1:27" ht="33.9" customHeight="1">
      <c r="A139" s="412"/>
      <c r="B139" s="431">
        <f t="shared" si="1"/>
        <v>87</v>
      </c>
      <c r="C139" s="552"/>
      <c r="D139" s="553"/>
      <c r="E139" s="553"/>
      <c r="F139" s="553"/>
      <c r="G139" s="553"/>
      <c r="H139" s="553"/>
      <c r="I139" s="553"/>
      <c r="J139" s="553"/>
      <c r="K139" s="553"/>
      <c r="L139" s="554"/>
      <c r="M139" s="555"/>
      <c r="N139" s="555"/>
      <c r="O139" s="555"/>
      <c r="P139" s="555"/>
      <c r="Q139" s="555"/>
      <c r="R139" s="556"/>
      <c r="S139" s="557"/>
      <c r="T139" s="557"/>
      <c r="U139" s="557"/>
      <c r="V139" s="558"/>
      <c r="W139" s="72"/>
      <c r="X139" s="4"/>
      <c r="Y139" s="5"/>
      <c r="Z139" s="429"/>
      <c r="AA139" s="430"/>
    </row>
    <row r="140" spans="1:27" ht="33.9" customHeight="1">
      <c r="A140" s="412"/>
      <c r="B140" s="431">
        <f t="shared" si="1"/>
        <v>88</v>
      </c>
      <c r="C140" s="552"/>
      <c r="D140" s="553"/>
      <c r="E140" s="553"/>
      <c r="F140" s="553"/>
      <c r="G140" s="553"/>
      <c r="H140" s="553"/>
      <c r="I140" s="553"/>
      <c r="J140" s="553"/>
      <c r="K140" s="553"/>
      <c r="L140" s="554"/>
      <c r="M140" s="555"/>
      <c r="N140" s="555"/>
      <c r="O140" s="555"/>
      <c r="P140" s="555"/>
      <c r="Q140" s="555"/>
      <c r="R140" s="556"/>
      <c r="S140" s="557"/>
      <c r="T140" s="557"/>
      <c r="U140" s="557"/>
      <c r="V140" s="558"/>
      <c r="W140" s="72"/>
      <c r="X140" s="4"/>
      <c r="Y140" s="5"/>
      <c r="Z140" s="429"/>
      <c r="AA140" s="430"/>
    </row>
    <row r="141" spans="1:27" ht="33.9" customHeight="1">
      <c r="A141" s="412"/>
      <c r="B141" s="431">
        <f t="shared" si="1"/>
        <v>89</v>
      </c>
      <c r="C141" s="552"/>
      <c r="D141" s="553"/>
      <c r="E141" s="553"/>
      <c r="F141" s="553"/>
      <c r="G141" s="553"/>
      <c r="H141" s="553"/>
      <c r="I141" s="553"/>
      <c r="J141" s="553"/>
      <c r="K141" s="553"/>
      <c r="L141" s="554"/>
      <c r="M141" s="555"/>
      <c r="N141" s="555"/>
      <c r="O141" s="555"/>
      <c r="P141" s="555"/>
      <c r="Q141" s="555"/>
      <c r="R141" s="556"/>
      <c r="S141" s="557"/>
      <c r="T141" s="557"/>
      <c r="U141" s="557"/>
      <c r="V141" s="558"/>
      <c r="W141" s="72"/>
      <c r="X141" s="4"/>
      <c r="Y141" s="5"/>
      <c r="Z141" s="429"/>
      <c r="AA141" s="430"/>
    </row>
    <row r="142" spans="1:27" ht="33.9" customHeight="1">
      <c r="A142" s="412"/>
      <c r="B142" s="431">
        <f t="shared" si="1"/>
        <v>90</v>
      </c>
      <c r="C142" s="552"/>
      <c r="D142" s="553"/>
      <c r="E142" s="553"/>
      <c r="F142" s="553"/>
      <c r="G142" s="553"/>
      <c r="H142" s="553"/>
      <c r="I142" s="553"/>
      <c r="J142" s="553"/>
      <c r="K142" s="553"/>
      <c r="L142" s="554"/>
      <c r="M142" s="555"/>
      <c r="N142" s="555"/>
      <c r="O142" s="555"/>
      <c r="P142" s="555"/>
      <c r="Q142" s="555"/>
      <c r="R142" s="556"/>
      <c r="S142" s="557"/>
      <c r="T142" s="557"/>
      <c r="U142" s="557"/>
      <c r="V142" s="558"/>
      <c r="W142" s="72"/>
      <c r="X142" s="4"/>
      <c r="Y142" s="5"/>
      <c r="Z142" s="429"/>
      <c r="AA142" s="430"/>
    </row>
    <row r="143" spans="1:27" ht="33.9" customHeight="1">
      <c r="A143" s="412"/>
      <c r="B143" s="431">
        <f t="shared" si="1"/>
        <v>91</v>
      </c>
      <c r="C143" s="552"/>
      <c r="D143" s="553"/>
      <c r="E143" s="553"/>
      <c r="F143" s="553"/>
      <c r="G143" s="553"/>
      <c r="H143" s="553"/>
      <c r="I143" s="553"/>
      <c r="J143" s="553"/>
      <c r="K143" s="553"/>
      <c r="L143" s="554"/>
      <c r="M143" s="555"/>
      <c r="N143" s="555"/>
      <c r="O143" s="555"/>
      <c r="P143" s="555"/>
      <c r="Q143" s="555"/>
      <c r="R143" s="556"/>
      <c r="S143" s="557"/>
      <c r="T143" s="557"/>
      <c r="U143" s="557"/>
      <c r="V143" s="558"/>
      <c r="W143" s="72"/>
      <c r="X143" s="4"/>
      <c r="Y143" s="5"/>
      <c r="Z143" s="429"/>
      <c r="AA143" s="430"/>
    </row>
    <row r="144" spans="1:27" ht="33.9" customHeight="1">
      <c r="A144" s="412"/>
      <c r="B144" s="431">
        <f t="shared" si="1"/>
        <v>92</v>
      </c>
      <c r="C144" s="552"/>
      <c r="D144" s="553"/>
      <c r="E144" s="553"/>
      <c r="F144" s="553"/>
      <c r="G144" s="553"/>
      <c r="H144" s="553"/>
      <c r="I144" s="553"/>
      <c r="J144" s="553"/>
      <c r="K144" s="553"/>
      <c r="L144" s="554"/>
      <c r="M144" s="555"/>
      <c r="N144" s="555"/>
      <c r="O144" s="555"/>
      <c r="P144" s="555"/>
      <c r="Q144" s="555"/>
      <c r="R144" s="556"/>
      <c r="S144" s="557"/>
      <c r="T144" s="557"/>
      <c r="U144" s="557"/>
      <c r="V144" s="558"/>
      <c r="W144" s="72"/>
      <c r="X144" s="4"/>
      <c r="Y144" s="5"/>
      <c r="Z144" s="429"/>
      <c r="AA144" s="430"/>
    </row>
    <row r="145" spans="1:27" ht="33.9" customHeight="1">
      <c r="A145" s="412"/>
      <c r="B145" s="431">
        <f t="shared" si="1"/>
        <v>93</v>
      </c>
      <c r="C145" s="552"/>
      <c r="D145" s="553"/>
      <c r="E145" s="553"/>
      <c r="F145" s="553"/>
      <c r="G145" s="553"/>
      <c r="H145" s="553"/>
      <c r="I145" s="553"/>
      <c r="J145" s="553"/>
      <c r="K145" s="553"/>
      <c r="L145" s="554"/>
      <c r="M145" s="555"/>
      <c r="N145" s="555"/>
      <c r="O145" s="555"/>
      <c r="P145" s="555"/>
      <c r="Q145" s="555"/>
      <c r="R145" s="556"/>
      <c r="S145" s="557"/>
      <c r="T145" s="557"/>
      <c r="U145" s="557"/>
      <c r="V145" s="558"/>
      <c r="W145" s="72"/>
      <c r="X145" s="4"/>
      <c r="Y145" s="5"/>
      <c r="Z145" s="429"/>
      <c r="AA145" s="430"/>
    </row>
    <row r="146" spans="1:27" ht="33.9" customHeight="1">
      <c r="A146" s="412"/>
      <c r="B146" s="431">
        <f t="shared" si="1"/>
        <v>94</v>
      </c>
      <c r="C146" s="552"/>
      <c r="D146" s="553"/>
      <c r="E146" s="553"/>
      <c r="F146" s="553"/>
      <c r="G146" s="553"/>
      <c r="H146" s="553"/>
      <c r="I146" s="553"/>
      <c r="J146" s="553"/>
      <c r="K146" s="553"/>
      <c r="L146" s="554"/>
      <c r="M146" s="555"/>
      <c r="N146" s="555"/>
      <c r="O146" s="555"/>
      <c r="P146" s="555"/>
      <c r="Q146" s="555"/>
      <c r="R146" s="556"/>
      <c r="S146" s="557"/>
      <c r="T146" s="557"/>
      <c r="U146" s="557"/>
      <c r="V146" s="558"/>
      <c r="W146" s="72"/>
      <c r="X146" s="4"/>
      <c r="Y146" s="5"/>
      <c r="Z146" s="429"/>
      <c r="AA146" s="430"/>
    </row>
    <row r="147" spans="1:27" ht="33.9" customHeight="1">
      <c r="A147" s="412"/>
      <c r="B147" s="431">
        <f t="shared" si="1"/>
        <v>95</v>
      </c>
      <c r="C147" s="552"/>
      <c r="D147" s="553"/>
      <c r="E147" s="553"/>
      <c r="F147" s="553"/>
      <c r="G147" s="553"/>
      <c r="H147" s="553"/>
      <c r="I147" s="553"/>
      <c r="J147" s="553"/>
      <c r="K147" s="553"/>
      <c r="L147" s="554"/>
      <c r="M147" s="555"/>
      <c r="N147" s="555"/>
      <c r="O147" s="555"/>
      <c r="P147" s="555"/>
      <c r="Q147" s="555"/>
      <c r="R147" s="556"/>
      <c r="S147" s="557"/>
      <c r="T147" s="557"/>
      <c r="U147" s="557"/>
      <c r="V147" s="558"/>
      <c r="W147" s="72"/>
      <c r="X147" s="4"/>
      <c r="Y147" s="5"/>
      <c r="Z147" s="429"/>
      <c r="AA147" s="430"/>
    </row>
    <row r="148" spans="1:27" ht="33.9" customHeight="1">
      <c r="A148" s="412"/>
      <c r="B148" s="431">
        <f t="shared" si="1"/>
        <v>96</v>
      </c>
      <c r="C148" s="552"/>
      <c r="D148" s="553"/>
      <c r="E148" s="553"/>
      <c r="F148" s="553"/>
      <c r="G148" s="553"/>
      <c r="H148" s="553"/>
      <c r="I148" s="553"/>
      <c r="J148" s="553"/>
      <c r="K148" s="553"/>
      <c r="L148" s="554"/>
      <c r="M148" s="555"/>
      <c r="N148" s="555"/>
      <c r="O148" s="555"/>
      <c r="P148" s="555"/>
      <c r="Q148" s="555"/>
      <c r="R148" s="556"/>
      <c r="S148" s="557"/>
      <c r="T148" s="557"/>
      <c r="U148" s="557"/>
      <c r="V148" s="558"/>
      <c r="W148" s="72"/>
      <c r="X148" s="4"/>
      <c r="Y148" s="5"/>
      <c r="Z148" s="429"/>
      <c r="AA148" s="430"/>
    </row>
    <row r="149" spans="1:27" ht="33.9" customHeight="1">
      <c r="A149" s="412"/>
      <c r="B149" s="431">
        <f t="shared" si="1"/>
        <v>97</v>
      </c>
      <c r="C149" s="552"/>
      <c r="D149" s="553"/>
      <c r="E149" s="553"/>
      <c r="F149" s="553"/>
      <c r="G149" s="553"/>
      <c r="H149" s="553"/>
      <c r="I149" s="553"/>
      <c r="J149" s="553"/>
      <c r="K149" s="553"/>
      <c r="L149" s="554"/>
      <c r="M149" s="555"/>
      <c r="N149" s="555"/>
      <c r="O149" s="555"/>
      <c r="P149" s="555"/>
      <c r="Q149" s="555"/>
      <c r="R149" s="556"/>
      <c r="S149" s="557"/>
      <c r="T149" s="557"/>
      <c r="U149" s="557"/>
      <c r="V149" s="558"/>
      <c r="W149" s="72"/>
      <c r="X149" s="4"/>
      <c r="Y149" s="5"/>
      <c r="Z149" s="429"/>
      <c r="AA149" s="430"/>
    </row>
    <row r="150" spans="1:27" ht="33.9" customHeight="1">
      <c r="A150" s="412"/>
      <c r="B150" s="431">
        <f t="shared" si="1"/>
        <v>98</v>
      </c>
      <c r="C150" s="552"/>
      <c r="D150" s="553"/>
      <c r="E150" s="553"/>
      <c r="F150" s="553"/>
      <c r="G150" s="553"/>
      <c r="H150" s="553"/>
      <c r="I150" s="553"/>
      <c r="J150" s="553"/>
      <c r="K150" s="553"/>
      <c r="L150" s="554"/>
      <c r="M150" s="555"/>
      <c r="N150" s="555"/>
      <c r="O150" s="555"/>
      <c r="P150" s="555"/>
      <c r="Q150" s="555"/>
      <c r="R150" s="556"/>
      <c r="S150" s="557"/>
      <c r="T150" s="557"/>
      <c r="U150" s="557"/>
      <c r="V150" s="558"/>
      <c r="W150" s="72"/>
      <c r="X150" s="4"/>
      <c r="Y150" s="5"/>
      <c r="Z150" s="429"/>
      <c r="AA150" s="430"/>
    </row>
    <row r="151" spans="1:27" ht="33.9" customHeight="1">
      <c r="A151" s="412"/>
      <c r="B151" s="431">
        <f t="shared" si="1"/>
        <v>99</v>
      </c>
      <c r="C151" s="552"/>
      <c r="D151" s="553"/>
      <c r="E151" s="553"/>
      <c r="F151" s="553"/>
      <c r="G151" s="553"/>
      <c r="H151" s="553"/>
      <c r="I151" s="553"/>
      <c r="J151" s="553"/>
      <c r="K151" s="553"/>
      <c r="L151" s="554"/>
      <c r="M151" s="555"/>
      <c r="N151" s="555"/>
      <c r="O151" s="555"/>
      <c r="P151" s="555"/>
      <c r="Q151" s="555"/>
      <c r="R151" s="556"/>
      <c r="S151" s="557"/>
      <c r="T151" s="557"/>
      <c r="U151" s="557"/>
      <c r="V151" s="558"/>
      <c r="W151" s="72"/>
      <c r="X151" s="4"/>
      <c r="Y151" s="5"/>
      <c r="Z151" s="429"/>
      <c r="AA151" s="430"/>
    </row>
    <row r="152" spans="1:27" ht="33.9" customHeight="1">
      <c r="A152" s="412"/>
      <c r="B152" s="431">
        <f t="shared" si="1"/>
        <v>100</v>
      </c>
      <c r="C152" s="552"/>
      <c r="D152" s="553"/>
      <c r="E152" s="553"/>
      <c r="F152" s="553"/>
      <c r="G152" s="553"/>
      <c r="H152" s="553"/>
      <c r="I152" s="553"/>
      <c r="J152" s="553"/>
      <c r="K152" s="553"/>
      <c r="L152" s="554"/>
      <c r="M152" s="555"/>
      <c r="N152" s="555"/>
      <c r="O152" s="555"/>
      <c r="P152" s="555"/>
      <c r="Q152" s="555"/>
      <c r="R152" s="556"/>
      <c r="S152" s="557"/>
      <c r="T152" s="557"/>
      <c r="U152" s="557"/>
      <c r="V152" s="558"/>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120" zoomScaleNormal="120" zoomScaleSheetLayoutView="120" workbookViewId="0"/>
  </sheetViews>
  <sheetFormatPr defaultColWidth="9" defaultRowHeight="13.2"/>
  <cols>
    <col min="1" max="1" width="2.44140625" style="143" customWidth="1"/>
    <col min="2" max="2" width="2.88671875" style="143" customWidth="1"/>
    <col min="3" max="7" width="2.6640625" style="143" customWidth="1"/>
    <col min="8" max="20" width="2.44140625" style="143" customWidth="1"/>
    <col min="21" max="21" width="3.88671875" style="143" customWidth="1"/>
    <col min="22" max="37" width="2.44140625" style="143" customWidth="1"/>
    <col min="38" max="38" width="2.6640625" style="143" customWidth="1"/>
    <col min="39" max="53" width="6.33203125" style="143" customWidth="1"/>
    <col min="54" max="54" width="2.44140625" style="143" customWidth="1"/>
    <col min="55" max="61" width="6.3320312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1947</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
      </c>
      <c r="M13" s="824"/>
      <c r="N13" s="824"/>
      <c r="O13" s="824"/>
      <c r="P13" s="824"/>
      <c r="Q13" s="824"/>
      <c r="R13" s="824"/>
      <c r="S13" s="824"/>
      <c r="T13" s="824"/>
      <c r="U13" s="824"/>
      <c r="V13" s="823" t="s">
        <v>27</v>
      </c>
      <c r="W13" s="823"/>
      <c r="X13" s="823"/>
      <c r="Y13" s="823"/>
      <c r="Z13" s="824" t="str">
        <f>IF(基本情報入力シート!M46="","",基本情報入力シート!M46)</f>
        <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2011</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164</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0</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39" t="s">
        <v>2231</v>
      </c>
      <c r="E19" s="639"/>
      <c r="F19" s="639"/>
      <c r="G19" s="639"/>
      <c r="H19" s="639"/>
      <c r="I19" s="639"/>
      <c r="J19" s="639"/>
      <c r="K19" s="639"/>
      <c r="L19" s="639"/>
      <c r="M19" s="639"/>
      <c r="N19" s="639"/>
      <c r="O19" s="639"/>
      <c r="P19" s="640"/>
      <c r="Q19" s="806">
        <f>SUM('別紙様式3-2（４・５月）'!N9,'別紙様式3-3（６月以降分）'!N7)</f>
        <v>0</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39" t="s">
        <v>2232</v>
      </c>
      <c r="F20" s="639"/>
      <c r="G20" s="639"/>
      <c r="H20" s="639"/>
      <c r="I20" s="639"/>
      <c r="J20" s="639"/>
      <c r="K20" s="639"/>
      <c r="L20" s="639"/>
      <c r="M20" s="639"/>
      <c r="N20" s="639"/>
      <c r="O20" s="639"/>
      <c r="P20" s="889"/>
      <c r="Q20" s="641"/>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2276</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2251</v>
      </c>
      <c r="D21" s="829"/>
      <c r="E21" s="829"/>
      <c r="F21" s="829"/>
      <c r="G21" s="829"/>
      <c r="H21" s="829"/>
      <c r="I21" s="829"/>
      <c r="J21" s="829"/>
      <c r="K21" s="829"/>
      <c r="L21" s="829"/>
      <c r="M21" s="829"/>
      <c r="N21" s="829"/>
      <c r="O21" s="829"/>
      <c r="P21" s="829"/>
      <c r="Q21" s="806">
        <f>Q18-Q20</f>
        <v>0</v>
      </c>
      <c r="R21" s="807"/>
      <c r="S21" s="807"/>
      <c r="T21" s="807"/>
      <c r="U21" s="807"/>
      <c r="V21" s="808"/>
      <c r="W21" s="168" t="s">
        <v>4</v>
      </c>
      <c r="X21" s="142" t="s">
        <v>165</v>
      </c>
      <c r="Y21" s="588" t="str">
        <f>IFERROR(IF(Q22&gt;=Q21,"○","×"),"")</f>
        <v>○</v>
      </c>
      <c r="Z21" s="141"/>
      <c r="AA21" s="141"/>
      <c r="AB21" s="141"/>
      <c r="AC21" s="141"/>
      <c r="AD21" s="141"/>
      <c r="AE21" s="141"/>
      <c r="AF21" s="141"/>
      <c r="AG21" s="141"/>
      <c r="AH21" s="141"/>
      <c r="AI21" s="141"/>
      <c r="AJ21" s="141"/>
      <c r="AK21" s="141"/>
      <c r="AL21" s="141"/>
      <c r="AM21" s="932" t="s">
        <v>2275</v>
      </c>
      <c r="AN21" s="590"/>
      <c r="AO21" s="590"/>
      <c r="AP21" s="590"/>
      <c r="AQ21" s="590"/>
      <c r="AR21" s="590"/>
      <c r="AS21" s="590"/>
      <c r="AT21" s="590"/>
      <c r="AU21" s="590"/>
      <c r="AV21" s="590"/>
      <c r="AW21" s="590"/>
      <c r="AX21" s="590"/>
      <c r="AY21" s="590"/>
      <c r="AZ21" s="590"/>
      <c r="BA21" s="591"/>
    </row>
    <row r="22" spans="1:53" ht="24.75" customHeight="1" thickBot="1">
      <c r="A22" s="141"/>
      <c r="B22" s="177" t="s">
        <v>1972</v>
      </c>
      <c r="C22" s="639" t="s">
        <v>2265</v>
      </c>
      <c r="D22" s="639"/>
      <c r="E22" s="639"/>
      <c r="F22" s="639"/>
      <c r="G22" s="639"/>
      <c r="H22" s="639"/>
      <c r="I22" s="639"/>
      <c r="J22" s="639"/>
      <c r="K22" s="639"/>
      <c r="L22" s="639"/>
      <c r="M22" s="639"/>
      <c r="N22" s="639"/>
      <c r="O22" s="639"/>
      <c r="P22" s="639"/>
      <c r="Q22" s="641"/>
      <c r="R22" s="642"/>
      <c r="S22" s="642"/>
      <c r="T22" s="642"/>
      <c r="U22" s="642"/>
      <c r="V22" s="643"/>
      <c r="W22" s="178" t="s">
        <v>4</v>
      </c>
      <c r="X22" s="142" t="s">
        <v>165</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2214</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39" t="s">
        <v>2250</v>
      </c>
      <c r="D25" s="639"/>
      <c r="E25" s="639"/>
      <c r="F25" s="639"/>
      <c r="G25" s="639"/>
      <c r="H25" s="639"/>
      <c r="I25" s="639"/>
      <c r="J25" s="639"/>
      <c r="K25" s="639"/>
      <c r="L25" s="639"/>
      <c r="M25" s="639"/>
      <c r="N25" s="639"/>
      <c r="O25" s="639"/>
      <c r="P25" s="640"/>
      <c r="Q25" s="635">
        <f>SUM('別紙様式3-2（４・５月）'!N9,'別紙様式3-3（６月以降分）'!N7)</f>
        <v>0</v>
      </c>
      <c r="R25" s="636"/>
      <c r="S25" s="636"/>
      <c r="T25" s="636"/>
      <c r="U25" s="636"/>
      <c r="V25" s="636"/>
      <c r="W25" s="171" t="s">
        <v>4</v>
      </c>
      <c r="X25" s="142" t="s">
        <v>98</v>
      </c>
      <c r="Y25" s="637" t="str">
        <f>IFERROR(IF(Q25&lt;=0,"",IF(Q26&gt;=Q25,"○","×")),"")</f>
        <v/>
      </c>
      <c r="Z25" s="142" t="s">
        <v>98</v>
      </c>
      <c r="AA25" s="588" t="str">
        <f>IFERROR(IF(Y25="×",IF(Q28&gt;=Q25,"○","×"),""),"")</f>
        <v/>
      </c>
      <c r="AB25" s="141"/>
      <c r="AC25" s="141"/>
      <c r="AD25" s="141"/>
      <c r="AE25" s="141"/>
      <c r="AF25" s="141"/>
      <c r="AG25" s="141"/>
      <c r="AH25" s="141"/>
      <c r="AI25" s="141"/>
      <c r="AJ25" s="141"/>
      <c r="AK25" s="141"/>
      <c r="AL25" s="141"/>
    </row>
    <row r="26" spans="1:53" ht="39.75" customHeight="1" thickBot="1">
      <c r="A26" s="141"/>
      <c r="B26" s="177" t="s">
        <v>2216</v>
      </c>
      <c r="C26" s="639" t="s">
        <v>2247</v>
      </c>
      <c r="D26" s="639"/>
      <c r="E26" s="639"/>
      <c r="F26" s="639"/>
      <c r="G26" s="639"/>
      <c r="H26" s="639"/>
      <c r="I26" s="639"/>
      <c r="J26" s="639"/>
      <c r="K26" s="639"/>
      <c r="L26" s="639"/>
      <c r="M26" s="639"/>
      <c r="N26" s="639"/>
      <c r="O26" s="639"/>
      <c r="P26" s="640"/>
      <c r="Q26" s="641"/>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2217</v>
      </c>
      <c r="C27" s="639" t="s">
        <v>2245</v>
      </c>
      <c r="D27" s="639"/>
      <c r="E27" s="639"/>
      <c r="F27" s="639"/>
      <c r="G27" s="639"/>
      <c r="H27" s="639"/>
      <c r="I27" s="639"/>
      <c r="J27" s="639"/>
      <c r="K27" s="639"/>
      <c r="L27" s="639"/>
      <c r="M27" s="639"/>
      <c r="N27" s="639"/>
      <c r="O27" s="639"/>
      <c r="P27" s="640"/>
      <c r="Q27" s="641"/>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2274</v>
      </c>
      <c r="AN27" s="593"/>
      <c r="AO27" s="593"/>
      <c r="AP27" s="593"/>
      <c r="AQ27" s="593"/>
      <c r="AR27" s="593"/>
      <c r="AS27" s="593"/>
      <c r="AT27" s="593"/>
      <c r="AU27" s="593"/>
      <c r="AV27" s="593"/>
      <c r="AW27" s="593"/>
      <c r="AX27" s="593"/>
      <c r="AY27" s="593"/>
      <c r="AZ27" s="593"/>
      <c r="BA27" s="594"/>
    </row>
    <row r="28" spans="1:53" ht="18" customHeight="1" thickBot="1">
      <c r="A28" s="141"/>
      <c r="B28" s="177" t="s">
        <v>2233</v>
      </c>
      <c r="C28" s="639" t="s">
        <v>2249</v>
      </c>
      <c r="D28" s="639"/>
      <c r="E28" s="639"/>
      <c r="F28" s="639"/>
      <c r="G28" s="639"/>
      <c r="H28" s="639"/>
      <c r="I28" s="639"/>
      <c r="J28" s="639"/>
      <c r="K28" s="639"/>
      <c r="L28" s="639"/>
      <c r="M28" s="639"/>
      <c r="N28" s="639"/>
      <c r="O28" s="639"/>
      <c r="P28" s="640"/>
      <c r="Q28" s="906">
        <f>Q26+Q27</f>
        <v>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2287</v>
      </c>
      <c r="AN28" s="577"/>
      <c r="AO28" s="577"/>
      <c r="AP28" s="577"/>
      <c r="AQ28" s="577"/>
      <c r="AR28" s="577"/>
      <c r="AS28" s="577"/>
      <c r="AT28" s="577"/>
      <c r="AU28" s="577"/>
      <c r="AV28" s="577"/>
      <c r="AW28" s="577"/>
      <c r="AX28" s="577"/>
      <c r="AY28" s="577"/>
      <c r="AZ28" s="577"/>
      <c r="BA28" s="578"/>
    </row>
    <row r="29" spans="1:53" ht="18" customHeight="1">
      <c r="A29" s="141"/>
      <c r="B29" s="909" t="s">
        <v>2246</v>
      </c>
      <c r="C29" s="860" t="s">
        <v>1984</v>
      </c>
      <c r="D29" s="860"/>
      <c r="E29" s="861"/>
      <c r="F29" s="180"/>
      <c r="G29" s="865" t="s">
        <v>1976</v>
      </c>
      <c r="H29" s="866"/>
      <c r="I29" s="866"/>
      <c r="J29" s="867"/>
      <c r="K29" s="846" t="s">
        <v>1977</v>
      </c>
      <c r="L29" s="846"/>
      <c r="M29" s="846"/>
      <c r="N29" s="846"/>
      <c r="O29" s="848"/>
      <c r="P29" s="849"/>
      <c r="Q29" s="852" t="s">
        <v>1978</v>
      </c>
      <c r="R29" s="852"/>
      <c r="S29" s="852"/>
      <c r="T29" s="852"/>
      <c r="U29" s="854"/>
      <c r="V29" s="855"/>
      <c r="W29" s="855"/>
      <c r="X29" s="855"/>
      <c r="Y29" s="855"/>
      <c r="Z29" s="855"/>
      <c r="AA29" s="855"/>
      <c r="AB29" s="855"/>
      <c r="AC29" s="855"/>
      <c r="AD29" s="855"/>
      <c r="AE29" s="855"/>
      <c r="AF29" s="855"/>
      <c r="AG29" s="855"/>
      <c r="AH29" s="855"/>
      <c r="AI29" s="855"/>
      <c r="AJ29" s="855"/>
      <c r="AK29" s="856"/>
      <c r="AL29" s="181"/>
      <c r="AM29" s="139" t="b">
        <v>0</v>
      </c>
    </row>
    <row r="30" spans="1:53" ht="18" customHeight="1" thickBot="1">
      <c r="A30" s="141"/>
      <c r="B30" s="910"/>
      <c r="C30" s="862"/>
      <c r="D30" s="862"/>
      <c r="E30" s="863"/>
      <c r="F30" s="182"/>
      <c r="G30" s="894" t="s">
        <v>1979</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2261</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2270</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112</v>
      </c>
      <c r="D36" s="885"/>
      <c r="E36" s="885"/>
      <c r="F36" s="885"/>
      <c r="G36" s="885"/>
      <c r="H36" s="885"/>
      <c r="I36" s="885"/>
      <c r="J36" s="885"/>
      <c r="K36" s="885"/>
      <c r="L36" s="885"/>
      <c r="M36" s="885"/>
      <c r="N36" s="885"/>
      <c r="O36" s="885"/>
      <c r="P36" s="886"/>
      <c r="Q36" s="831">
        <f>Q37-Q38</f>
        <v>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2277</v>
      </c>
      <c r="AN36" s="940"/>
      <c r="AO36" s="940"/>
      <c r="AP36" s="940"/>
      <c r="AQ36" s="940"/>
      <c r="AR36" s="940"/>
      <c r="AS36" s="940"/>
      <c r="AT36" s="940"/>
      <c r="AU36" s="940"/>
      <c r="AV36" s="940"/>
      <c r="AW36" s="940"/>
      <c r="AX36" s="940"/>
      <c r="AY36" s="940"/>
      <c r="AZ36" s="940"/>
      <c r="BA36" s="941"/>
    </row>
    <row r="37" spans="1:53" ht="18.75" customHeight="1" thickBot="1">
      <c r="A37" s="141"/>
      <c r="B37" s="904"/>
      <c r="C37" s="836" t="s">
        <v>113</v>
      </c>
      <c r="D37" s="836"/>
      <c r="E37" s="836"/>
      <c r="F37" s="836"/>
      <c r="G37" s="836"/>
      <c r="H37" s="836"/>
      <c r="I37" s="836"/>
      <c r="J37" s="836"/>
      <c r="K37" s="836"/>
      <c r="L37" s="836"/>
      <c r="M37" s="836"/>
      <c r="N37" s="836"/>
      <c r="O37" s="836"/>
      <c r="P37" s="837"/>
      <c r="Q37" s="840"/>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2269</v>
      </c>
      <c r="D38" s="838"/>
      <c r="E38" s="838"/>
      <c r="F38" s="838"/>
      <c r="G38" s="838"/>
      <c r="H38" s="838"/>
      <c r="I38" s="838"/>
      <c r="J38" s="838"/>
      <c r="K38" s="838"/>
      <c r="L38" s="838"/>
      <c r="M38" s="838"/>
      <c r="N38" s="838"/>
      <c r="O38" s="838"/>
      <c r="P38" s="839"/>
      <c r="Q38" s="843">
        <f>Q22</f>
        <v>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1985</v>
      </c>
      <c r="D39" s="835"/>
      <c r="E39" s="835"/>
      <c r="F39" s="835"/>
      <c r="G39" s="835"/>
      <c r="H39" s="835"/>
      <c r="I39" s="835"/>
      <c r="J39" s="835"/>
      <c r="K39" s="835"/>
      <c r="L39" s="835"/>
      <c r="M39" s="835"/>
      <c r="N39" s="835"/>
      <c r="O39" s="835"/>
      <c r="P39" s="835"/>
      <c r="Q39" s="831">
        <f>Q40-Q41-Q42-Q43-Q44-Q45</f>
        <v>0</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114</v>
      </c>
      <c r="D40" s="887"/>
      <c r="E40" s="887"/>
      <c r="F40" s="887"/>
      <c r="G40" s="887"/>
      <c r="H40" s="887"/>
      <c r="I40" s="887"/>
      <c r="J40" s="887"/>
      <c r="K40" s="887"/>
      <c r="L40" s="887"/>
      <c r="M40" s="887"/>
      <c r="N40" s="887"/>
      <c r="O40" s="887"/>
      <c r="P40" s="888"/>
      <c r="Q40" s="876"/>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1981</v>
      </c>
      <c r="D41" s="887"/>
      <c r="E41" s="887"/>
      <c r="F41" s="887"/>
      <c r="G41" s="887"/>
      <c r="H41" s="887"/>
      <c r="I41" s="887"/>
      <c r="J41" s="887"/>
      <c r="K41" s="887"/>
      <c r="L41" s="887"/>
      <c r="M41" s="887"/>
      <c r="N41" s="887"/>
      <c r="O41" s="887"/>
      <c r="P41" s="888"/>
      <c r="Q41" s="876"/>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1982</v>
      </c>
      <c r="D42" s="887"/>
      <c r="E42" s="887"/>
      <c r="F42" s="887"/>
      <c r="G42" s="887"/>
      <c r="H42" s="887"/>
      <c r="I42" s="887"/>
      <c r="J42" s="887"/>
      <c r="K42" s="887"/>
      <c r="L42" s="887"/>
      <c r="M42" s="887"/>
      <c r="N42" s="887"/>
      <c r="O42" s="887"/>
      <c r="P42" s="888"/>
      <c r="Q42" s="876"/>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1983</v>
      </c>
      <c r="D43" s="880"/>
      <c r="E43" s="880"/>
      <c r="F43" s="880"/>
      <c r="G43" s="880"/>
      <c r="H43" s="880"/>
      <c r="I43" s="880"/>
      <c r="J43" s="880"/>
      <c r="K43" s="880"/>
      <c r="L43" s="880"/>
      <c r="M43" s="880"/>
      <c r="N43" s="880"/>
      <c r="O43" s="880"/>
      <c r="P43" s="881"/>
      <c r="Q43" s="876"/>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2244</v>
      </c>
      <c r="D44" s="880"/>
      <c r="E44" s="880"/>
      <c r="F44" s="880"/>
      <c r="G44" s="880"/>
      <c r="H44" s="880"/>
      <c r="I44" s="880"/>
      <c r="J44" s="880"/>
      <c r="K44" s="880"/>
      <c r="L44" s="880"/>
      <c r="M44" s="880"/>
      <c r="N44" s="880"/>
      <c r="O44" s="880"/>
      <c r="P44" s="881"/>
      <c r="Q44" s="876"/>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2052</v>
      </c>
      <c r="D45" s="874"/>
      <c r="E45" s="874"/>
      <c r="F45" s="874"/>
      <c r="G45" s="874"/>
      <c r="H45" s="874"/>
      <c r="I45" s="874"/>
      <c r="J45" s="874"/>
      <c r="K45" s="874"/>
      <c r="L45" s="874"/>
      <c r="M45" s="874"/>
      <c r="N45" s="874"/>
      <c r="O45" s="874"/>
      <c r="P45" s="875"/>
      <c r="Q45" s="876"/>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2266</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2267</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2268</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2278</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2272</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166</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2271</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1974</v>
      </c>
      <c r="C59" s="599"/>
      <c r="D59" s="599"/>
      <c r="E59" s="599"/>
      <c r="F59" s="599"/>
      <c r="G59" s="599"/>
      <c r="H59" s="599"/>
      <c r="I59" s="599"/>
      <c r="J59" s="599"/>
      <c r="K59" s="599"/>
      <c r="L59" s="599"/>
      <c r="M59" s="599"/>
      <c r="N59" s="599"/>
      <c r="O59" s="599"/>
      <c r="P59" s="599"/>
      <c r="Q59" s="599"/>
      <c r="R59" s="599"/>
      <c r="S59" s="600"/>
      <c r="T59" s="791">
        <f>'別紙様式3-3（６月以降分）'!N6</f>
        <v>0</v>
      </c>
      <c r="U59" s="792"/>
      <c r="V59" s="792"/>
      <c r="W59" s="792"/>
      <c r="X59" s="792"/>
      <c r="Y59" s="223" t="s">
        <v>4</v>
      </c>
      <c r="Z59" s="224" t="s">
        <v>2236</v>
      </c>
      <c r="AA59" s="184"/>
      <c r="AB59" s="225"/>
      <c r="AC59" s="225"/>
      <c r="AD59" s="225"/>
      <c r="AE59" s="225"/>
      <c r="AF59" s="225"/>
      <c r="AG59" s="141" t="s">
        <v>98</v>
      </c>
      <c r="AH59" s="226" t="str">
        <f>IF(T60&lt;T59,"×","")</f>
        <v/>
      </c>
      <c r="AI59" s="141"/>
      <c r="AJ59" s="141"/>
      <c r="AK59" s="141"/>
      <c r="AL59" s="141"/>
      <c r="AM59" s="576" t="s">
        <v>2279</v>
      </c>
      <c r="AN59" s="577"/>
      <c r="AO59" s="577"/>
      <c r="AP59" s="577"/>
      <c r="AQ59" s="577"/>
      <c r="AR59" s="577"/>
      <c r="AS59" s="577"/>
      <c r="AT59" s="577"/>
      <c r="AU59" s="577"/>
      <c r="AV59" s="577"/>
      <c r="AW59" s="577"/>
      <c r="AX59" s="577"/>
      <c r="AY59" s="577"/>
      <c r="AZ59" s="577"/>
      <c r="BA59" s="578"/>
    </row>
    <row r="60" spans="1:72" ht="23.25" customHeight="1" thickBot="1">
      <c r="A60" s="141"/>
      <c r="B60" s="911" t="s">
        <v>1975</v>
      </c>
      <c r="C60" s="912"/>
      <c r="D60" s="912"/>
      <c r="E60" s="912"/>
      <c r="F60" s="912"/>
      <c r="G60" s="912"/>
      <c r="H60" s="912"/>
      <c r="I60" s="912"/>
      <c r="J60" s="912"/>
      <c r="K60" s="912"/>
      <c r="L60" s="912"/>
      <c r="M60" s="912"/>
      <c r="N60" s="912"/>
      <c r="O60" s="912"/>
      <c r="P60" s="912"/>
      <c r="Q60" s="912"/>
      <c r="R60" s="912"/>
      <c r="S60" s="912"/>
      <c r="T60" s="913"/>
      <c r="U60" s="914"/>
      <c r="V60" s="914"/>
      <c r="W60" s="914"/>
      <c r="X60" s="915"/>
      <c r="Y60" s="227" t="s">
        <v>4</v>
      </c>
      <c r="Z60" s="141"/>
      <c r="AA60" s="228" t="s">
        <v>18</v>
      </c>
      <c r="AB60" s="890">
        <f>IFERROR(T61/T59*100,0)</f>
        <v>0</v>
      </c>
      <c r="AC60" s="891"/>
      <c r="AD60" s="892"/>
      <c r="AE60" s="229" t="s">
        <v>19</v>
      </c>
      <c r="AF60" s="230" t="s">
        <v>89</v>
      </c>
      <c r="AG60" s="141" t="s">
        <v>98</v>
      </c>
      <c r="AH60" s="176" t="str">
        <f>IF(T59=0,"",(IF(AB60&gt;=200/3,"○","×")))</f>
        <v/>
      </c>
      <c r="AI60" s="231"/>
      <c r="AJ60" s="231"/>
      <c r="AK60" s="231"/>
      <c r="AL60" s="231"/>
      <c r="AM60" s="576" t="s">
        <v>2280</v>
      </c>
      <c r="AN60" s="577"/>
      <c r="AO60" s="577"/>
      <c r="AP60" s="577"/>
      <c r="AQ60" s="577"/>
      <c r="AR60" s="577"/>
      <c r="AS60" s="577"/>
      <c r="AT60" s="577"/>
      <c r="AU60" s="577"/>
      <c r="AV60" s="577"/>
      <c r="AW60" s="577"/>
      <c r="AX60" s="577"/>
      <c r="AY60" s="577"/>
      <c r="AZ60" s="577"/>
      <c r="BA60" s="578"/>
    </row>
    <row r="61" spans="1:72" ht="26.25" customHeight="1" thickBot="1">
      <c r="A61" s="141"/>
      <c r="B61" s="232"/>
      <c r="C61" s="716" t="s">
        <v>1986</v>
      </c>
      <c r="D61" s="717"/>
      <c r="E61" s="717"/>
      <c r="F61" s="717"/>
      <c r="G61" s="717"/>
      <c r="H61" s="717"/>
      <c r="I61" s="717"/>
      <c r="J61" s="717"/>
      <c r="K61" s="717"/>
      <c r="L61" s="717"/>
      <c r="M61" s="717"/>
      <c r="N61" s="717"/>
      <c r="O61" s="717"/>
      <c r="P61" s="717"/>
      <c r="Q61" s="717"/>
      <c r="R61" s="717"/>
      <c r="S61" s="717"/>
      <c r="T61" s="712"/>
      <c r="U61" s="713"/>
      <c r="V61" s="713"/>
      <c r="W61" s="713"/>
      <c r="X61" s="71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1987</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595" t="s">
        <v>176</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175</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2282</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4">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595" t="s">
        <v>177</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2048</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2047</v>
      </c>
      <c r="D71" s="604"/>
      <c r="E71" s="604"/>
      <c r="F71" s="604"/>
      <c r="G71" s="604"/>
      <c r="H71" s="604"/>
      <c r="I71" s="604"/>
      <c r="J71" s="604"/>
      <c r="K71" s="604"/>
      <c r="L71" s="604"/>
      <c r="M71" s="604"/>
      <c r="N71" s="604"/>
      <c r="O71" s="604"/>
      <c r="P71" s="604"/>
      <c r="Q71" s="604"/>
      <c r="R71" s="604"/>
      <c r="S71" s="604"/>
      <c r="T71" s="605"/>
      <c r="U71" s="601">
        <f>U72+U76</f>
        <v>0</v>
      </c>
      <c r="V71" s="602"/>
      <c r="W71" s="602"/>
      <c r="X71" s="602"/>
      <c r="Y71" s="602"/>
      <c r="Z71" s="227" t="s">
        <v>4</v>
      </c>
      <c r="AA71" s="141"/>
      <c r="AB71" s="250" t="s">
        <v>165</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 customHeight="1" thickBot="1">
      <c r="A72" s="141"/>
      <c r="B72" s="141"/>
      <c r="C72" s="606" t="s">
        <v>96</v>
      </c>
      <c r="D72" s="607"/>
      <c r="E72" s="769" t="s">
        <v>2049</v>
      </c>
      <c r="F72" s="770"/>
      <c r="G72" s="770"/>
      <c r="H72" s="770"/>
      <c r="I72" s="770"/>
      <c r="J72" s="770"/>
      <c r="K72" s="770"/>
      <c r="L72" s="770"/>
      <c r="M72" s="770"/>
      <c r="N72" s="770"/>
      <c r="O72" s="770"/>
      <c r="P72" s="770"/>
      <c r="Q72" s="770"/>
      <c r="R72" s="770"/>
      <c r="S72" s="770"/>
      <c r="T72" s="771"/>
      <c r="U72" s="751"/>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0</v>
      </c>
      <c r="AD73" s="777"/>
      <c r="AE73" s="778"/>
      <c r="AF73" s="727" t="s">
        <v>19</v>
      </c>
      <c r="AG73" s="727" t="s">
        <v>89</v>
      </c>
      <c r="AH73" s="728" t="s">
        <v>98</v>
      </c>
      <c r="AI73" s="588" t="str">
        <f>IF('別紙様式3-2（４・５月）'!AF5="","",IF(AND(AC73&gt;=200/3,AC73&lt;100),"○","×"))</f>
        <v/>
      </c>
      <c r="AJ73" s="231"/>
      <c r="AK73" s="141"/>
      <c r="AL73" s="231"/>
      <c r="AM73" s="933" t="s">
        <v>2253</v>
      </c>
      <c r="AN73" s="934"/>
      <c r="AO73" s="934"/>
      <c r="AP73" s="934"/>
      <c r="AQ73" s="934"/>
      <c r="AR73" s="934"/>
      <c r="AS73" s="934"/>
      <c r="AT73" s="934"/>
      <c r="AU73" s="934"/>
      <c r="AV73" s="934"/>
      <c r="AW73" s="934"/>
      <c r="AX73" s="934"/>
      <c r="AY73" s="934"/>
      <c r="AZ73" s="934"/>
      <c r="BA73" s="935"/>
    </row>
    <row r="74" spans="1:82" ht="12.9" customHeight="1" thickBot="1">
      <c r="A74" s="141"/>
      <c r="B74" s="141"/>
      <c r="C74" s="606"/>
      <c r="D74" s="607"/>
      <c r="E74" s="253"/>
      <c r="F74" s="763" t="s">
        <v>2051</v>
      </c>
      <c r="G74" s="764"/>
      <c r="H74" s="764"/>
      <c r="I74" s="764"/>
      <c r="J74" s="764"/>
      <c r="K74" s="764"/>
      <c r="L74" s="764"/>
      <c r="M74" s="764"/>
      <c r="N74" s="764"/>
      <c r="O74" s="764"/>
      <c r="P74" s="764"/>
      <c r="Q74" s="764"/>
      <c r="R74" s="764"/>
      <c r="S74" s="764"/>
      <c r="T74" s="765"/>
      <c r="U74" s="757"/>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 customHeight="1" thickBot="1">
      <c r="A76" s="141"/>
      <c r="B76" s="141"/>
      <c r="C76" s="782" t="s">
        <v>2050</v>
      </c>
      <c r="D76" s="783"/>
      <c r="E76" s="769" t="s">
        <v>2252</v>
      </c>
      <c r="F76" s="770"/>
      <c r="G76" s="770"/>
      <c r="H76" s="770"/>
      <c r="I76" s="770"/>
      <c r="J76" s="770"/>
      <c r="K76" s="770"/>
      <c r="L76" s="770"/>
      <c r="M76" s="770"/>
      <c r="N76" s="770"/>
      <c r="O76" s="770"/>
      <c r="P76" s="770"/>
      <c r="Q76" s="770"/>
      <c r="R76" s="770"/>
      <c r="S76" s="770"/>
      <c r="T76" s="771"/>
      <c r="U76" s="751"/>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0</v>
      </c>
      <c r="AD77" s="777"/>
      <c r="AE77" s="778"/>
      <c r="AF77" s="727" t="s">
        <v>19</v>
      </c>
      <c r="AG77" s="727" t="s">
        <v>89</v>
      </c>
      <c r="AH77" s="728" t="s">
        <v>98</v>
      </c>
      <c r="AI77" s="588" t="str">
        <f>IF('別紙様式3-2（４・５月）'!AF5="","",IF(AND(AC77&gt;=200/3,AC77&lt;100),"○","×"))</f>
        <v/>
      </c>
      <c r="AJ77" s="231"/>
      <c r="AK77" s="231"/>
      <c r="AL77" s="231"/>
      <c r="AM77" s="921" t="s">
        <v>2254</v>
      </c>
      <c r="AN77" s="922"/>
      <c r="AO77" s="922"/>
      <c r="AP77" s="922"/>
      <c r="AQ77" s="922"/>
      <c r="AR77" s="922"/>
      <c r="AS77" s="922"/>
      <c r="AT77" s="922"/>
      <c r="AU77" s="922"/>
      <c r="AV77" s="922"/>
      <c r="AW77" s="922"/>
      <c r="AX77" s="922"/>
      <c r="AY77" s="922"/>
      <c r="AZ77" s="922"/>
      <c r="BA77" s="923"/>
    </row>
    <row r="78" spans="1:82" ht="12.9" customHeight="1" thickBot="1">
      <c r="A78" s="141"/>
      <c r="B78" s="141"/>
      <c r="C78" s="784"/>
      <c r="D78" s="607"/>
      <c r="E78" s="253"/>
      <c r="F78" s="763" t="s">
        <v>2051</v>
      </c>
      <c r="G78" s="764"/>
      <c r="H78" s="764"/>
      <c r="I78" s="764"/>
      <c r="J78" s="764"/>
      <c r="K78" s="764"/>
      <c r="L78" s="764"/>
      <c r="M78" s="764"/>
      <c r="N78" s="764"/>
      <c r="O78" s="764"/>
      <c r="P78" s="764"/>
      <c r="Q78" s="764"/>
      <c r="R78" s="764"/>
      <c r="S78" s="764"/>
      <c r="T78" s="765"/>
      <c r="U78" s="757"/>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22"/>
      <c r="N81" s="723"/>
      <c r="O81" s="745" t="s">
        <v>2028</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該当</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1951</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1952</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1959</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1960</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645"/>
      <c r="C95" s="269" t="s">
        <v>1953</v>
      </c>
      <c r="D95" s="787" t="s">
        <v>1961</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1962</v>
      </c>
      <c r="E96" s="621"/>
      <c r="F96" s="621"/>
      <c r="G96" s="621"/>
      <c r="H96" s="718"/>
      <c r="I96" s="720" t="s">
        <v>16</v>
      </c>
      <c r="J96" s="729" t="s">
        <v>1963</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2255</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1964</v>
      </c>
      <c r="K98" s="293"/>
      <c r="L98" s="293"/>
      <c r="M98" s="293"/>
      <c r="N98" s="293"/>
      <c r="O98" s="293"/>
      <c r="P98" s="293"/>
      <c r="Q98" s="293"/>
      <c r="R98" s="293"/>
      <c r="S98" s="739" t="s">
        <v>1965</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2255</v>
      </c>
      <c r="AN99" s="577"/>
      <c r="AO99" s="577"/>
      <c r="AP99" s="577"/>
      <c r="AQ99" s="577"/>
      <c r="AR99" s="577"/>
      <c r="AS99" s="577"/>
      <c r="AT99" s="577"/>
      <c r="AU99" s="577"/>
      <c r="AV99" s="577"/>
      <c r="AW99" s="577"/>
      <c r="AX99" s="577"/>
      <c r="AY99" s="577"/>
      <c r="AZ99" s="577"/>
      <c r="BA99" s="578"/>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22"/>
      <c r="N102" s="723"/>
      <c r="O102" s="747" t="s">
        <v>2028</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1960</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614" t="s">
        <v>1968</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1969</v>
      </c>
      <c r="D108" s="621"/>
      <c r="E108" s="621"/>
      <c r="F108" s="621"/>
      <c r="G108" s="307"/>
      <c r="H108" s="308" t="s">
        <v>16</v>
      </c>
      <c r="I108" s="626" t="s">
        <v>1970</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1971</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1972</v>
      </c>
      <c r="I110" s="632" t="s">
        <v>1973</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653" t="s">
        <v>1966</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2040</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2000</v>
      </c>
      <c r="C116" s="657"/>
      <c r="D116" s="657"/>
      <c r="E116" s="657"/>
      <c r="F116" s="657"/>
      <c r="G116" s="657"/>
      <c r="H116" s="657"/>
      <c r="I116" s="657"/>
      <c r="J116" s="657"/>
      <c r="K116" s="657"/>
      <c r="L116" s="657"/>
      <c r="M116" s="657"/>
      <c r="N116" s="657"/>
      <c r="O116" s="657"/>
      <c r="P116" s="657"/>
      <c r="Q116" s="658"/>
      <c r="R116" s="317" t="s">
        <v>173</v>
      </c>
      <c r="S116" s="318" t="str">
        <f>'別紙様式3-2（４・５月）'!W8</f>
        <v/>
      </c>
      <c r="T116" s="612" t="s">
        <v>2003</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2053</v>
      </c>
      <c r="C117" s="609"/>
      <c r="D117" s="609"/>
      <c r="E117" s="609"/>
      <c r="F117" s="609"/>
      <c r="G117" s="609"/>
      <c r="H117" s="609"/>
      <c r="I117" s="609"/>
      <c r="J117" s="609"/>
      <c r="K117" s="609"/>
      <c r="L117" s="609"/>
      <c r="M117" s="609"/>
      <c r="N117" s="609"/>
      <c r="O117" s="609"/>
      <c r="P117" s="609"/>
      <c r="Q117" s="610"/>
      <c r="R117" s="317" t="s">
        <v>173</v>
      </c>
      <c r="S117" s="320" t="str">
        <f>'別紙様式3-3（６月以降分）'!Z5</f>
        <v/>
      </c>
      <c r="T117" s="611" t="s">
        <v>2237</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2238</v>
      </c>
      <c r="C118" s="609"/>
      <c r="D118" s="609"/>
      <c r="E118" s="609"/>
      <c r="F118" s="609"/>
      <c r="G118" s="609"/>
      <c r="H118" s="609"/>
      <c r="I118" s="609"/>
      <c r="J118" s="609"/>
      <c r="K118" s="609"/>
      <c r="L118" s="609"/>
      <c r="M118" s="609"/>
      <c r="N118" s="609"/>
      <c r="O118" s="609"/>
      <c r="P118" s="609"/>
      <c r="Q118" s="610"/>
      <c r="R118" s="317" t="s">
        <v>173</v>
      </c>
      <c r="S118" s="321" t="str">
        <f>'別紙様式3-3（６月以降分）'!Z7</f>
        <v/>
      </c>
      <c r="T118" s="611" t="s">
        <v>2237</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3.8"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2283</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170</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2281</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3.8"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該当</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644" t="s">
        <v>2005</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3.8"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
      </c>
      <c r="AJ131" s="651"/>
      <c r="AK131" s="652"/>
      <c r="AL131" s="141"/>
      <c r="AT131" s="153"/>
      <c r="AU131" s="153"/>
      <c r="AV131" s="153"/>
      <c r="AW131" s="153"/>
      <c r="AX131" s="153"/>
    </row>
    <row r="132" spans="1:54" ht="38.25" customHeight="1">
      <c r="A132" s="141"/>
      <c r="B132" s="249" t="s">
        <v>173</v>
      </c>
      <c r="C132" s="674" t="s">
        <v>2060</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2257</v>
      </c>
      <c r="AN134" s="576" t="s">
        <v>2256</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2258</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0</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0</v>
      </c>
      <c r="AN140" s="592" t="s">
        <v>2258</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2258</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0</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2258</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0</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0</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2258</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2258</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0</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2260</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2234</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c r="F169" s="702"/>
      <c r="G169" s="387" t="s">
        <v>2</v>
      </c>
      <c r="H169" s="701"/>
      <c r="I169" s="702"/>
      <c r="J169" s="387" t="s">
        <v>3</v>
      </c>
      <c r="K169" s="701"/>
      <c r="L169" s="702"/>
      <c r="M169" s="387" t="s">
        <v>5</v>
      </c>
      <c r="N169" s="384"/>
      <c r="O169" s="703" t="s">
        <v>28</v>
      </c>
      <c r="P169" s="703"/>
      <c r="Q169" s="703"/>
      <c r="R169" s="694" t="str">
        <f>IF(H7="","",H7)</f>
        <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c r="U170" s="700"/>
      <c r="V170" s="700"/>
      <c r="W170" s="700"/>
      <c r="X170" s="700"/>
      <c r="Y170" s="699" t="s">
        <v>39</v>
      </c>
      <c r="Z170" s="699"/>
      <c r="AA170" s="700"/>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4">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2008</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108</v>
      </c>
      <c r="C178" s="681" t="s">
        <v>2012</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2225</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
      </c>
      <c r="AL179" s="141"/>
    </row>
    <row r="180" spans="1:39">
      <c r="A180" s="141"/>
      <c r="B180" s="401" t="s">
        <v>107</v>
      </c>
      <c r="C180" s="684" t="s">
        <v>2013</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2009</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108</v>
      </c>
      <c r="C183" s="681" t="s">
        <v>2014</v>
      </c>
      <c r="D183" s="682"/>
      <c r="E183" s="682"/>
      <c r="F183" s="682"/>
      <c r="G183" s="682"/>
      <c r="H183" s="682"/>
      <c r="I183" s="893"/>
      <c r="J183" s="695" t="s">
        <v>2023</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
      </c>
      <c r="AL183" s="141"/>
    </row>
    <row r="184" spans="1:39" ht="27.75" customHeight="1">
      <c r="A184" s="141"/>
      <c r="B184" s="659" t="s">
        <v>107</v>
      </c>
      <c r="C184" s="695" t="s">
        <v>2015</v>
      </c>
      <c r="D184" s="695"/>
      <c r="E184" s="695"/>
      <c r="F184" s="695"/>
      <c r="G184" s="695"/>
      <c r="H184" s="695"/>
      <c r="I184" s="695"/>
      <c r="J184" s="697" t="s">
        <v>2016</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2024</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2025</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
      </c>
      <c r="AL186" s="141"/>
    </row>
    <row r="187" spans="1:39">
      <c r="A187" s="141"/>
      <c r="B187" s="659"/>
      <c r="C187" s="695"/>
      <c r="D187" s="695"/>
      <c r="E187" s="695"/>
      <c r="F187" s="695"/>
      <c r="G187" s="695"/>
      <c r="H187" s="695"/>
      <c r="I187" s="695"/>
      <c r="J187" s="697" t="s">
        <v>2026</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
      </c>
      <c r="AL187" s="141"/>
    </row>
    <row r="188" spans="1:39" ht="25.5" customHeight="1">
      <c r="A188" s="141"/>
      <c r="B188" s="659" t="s">
        <v>2036</v>
      </c>
      <c r="C188" s="646" t="s">
        <v>2018</v>
      </c>
      <c r="D188" s="646"/>
      <c r="E188" s="646"/>
      <c r="F188" s="646"/>
      <c r="G188" s="646"/>
      <c r="H188" s="646"/>
      <c r="I188" s="646"/>
      <c r="J188" s="647" t="s">
        <v>2034</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
      </c>
      <c r="AL188" s="141"/>
      <c r="AM188" s="403"/>
    </row>
    <row r="189" spans="1:39" ht="25.5" customHeight="1">
      <c r="A189" s="141"/>
      <c r="B189" s="659"/>
      <c r="C189" s="646"/>
      <c r="D189" s="646"/>
      <c r="E189" s="646"/>
      <c r="F189" s="646"/>
      <c r="G189" s="646"/>
      <c r="H189" s="646"/>
      <c r="I189" s="646"/>
      <c r="J189" s="647" t="s">
        <v>2035</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v>
      </c>
      <c r="AL189" s="141"/>
    </row>
    <row r="190" spans="1:39" ht="15" customHeight="1">
      <c r="A190" s="141"/>
      <c r="B190" s="404" t="s">
        <v>2017</v>
      </c>
      <c r="C190" s="646" t="s">
        <v>2019</v>
      </c>
      <c r="D190" s="646"/>
      <c r="E190" s="646"/>
      <c r="F190" s="646"/>
      <c r="G190" s="646"/>
      <c r="H190" s="646"/>
      <c r="I190" s="646"/>
      <c r="J190" s="647" t="s">
        <v>2032</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
      </c>
      <c r="AL190" s="141"/>
    </row>
    <row r="191" spans="1:39" ht="37.5" customHeight="1">
      <c r="A191" s="141"/>
      <c r="B191" s="404" t="s">
        <v>2037</v>
      </c>
      <c r="C191" s="646" t="s">
        <v>2020</v>
      </c>
      <c r="D191" s="646"/>
      <c r="E191" s="646"/>
      <c r="F191" s="646"/>
      <c r="G191" s="646"/>
      <c r="H191" s="646"/>
      <c r="I191" s="646"/>
      <c r="J191" s="647" t="s">
        <v>2033</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2038</v>
      </c>
      <c r="C192" s="692" t="s">
        <v>2021</v>
      </c>
      <c r="D192" s="692"/>
      <c r="E192" s="692"/>
      <c r="F192" s="692"/>
      <c r="G192" s="692"/>
      <c r="H192" s="692"/>
      <c r="I192" s="692"/>
      <c r="J192" s="692" t="s">
        <v>2022</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123</xdr:row>
                    <xdr:rowOff>335280</xdr:rowOff>
                  </from>
                  <to>
                    <xdr:col>2</xdr:col>
                    <xdr:colOff>30480</xdr:colOff>
                    <xdr:row>126</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86</xdr:row>
                    <xdr:rowOff>198120</xdr:rowOff>
                  </from>
                  <to>
                    <xdr:col>3</xdr:col>
                    <xdr:colOff>182880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93</xdr:row>
                    <xdr:rowOff>22860</xdr:rowOff>
                  </from>
                  <to>
                    <xdr:col>3</xdr:col>
                    <xdr:colOff>182880</xdr:colOff>
                    <xdr:row>93</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274320</xdr:rowOff>
                  </from>
                  <to>
                    <xdr:col>8</xdr:col>
                    <xdr:colOff>76200</xdr:colOff>
                    <xdr:row>96</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101</xdr:row>
                    <xdr:rowOff>22860</xdr:rowOff>
                  </from>
                  <to>
                    <xdr:col>14</xdr:col>
                    <xdr:colOff>0</xdr:colOff>
                    <xdr:row>102</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104</xdr:row>
                    <xdr:rowOff>190500</xdr:rowOff>
                  </from>
                  <to>
                    <xdr:col>2</xdr:col>
                    <xdr:colOff>175260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60960</xdr:rowOff>
                  </from>
                  <to>
                    <xdr:col>7</xdr:col>
                    <xdr:colOff>76200</xdr:colOff>
                    <xdr:row>107</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108</xdr:row>
                    <xdr:rowOff>137160</xdr:rowOff>
                  </from>
                  <to>
                    <xdr:col>7</xdr:col>
                    <xdr:colOff>76200</xdr:colOff>
                    <xdr:row>108</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109</xdr:row>
                    <xdr:rowOff>121920</xdr:rowOff>
                  </from>
                  <to>
                    <xdr:col>7</xdr:col>
                    <xdr:colOff>60960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120</xdr:row>
                    <xdr:rowOff>213360</xdr:rowOff>
                  </from>
                  <to>
                    <xdr:col>3</xdr:col>
                    <xdr:colOff>60960</xdr:colOff>
                    <xdr:row>122</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121</xdr:row>
                    <xdr:rowOff>190500</xdr:rowOff>
                  </from>
                  <to>
                    <xdr:col>3</xdr:col>
                    <xdr:colOff>60960</xdr:colOff>
                    <xdr:row>123</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123</xdr:row>
                    <xdr:rowOff>45720</xdr:rowOff>
                  </from>
                  <to>
                    <xdr:col>3</xdr:col>
                    <xdr:colOff>60960</xdr:colOff>
                    <xdr:row>123</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123</xdr:row>
                    <xdr:rowOff>327660</xdr:rowOff>
                  </from>
                  <to>
                    <xdr:col>3</xdr:col>
                    <xdr:colOff>68580</xdr:colOff>
                    <xdr:row>124</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160020</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160020</xdr:rowOff>
                  </from>
                  <to>
                    <xdr:col>6</xdr:col>
                    <xdr:colOff>0</xdr:colOff>
                    <xdr:row>136</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297180</xdr:rowOff>
                  </from>
                  <to>
                    <xdr:col>6</xdr:col>
                    <xdr:colOff>0</xdr:colOff>
                    <xdr:row>140</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144780</xdr:rowOff>
                  </from>
                  <to>
                    <xdr:col>6</xdr:col>
                    <xdr:colOff>0</xdr:colOff>
                    <xdr:row>141</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160020</xdr:rowOff>
                  </from>
                  <to>
                    <xdr:col>6</xdr:col>
                    <xdr:colOff>0</xdr:colOff>
                    <xdr:row>142</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182880</xdr:rowOff>
                  </from>
                  <to>
                    <xdr:col>6</xdr:col>
                    <xdr:colOff>0</xdr:colOff>
                    <xdr:row>143</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30480</xdr:rowOff>
                  </from>
                  <to>
                    <xdr:col>6</xdr:col>
                    <xdr:colOff>0</xdr:colOff>
                    <xdr:row>143</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30480</xdr:rowOff>
                  </from>
                  <to>
                    <xdr:col>6</xdr:col>
                    <xdr:colOff>0</xdr:colOff>
                    <xdr:row>146</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259080</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160020</xdr:rowOff>
                  </from>
                  <to>
                    <xdr:col>6</xdr:col>
                    <xdr:colOff>0</xdr:colOff>
                    <xdr:row>149</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160020</xdr:rowOff>
                  </from>
                  <to>
                    <xdr:col>6</xdr:col>
                    <xdr:colOff>0</xdr:colOff>
                    <xdr:row>150</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182880</xdr:rowOff>
                  </from>
                  <to>
                    <xdr:col>6</xdr:col>
                    <xdr:colOff>0</xdr:colOff>
                    <xdr:row>151</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22860</xdr:rowOff>
                  </from>
                  <to>
                    <xdr:col>6</xdr:col>
                    <xdr:colOff>0</xdr:colOff>
                    <xdr:row>151</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251460</xdr:rowOff>
                  </from>
                  <to>
                    <xdr:col>6</xdr:col>
                    <xdr:colOff>0</xdr:colOff>
                    <xdr:row>153</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144780</xdr:rowOff>
                  </from>
                  <to>
                    <xdr:col>6</xdr:col>
                    <xdr:colOff>0</xdr:colOff>
                    <xdr:row>154</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198120</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65</xdr:row>
                    <xdr:rowOff>7620</xdr:rowOff>
                  </from>
                  <to>
                    <xdr:col>3</xdr:col>
                    <xdr:colOff>175260</xdr:colOff>
                    <xdr:row>65</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2"/>
  <cols>
    <col min="1" max="1" width="5.109375" style="143" customWidth="1"/>
    <col min="2" max="9" width="1.44140625" style="143" customWidth="1"/>
    <col min="10" max="10" width="17.88671875" style="143" customWidth="1"/>
    <col min="11" max="11" width="8.77734375" style="143" customWidth="1"/>
    <col min="12" max="12" width="10.109375" style="143" customWidth="1"/>
    <col min="13" max="13" width="20" style="143" customWidth="1"/>
    <col min="14" max="14" width="19.44140625" style="143" customWidth="1"/>
    <col min="15" max="15" width="10.109375" style="143" customWidth="1"/>
    <col min="16" max="16" width="12.109375" style="143" customWidth="1"/>
    <col min="17" max="17" width="10.109375" style="143" customWidth="1"/>
    <col min="18" max="18" width="10" style="143" customWidth="1"/>
    <col min="19" max="19" width="11.109375" style="143" customWidth="1"/>
    <col min="20" max="20" width="11.109375" style="204" customWidth="1"/>
    <col min="21" max="21" width="12.44140625" style="143" customWidth="1"/>
    <col min="22" max="22" width="11.109375" style="143" customWidth="1"/>
    <col min="23" max="23" width="10.21875" style="143" customWidth="1"/>
    <col min="24" max="24" width="4.88671875" style="204" customWidth="1"/>
    <col min="25" max="25" width="5.33203125" style="204" customWidth="1"/>
    <col min="26" max="26" width="11" style="143" customWidth="1"/>
    <col min="27" max="27" width="11.88671875" style="143" customWidth="1"/>
    <col min="28" max="28" width="10.88671875" style="143" customWidth="1"/>
    <col min="29" max="29" width="7.33203125" style="141" customWidth="1"/>
    <col min="30" max="30" width="0.109375" style="436" customWidth="1"/>
    <col min="31" max="32" width="22.77734375" style="436" hidden="1" customWidth="1"/>
    <col min="33" max="33" width="21.4414062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1990</v>
      </c>
      <c r="C5" s="987"/>
      <c r="D5" s="987"/>
      <c r="E5" s="987"/>
      <c r="F5" s="987"/>
      <c r="G5" s="987"/>
      <c r="H5" s="987"/>
      <c r="I5" s="987"/>
      <c r="J5" s="987"/>
      <c r="K5" s="987"/>
      <c r="L5" s="987"/>
      <c r="M5" s="988"/>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7" t="s">
        <v>1989</v>
      </c>
      <c r="C6" s="987"/>
      <c r="D6" s="987"/>
      <c r="E6" s="987"/>
      <c r="F6" s="987"/>
      <c r="G6" s="987"/>
      <c r="H6" s="987"/>
      <c r="I6" s="987"/>
      <c r="J6" s="987"/>
      <c r="K6" s="987"/>
      <c r="L6" s="987"/>
      <c r="M6" s="988"/>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1026" t="s">
        <v>1988</v>
      </c>
      <c r="C7" s="1026"/>
      <c r="D7" s="1003"/>
      <c r="E7" s="1003"/>
      <c r="F7" s="1003"/>
      <c r="G7" s="1003"/>
      <c r="H7" s="1003"/>
      <c r="I7" s="1003"/>
      <c r="J7" s="1003"/>
      <c r="K7" s="1003"/>
      <c r="L7" s="1003"/>
      <c r="M7" s="1004"/>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1005"/>
      <c r="C8" s="1006"/>
      <c r="D8" s="1003" t="s">
        <v>2055</v>
      </c>
      <c r="E8" s="1003"/>
      <c r="F8" s="1003"/>
      <c r="G8" s="1003"/>
      <c r="H8" s="1003"/>
      <c r="I8" s="1003"/>
      <c r="J8" s="1003"/>
      <c r="K8" s="1003"/>
      <c r="L8" s="1003"/>
      <c r="M8" s="1004"/>
      <c r="N8" s="444">
        <f>IFERROR(SUMIFS(AB:AB,Q:Q,"ベア加算なし",Z:Z,"ベア加算"),"")</f>
        <v>0</v>
      </c>
      <c r="O8" s="441" t="s">
        <v>4</v>
      </c>
      <c r="P8" s="142"/>
      <c r="Q8" s="142"/>
      <c r="R8" s="994" t="s">
        <v>2067</v>
      </c>
      <c r="S8" s="994" t="s">
        <v>1998</v>
      </c>
      <c r="T8" s="994"/>
      <c r="U8" s="995"/>
      <c r="V8" s="445">
        <f>SUM(W$16:W$115)</f>
        <v>0</v>
      </c>
      <c r="W8" s="992" t="str">
        <f>IF(AE7="特定加算なし","",IF(V8&gt;=V9,"○","×"))</f>
        <v/>
      </c>
      <c r="X8" s="990" t="s">
        <v>1999</v>
      </c>
      <c r="Y8" s="991"/>
      <c r="Z8" s="991"/>
      <c r="AA8" s="991"/>
      <c r="AB8" s="991"/>
      <c r="AF8" s="446"/>
      <c r="AG8" s="437"/>
    </row>
    <row r="9" spans="1:33" ht="25.5" customHeight="1" thickBot="1">
      <c r="A9" s="142"/>
      <c r="B9" s="1004" t="s">
        <v>2226</v>
      </c>
      <c r="C9" s="1027"/>
      <c r="D9" s="1027"/>
      <c r="E9" s="1027"/>
      <c r="F9" s="1027"/>
      <c r="G9" s="1027"/>
      <c r="H9" s="1027"/>
      <c r="I9" s="1027"/>
      <c r="J9" s="1027"/>
      <c r="K9" s="1027"/>
      <c r="L9" s="1027"/>
      <c r="M9" s="1028"/>
      <c r="N9" s="447">
        <f>IFERROR(SUM(AB$16:AB$115,T$16:T$115,X$16:Y$115),"")</f>
        <v>0</v>
      </c>
      <c r="O9" s="441" t="s">
        <v>4</v>
      </c>
      <c r="P9" s="142"/>
      <c r="Q9" s="142"/>
      <c r="R9" s="994"/>
      <c r="S9" s="994" t="s">
        <v>2070</v>
      </c>
      <c r="T9" s="994"/>
      <c r="U9" s="995"/>
      <c r="V9" s="448">
        <f>SUM(AD$16:AD$115)</f>
        <v>0</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2248</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2054</v>
      </c>
      <c r="C12" s="1018"/>
      <c r="D12" s="1018"/>
      <c r="E12" s="1018"/>
      <c r="F12" s="1018"/>
      <c r="G12" s="1018"/>
      <c r="H12" s="1018"/>
      <c r="I12" s="1019"/>
      <c r="J12" s="1007" t="s">
        <v>48</v>
      </c>
      <c r="K12" s="1029" t="s">
        <v>95</v>
      </c>
      <c r="L12" s="1030"/>
      <c r="M12" s="1008" t="s">
        <v>49</v>
      </c>
      <c r="N12" s="1011" t="s">
        <v>6</v>
      </c>
      <c r="O12" s="981" t="s">
        <v>2075</v>
      </c>
      <c r="P12" s="982"/>
      <c r="Q12" s="983"/>
      <c r="R12" s="961" t="s">
        <v>2074</v>
      </c>
      <c r="S12" s="962"/>
      <c r="T12" s="962"/>
      <c r="U12" s="962"/>
      <c r="V12" s="962"/>
      <c r="W12" s="962"/>
      <c r="X12" s="962"/>
      <c r="Y12" s="962"/>
      <c r="Z12" s="962"/>
      <c r="AA12" s="962"/>
      <c r="AB12" s="962"/>
      <c r="AC12" s="963"/>
      <c r="AD12" s="1038" t="s">
        <v>2221</v>
      </c>
      <c r="AE12" s="996" t="s">
        <v>2218</v>
      </c>
      <c r="AF12" s="996" t="s">
        <v>2219</v>
      </c>
      <c r="AG12" s="996" t="s">
        <v>2220</v>
      </c>
    </row>
    <row r="13" spans="1:33" ht="21.75" customHeight="1">
      <c r="A13" s="1015"/>
      <c r="B13" s="1020"/>
      <c r="C13" s="1021"/>
      <c r="D13" s="1021"/>
      <c r="E13" s="1021"/>
      <c r="F13" s="1021"/>
      <c r="G13" s="1021"/>
      <c r="H13" s="1021"/>
      <c r="I13" s="1022"/>
      <c r="J13" s="985"/>
      <c r="K13" s="1031"/>
      <c r="L13" s="1032"/>
      <c r="M13" s="1009"/>
      <c r="N13" s="1012"/>
      <c r="O13" s="984" t="s">
        <v>2076</v>
      </c>
      <c r="P13" s="985" t="s">
        <v>2077</v>
      </c>
      <c r="Q13" s="986" t="s">
        <v>2078</v>
      </c>
      <c r="R13" s="968" t="s">
        <v>2105</v>
      </c>
      <c r="S13" s="969"/>
      <c r="T13" s="969"/>
      <c r="U13" s="976" t="s">
        <v>1948</v>
      </c>
      <c r="V13" s="977"/>
      <c r="W13" s="977"/>
      <c r="X13" s="977"/>
      <c r="Y13" s="978"/>
      <c r="Z13" s="998" t="s">
        <v>2078</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178</v>
      </c>
      <c r="S14" s="964" t="s">
        <v>179</v>
      </c>
      <c r="T14" s="970" t="s">
        <v>2103</v>
      </c>
      <c r="U14" s="966" t="s">
        <v>178</v>
      </c>
      <c r="V14" s="964" t="s">
        <v>179</v>
      </c>
      <c r="W14" s="452" t="s">
        <v>2063</v>
      </c>
      <c r="X14" s="970" t="s">
        <v>2103</v>
      </c>
      <c r="Y14" s="979"/>
      <c r="Z14" s="966" t="s">
        <v>178</v>
      </c>
      <c r="AA14" s="964" t="s">
        <v>179</v>
      </c>
      <c r="AB14" s="972" t="s">
        <v>2103</v>
      </c>
      <c r="AC14" s="974" t="s">
        <v>2064</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2106</v>
      </c>
      <c r="X15" s="971"/>
      <c r="Y15" s="980"/>
      <c r="Z15" s="967"/>
      <c r="AA15" s="965"/>
      <c r="AB15" s="973"/>
      <c r="AC15" s="975"/>
      <c r="AD15" s="455" t="s">
        <v>2067</v>
      </c>
      <c r="AE15" s="996"/>
      <c r="AF15" s="996"/>
      <c r="AG15" s="996"/>
    </row>
    <row r="16" spans="1:33" s="465" customFormat="1" ht="24.9" customHeight="1">
      <c r="A16" s="456" t="s">
        <v>7</v>
      </c>
      <c r="B16" s="958" t="str">
        <f>IF(基本情報入力シート!C53="","",基本情報入力シート!C53)</f>
        <v/>
      </c>
      <c r="C16" s="959"/>
      <c r="D16" s="959"/>
      <c r="E16" s="959"/>
      <c r="F16" s="959"/>
      <c r="G16" s="959"/>
      <c r="H16" s="959"/>
      <c r="I16" s="960"/>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954" t="str">
        <f>IFERROR(V16*VLOOKUP(AF16,【参考】数式用3!$AD$15:$BA$23,MATCH(N16,【参考】数式用3!$AD$2:$BA$2,0)),"")</f>
        <v/>
      </c>
      <c r="Y16" s="95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 customHeight="1">
      <c r="A17" s="466">
        <v>2</v>
      </c>
      <c r="B17" s="951" t="str">
        <f>IF(基本情報入力シート!C54="","",基本情報入力シート!C54)</f>
        <v/>
      </c>
      <c r="C17" s="952"/>
      <c r="D17" s="952"/>
      <c r="E17" s="952"/>
      <c r="F17" s="952"/>
      <c r="G17" s="952"/>
      <c r="H17" s="952"/>
      <c r="I17" s="953"/>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956" t="str">
        <f>IFERROR(V17*VLOOKUP(AF17,【参考】数式用3!$AD$15:$BA$23,MATCH(N17,【参考】数式用3!$AD$2:$BA$2,0)),"")</f>
        <v/>
      </c>
      <c r="Y17" s="95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 customHeight="1">
      <c r="A18" s="466">
        <v>3</v>
      </c>
      <c r="B18" s="951" t="str">
        <f>IF(基本情報入力シート!C55="","",基本情報入力シート!C55)</f>
        <v/>
      </c>
      <c r="C18" s="952"/>
      <c r="D18" s="952"/>
      <c r="E18" s="952"/>
      <c r="F18" s="952"/>
      <c r="G18" s="952"/>
      <c r="H18" s="952"/>
      <c r="I18" s="953"/>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949" t="str">
        <f>IFERROR(V18*VLOOKUP(AF18,【参考】数式用3!$AD$15:$BA$23,MATCH(N18,【参考】数式用3!$AD$2:$BA$2,0)),"")</f>
        <v/>
      </c>
      <c r="Y18" s="95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 customHeight="1">
      <c r="A19" s="466">
        <v>4</v>
      </c>
      <c r="B19" s="951" t="str">
        <f>IF(基本情報入力シート!C56="","",基本情報入力シート!C56)</f>
        <v/>
      </c>
      <c r="C19" s="952"/>
      <c r="D19" s="952"/>
      <c r="E19" s="952"/>
      <c r="F19" s="952"/>
      <c r="G19" s="952"/>
      <c r="H19" s="952"/>
      <c r="I19" s="953"/>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949" t="str">
        <f>IFERROR(V19*VLOOKUP(AF19,【参考】数式用3!$AD$15:$BA$23,MATCH(N19,【参考】数式用3!$AD$2:$BA$2,0)),"")</f>
        <v/>
      </c>
      <c r="Y19" s="95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 customHeight="1">
      <c r="A20" s="466">
        <v>5</v>
      </c>
      <c r="B20" s="951" t="str">
        <f>IF(基本情報入力シート!C57="","",基本情報入力シート!C57)</f>
        <v/>
      </c>
      <c r="C20" s="952"/>
      <c r="D20" s="952"/>
      <c r="E20" s="952"/>
      <c r="F20" s="952"/>
      <c r="G20" s="952"/>
      <c r="H20" s="952"/>
      <c r="I20" s="953"/>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 customHeight="1">
      <c r="A21" s="466">
        <v>6</v>
      </c>
      <c r="B21" s="951" t="str">
        <f>IF(基本情報入力シート!C58="","",基本情報入力シート!C58)</f>
        <v/>
      </c>
      <c r="C21" s="952"/>
      <c r="D21" s="952"/>
      <c r="E21" s="952"/>
      <c r="F21" s="952"/>
      <c r="G21" s="952"/>
      <c r="H21" s="952"/>
      <c r="I21" s="953"/>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949" t="str">
        <f>IFERROR(V21*VLOOKUP(AF21,【参考】数式用3!$AD$15:$BA$23,MATCH(N21,【参考】数式用3!$AD$2:$BA$2,0)),"")</f>
        <v/>
      </c>
      <c r="Y21" s="95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 customHeight="1">
      <c r="A22" s="466">
        <v>7</v>
      </c>
      <c r="B22" s="951" t="str">
        <f>IF(基本情報入力シート!C59="","",基本情報入力シート!C59)</f>
        <v/>
      </c>
      <c r="C22" s="952"/>
      <c r="D22" s="952"/>
      <c r="E22" s="952"/>
      <c r="F22" s="952"/>
      <c r="G22" s="952"/>
      <c r="H22" s="952"/>
      <c r="I22" s="953"/>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949" t="str">
        <f>IFERROR(V22*VLOOKUP(AF22,【参考】数式用3!$AD$15:$BA$23,MATCH(N22,【参考】数式用3!$AD$2:$BA$2,0)),"")</f>
        <v/>
      </c>
      <c r="Y22" s="95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949" t="str">
        <f>IFERROR(V32*VLOOKUP(AF32,【参考】数式用3!$AD$15:$BA$23,MATCH(N32,【参考】数式用3!$AD$2:$BA$2,0)),"")</f>
        <v/>
      </c>
      <c r="Y32" s="95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949" t="str">
        <f>IFERROR(V115*VLOOKUP(AF115,【参考】数式用3!$AD$15:$BA$23,MATCH(N115,【参考】数式用3!$AD$2:$BA$2,0)),"")</f>
        <v/>
      </c>
      <c r="Y115" s="95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2"/>
  <cols>
    <col min="1" max="1" width="4.77734375" style="498" customWidth="1"/>
    <col min="2" max="9" width="1.44140625" style="143" customWidth="1"/>
    <col min="10" max="10" width="17.44140625" style="143" customWidth="1"/>
    <col min="11" max="11" width="8.109375" style="143" customWidth="1"/>
    <col min="12" max="12" width="10.109375" style="143" customWidth="1"/>
    <col min="13" max="13" width="19.33203125" style="143" customWidth="1"/>
    <col min="14" max="14" width="19.44140625" style="143" customWidth="1"/>
    <col min="15" max="15" width="13.33203125" style="143" customWidth="1"/>
    <col min="16" max="16" width="4.109375" style="143" customWidth="1"/>
    <col min="17" max="17" width="6" style="143" customWidth="1"/>
    <col min="18" max="18" width="10.6640625" style="143" customWidth="1"/>
    <col min="19" max="19" width="7" style="499" customWidth="1"/>
    <col min="20" max="20" width="7.109375" style="143" customWidth="1"/>
    <col min="21" max="21" width="5.109375" style="143" customWidth="1"/>
    <col min="22" max="22" width="11.77734375" style="143" customWidth="1"/>
    <col min="23" max="23" width="10.21875" style="143" customWidth="1"/>
    <col min="24" max="24" width="10.6640625" style="143" customWidth="1"/>
    <col min="25" max="25" width="6.88671875" style="143" customWidth="1"/>
    <col min="26" max="26" width="3.88671875" style="143" customWidth="1"/>
    <col min="27" max="27" width="7.6640625" style="499" customWidth="1"/>
    <col min="28" max="28" width="11.6640625" style="143" customWidth="1"/>
    <col min="29" max="29" width="11.88671875" style="143" customWidth="1"/>
    <col min="30" max="30" width="10.44140625" style="436" hidden="1" customWidth="1"/>
    <col min="31" max="31" width="10.77734375" style="436" hidden="1" customWidth="1"/>
    <col min="32" max="33" width="24.777343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1026" t="s">
        <v>1991</v>
      </c>
      <c r="C5" s="1026"/>
      <c r="D5" s="1003"/>
      <c r="E5" s="1003"/>
      <c r="F5" s="1003"/>
      <c r="G5" s="1003"/>
      <c r="H5" s="1003"/>
      <c r="I5" s="1003"/>
      <c r="J5" s="1003"/>
      <c r="K5" s="1003"/>
      <c r="L5" s="1003"/>
      <c r="M5" s="1004"/>
      <c r="N5" s="440">
        <f>IFERROR(SUM(P14:Q113)+SUM(X14:X113),"")</f>
        <v>0</v>
      </c>
      <c r="O5" s="441" t="s">
        <v>4</v>
      </c>
      <c r="P5" s="141"/>
      <c r="Q5" s="141"/>
      <c r="R5" s="994" t="s">
        <v>2068</v>
      </c>
      <c r="S5" s="994" t="s">
        <v>1998</v>
      </c>
      <c r="T5" s="994"/>
      <c r="U5" s="994"/>
      <c r="V5" s="994"/>
      <c r="W5" s="994"/>
      <c r="X5" s="995"/>
      <c r="Y5" s="445">
        <f>SUM(T14:U113)</f>
        <v>0</v>
      </c>
      <c r="Z5" s="1055" t="str">
        <f>IF(AG6="旧特定加算相当なし","",IF(Y5&gt;=Y6,"○","×"))</f>
        <v/>
      </c>
      <c r="AA5" s="1057" t="s">
        <v>1999</v>
      </c>
      <c r="AB5" s="1058"/>
      <c r="AC5" s="1058"/>
      <c r="AD5" s="1043" t="str">
        <f>IF(OR(AD6="旧処遇加算Ⅰ相当あり",AD7="旧処遇加算Ⅰ相当あり"),"旧処遇加算Ⅰ相当あり","旧処遇加算Ⅰ相当なし")</f>
        <v>旧処遇加算Ⅰ相当なし</v>
      </c>
      <c r="AE5" s="1043"/>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1005"/>
      <c r="C6" s="1006"/>
      <c r="D6" s="1003" t="s">
        <v>2227</v>
      </c>
      <c r="E6" s="1003"/>
      <c r="F6" s="1003"/>
      <c r="G6" s="1003"/>
      <c r="H6" s="1003"/>
      <c r="I6" s="1003"/>
      <c r="J6" s="1003"/>
      <c r="K6" s="1003"/>
      <c r="L6" s="1003"/>
      <c r="M6" s="1004"/>
      <c r="N6" s="443">
        <f>SUM(R$14:R$113,Z$14:Z$113)</f>
        <v>0</v>
      </c>
      <c r="O6" s="441" t="s">
        <v>4</v>
      </c>
      <c r="P6" s="141"/>
      <c r="Q6" s="141"/>
      <c r="R6" s="994"/>
      <c r="S6" s="994" t="s">
        <v>2262</v>
      </c>
      <c r="T6" s="994"/>
      <c r="U6" s="994"/>
      <c r="V6" s="994"/>
      <c r="W6" s="994"/>
      <c r="X6" s="995"/>
      <c r="Y6" s="448">
        <f>SUM(AD:AD)</f>
        <v>0</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旧処遇加算Ⅰ相当なし</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1003" t="s">
        <v>2228</v>
      </c>
      <c r="C7" s="1003"/>
      <c r="D7" s="1003"/>
      <c r="E7" s="1003"/>
      <c r="F7" s="1003"/>
      <c r="G7" s="1003"/>
      <c r="H7" s="1003"/>
      <c r="I7" s="1003"/>
      <c r="J7" s="1003"/>
      <c r="K7" s="1003"/>
      <c r="L7" s="1003"/>
      <c r="M7" s="1054"/>
      <c r="N7" s="479">
        <f>SUM(V:V,AC:AC)</f>
        <v>0</v>
      </c>
      <c r="O7" s="441" t="s">
        <v>4</v>
      </c>
      <c r="P7" s="141"/>
      <c r="Q7" s="141"/>
      <c r="R7" s="1046" t="s">
        <v>2240</v>
      </c>
      <c r="S7" s="994" t="s">
        <v>1998</v>
      </c>
      <c r="T7" s="994"/>
      <c r="U7" s="994"/>
      <c r="V7" s="994"/>
      <c r="W7" s="994"/>
      <c r="X7" s="995"/>
      <c r="Y7" s="480">
        <f>SUM(AB:AB)</f>
        <v>0</v>
      </c>
      <c r="Z7" s="1055" t="str">
        <f>IF(AG7="旧特定加算相当なし","",IF(Y7&gt;=Y8,"○","×"))</f>
        <v/>
      </c>
      <c r="AA7" s="1093" t="s">
        <v>1999</v>
      </c>
      <c r="AB7" s="1094"/>
      <c r="AC7" s="1094"/>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99" t="s">
        <v>2288</v>
      </c>
      <c r="C8" s="1099"/>
      <c r="D8" s="1099"/>
      <c r="E8" s="1099"/>
      <c r="F8" s="1099"/>
      <c r="G8" s="1099"/>
      <c r="H8" s="1099"/>
      <c r="I8" s="1099"/>
      <c r="J8" s="1099"/>
      <c r="K8" s="1099"/>
      <c r="L8" s="1099"/>
      <c r="M8" s="1099"/>
      <c r="N8" s="1099"/>
      <c r="O8" s="1099"/>
      <c r="P8" s="141"/>
      <c r="Q8" s="141"/>
      <c r="R8" s="1047"/>
      <c r="S8" s="994" t="s">
        <v>2039</v>
      </c>
      <c r="T8" s="994"/>
      <c r="U8" s="994"/>
      <c r="V8" s="994"/>
      <c r="W8" s="994"/>
      <c r="X8" s="995"/>
      <c r="Y8" s="448">
        <f>SUM(AE$14:AE$1048576)</f>
        <v>0</v>
      </c>
      <c r="Z8" s="1056"/>
      <c r="AA8" s="1093"/>
      <c r="AB8" s="1094"/>
      <c r="AC8" s="1094"/>
      <c r="AD8" s="446"/>
      <c r="AE8" s="446"/>
      <c r="AF8" s="446"/>
      <c r="AG8" s="446"/>
      <c r="AH8" s="481"/>
    </row>
    <row r="9" spans="1:34" ht="42" customHeight="1" thickBot="1">
      <c r="A9" s="474"/>
      <c r="B9" s="1100"/>
      <c r="C9" s="1100"/>
      <c r="D9" s="1100"/>
      <c r="E9" s="1100"/>
      <c r="F9" s="1100"/>
      <c r="G9" s="1100"/>
      <c r="H9" s="1100"/>
      <c r="I9" s="1100"/>
      <c r="J9" s="1100"/>
      <c r="K9" s="1100"/>
      <c r="L9" s="1100"/>
      <c r="M9" s="1100"/>
      <c r="N9" s="1100"/>
      <c r="O9" s="1100"/>
      <c r="P9" s="451"/>
      <c r="Q9" s="451"/>
      <c r="R9" s="451"/>
      <c r="S9" s="482"/>
      <c r="T9" s="451"/>
      <c r="U9" s="451"/>
      <c r="V9" s="451"/>
      <c r="W9" s="483"/>
      <c r="X9" s="483"/>
      <c r="Y9" s="483"/>
      <c r="Z9" s="483"/>
      <c r="AA9" s="482"/>
      <c r="AB9" s="483"/>
      <c r="AC9" s="483"/>
    </row>
    <row r="10" spans="1:34" ht="24" customHeight="1" thickBot="1">
      <c r="A10" s="1059"/>
      <c r="B10" s="1062" t="s">
        <v>2054</v>
      </c>
      <c r="C10" s="1063"/>
      <c r="D10" s="1063"/>
      <c r="E10" s="1063"/>
      <c r="F10" s="1063"/>
      <c r="G10" s="1063"/>
      <c r="H10" s="1063"/>
      <c r="I10" s="1064"/>
      <c r="J10" s="1071" t="s">
        <v>48</v>
      </c>
      <c r="K10" s="1074" t="s">
        <v>95</v>
      </c>
      <c r="L10" s="1075"/>
      <c r="M10" s="1080" t="s">
        <v>49</v>
      </c>
      <c r="N10" s="1083" t="s">
        <v>6</v>
      </c>
      <c r="O10" s="1048" t="s">
        <v>111</v>
      </c>
      <c r="P10" s="1049"/>
      <c r="Q10" s="1049"/>
      <c r="R10" s="1049"/>
      <c r="S10" s="1049"/>
      <c r="T10" s="1049"/>
      <c r="U10" s="1049"/>
      <c r="V10" s="1049"/>
      <c r="W10" s="1049"/>
      <c r="X10" s="1049"/>
      <c r="Y10" s="1049"/>
      <c r="Z10" s="1049"/>
      <c r="AA10" s="1049"/>
      <c r="AB10" s="1049"/>
      <c r="AC10" s="1050"/>
      <c r="AD10" s="1038" t="s">
        <v>2222</v>
      </c>
      <c r="AE10" s="996"/>
      <c r="AF10" s="996" t="s">
        <v>2223</v>
      </c>
      <c r="AG10" s="996"/>
    </row>
    <row r="11" spans="1:34" ht="21.75" customHeight="1">
      <c r="A11" s="1060"/>
      <c r="B11" s="1065"/>
      <c r="C11" s="1066"/>
      <c r="D11" s="1066"/>
      <c r="E11" s="1066"/>
      <c r="F11" s="1066"/>
      <c r="G11" s="1066"/>
      <c r="H11" s="1066"/>
      <c r="I11" s="1067"/>
      <c r="J11" s="1072"/>
      <c r="K11" s="1076"/>
      <c r="L11" s="1077"/>
      <c r="M11" s="1081"/>
      <c r="N11" s="1084"/>
      <c r="O11" s="1104" t="s">
        <v>1997</v>
      </c>
      <c r="P11" s="1105"/>
      <c r="Q11" s="1105"/>
      <c r="R11" s="1105"/>
      <c r="S11" s="1105"/>
      <c r="T11" s="1105"/>
      <c r="U11" s="1106"/>
      <c r="V11" s="1051" t="s">
        <v>2242</v>
      </c>
      <c r="W11" s="1107" t="s">
        <v>2239</v>
      </c>
      <c r="X11" s="1108"/>
      <c r="Y11" s="1108"/>
      <c r="Z11" s="1108"/>
      <c r="AA11" s="1108"/>
      <c r="AB11" s="1109"/>
      <c r="AC11" s="1051" t="s">
        <v>2284</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1" t="s">
        <v>2062</v>
      </c>
      <c r="P12" s="1110" t="s">
        <v>180</v>
      </c>
      <c r="Q12" s="1111"/>
      <c r="R12" s="1088" t="s">
        <v>2066</v>
      </c>
      <c r="S12" s="1088" t="s">
        <v>2065</v>
      </c>
      <c r="T12" s="1112" t="s">
        <v>2224</v>
      </c>
      <c r="U12" s="1113"/>
      <c r="V12" s="1052"/>
      <c r="W12" s="1101" t="s">
        <v>2243</v>
      </c>
      <c r="X12" s="1103" t="s">
        <v>180</v>
      </c>
      <c r="Y12" s="1095" t="s">
        <v>2066</v>
      </c>
      <c r="Z12" s="1096"/>
      <c r="AA12" s="1088" t="s">
        <v>2065</v>
      </c>
      <c r="AB12" s="484" t="s">
        <v>2224</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2"/>
      <c r="P13" s="1068"/>
      <c r="Q13" s="1070"/>
      <c r="R13" s="1089"/>
      <c r="S13" s="1089"/>
      <c r="T13" s="1114" t="s">
        <v>2285</v>
      </c>
      <c r="U13" s="1115"/>
      <c r="V13" s="1053"/>
      <c r="W13" s="1102"/>
      <c r="X13" s="1073"/>
      <c r="Y13" s="1097"/>
      <c r="Z13" s="1098"/>
      <c r="AA13" s="1089"/>
      <c r="AB13" s="486" t="s">
        <v>2286</v>
      </c>
      <c r="AC13" s="1053"/>
      <c r="AD13" s="455" t="s">
        <v>2069</v>
      </c>
      <c r="AE13" s="487" t="s">
        <v>2071</v>
      </c>
      <c r="AF13" s="487" t="s">
        <v>2069</v>
      </c>
      <c r="AG13" s="487" t="s">
        <v>2071</v>
      </c>
    </row>
    <row r="14" spans="1:34" s="465" customFormat="1" ht="24.9" customHeight="1">
      <c r="A14" s="488" t="s">
        <v>2241</v>
      </c>
      <c r="B14" s="958" t="str">
        <f>IF(基本情報入力シート!C53="","",基本情報入力シート!C53)</f>
        <v/>
      </c>
      <c r="C14" s="959"/>
      <c r="D14" s="959"/>
      <c r="E14" s="959"/>
      <c r="F14" s="959"/>
      <c r="G14" s="959"/>
      <c r="H14" s="959"/>
      <c r="I14" s="960"/>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86"/>
      <c r="Q14" s="1087"/>
      <c r="R14" s="489" t="str">
        <f>IFERROR(IF('別紙様式3-2（４・５月）'!Z16="ベア加算","",P14*VLOOKUP(N14,【参考】数式用!$AD$2:$AH$27,MATCH(O14,【参考】数式用!$K$4:$N$4,0)+1,0)),"")</f>
        <v/>
      </c>
      <c r="S14" s="129"/>
      <c r="T14" s="1086"/>
      <c r="U14" s="1087"/>
      <c r="V14" s="490" t="str">
        <f>IFERROR(P14*VLOOKUP(AF14,【参考】数式用4!$DC$3:$DZ$106,MATCH(N14,【参考】数式用4!$DC$2:$DZ$2,0)),"")</f>
        <v/>
      </c>
      <c r="W14" s="137"/>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 customHeight="1">
      <c r="A15" s="493">
        <v>2</v>
      </c>
      <c r="B15" s="951" t="str">
        <f>IF(基本情報入力シート!C54="","",基本情報入力シート!C54)</f>
        <v/>
      </c>
      <c r="C15" s="952"/>
      <c r="D15" s="952"/>
      <c r="E15" s="952"/>
      <c r="F15" s="952"/>
      <c r="G15" s="952"/>
      <c r="H15" s="952"/>
      <c r="I15" s="953"/>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39"/>
      <c r="Q15" s="1040"/>
      <c r="R15" s="494" t="str">
        <f>IFERROR(IF('別紙様式3-2（４・５月）'!Z17="ベア加算","",P15*VLOOKUP(N15,【参考】数式用!$AD$2:$AH$27,MATCH(O15,【参考】数式用!$K$4:$N$4,0)+1,0)),"")</f>
        <v/>
      </c>
      <c r="S15" s="127"/>
      <c r="T15" s="1041"/>
      <c r="U15" s="1042"/>
      <c r="V15" s="495" t="str">
        <f>IFERROR(P15*VLOOKUP(AF15,【参考】数式用4!$DC$3:$DZ$106,MATCH(N15,【参考】数式用4!$DC$2:$DZ$2,0)),"")</f>
        <v/>
      </c>
      <c r="W15" s="104"/>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 customHeight="1">
      <c r="A16" s="493">
        <v>3</v>
      </c>
      <c r="B16" s="951" t="str">
        <f>IF(基本情報入力シート!C55="","",基本情報入力シート!C55)</f>
        <v/>
      </c>
      <c r="C16" s="952"/>
      <c r="D16" s="952"/>
      <c r="E16" s="952"/>
      <c r="F16" s="952"/>
      <c r="G16" s="952"/>
      <c r="H16" s="952"/>
      <c r="I16" s="953"/>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39"/>
      <c r="Q16" s="1040"/>
      <c r="R16" s="494" t="str">
        <f>IFERROR(IF('別紙様式3-2（４・５月）'!Z18="ベア加算","",P16*VLOOKUP(N16,【参考】数式用!$AD$2:$AH$27,MATCH(O16,【参考】数式用!$K$4:$N$4,0)+1,0)),"")</f>
        <v/>
      </c>
      <c r="S16" s="127"/>
      <c r="T16" s="1041"/>
      <c r="U16" s="1042"/>
      <c r="V16" s="495" t="str">
        <f>IFERROR(P16*VLOOKUP(AF16,【参考】数式用4!$DC$3:$DZ$106,MATCH(N16,【参考】数式用4!$DC$2:$DZ$2,0)),"")</f>
        <v/>
      </c>
      <c r="W16" s="104"/>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 customHeight="1">
      <c r="A17" s="493">
        <v>4</v>
      </c>
      <c r="B17" s="951" t="str">
        <f>IF(基本情報入力シート!C56="","",基本情報入力シート!C56)</f>
        <v/>
      </c>
      <c r="C17" s="952"/>
      <c r="D17" s="952"/>
      <c r="E17" s="952"/>
      <c r="F17" s="952"/>
      <c r="G17" s="952"/>
      <c r="H17" s="952"/>
      <c r="I17" s="953"/>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39"/>
      <c r="Q17" s="1040"/>
      <c r="R17" s="494" t="str">
        <f>IFERROR(IF('別紙様式3-2（４・５月）'!Z19="ベア加算","",P17*VLOOKUP(N17,【参考】数式用!$AD$2:$AH$27,MATCH(O17,【参考】数式用!$K$4:$N$4,0)+1,0)),"")</f>
        <v/>
      </c>
      <c r="S17" s="127"/>
      <c r="T17" s="1041"/>
      <c r="U17" s="1042"/>
      <c r="V17" s="495" t="str">
        <f>IFERROR(P17*VLOOKUP(AF17,【参考】数式用4!$DC$3:$DZ$106,MATCH(N17,【参考】数式用4!$DC$2:$DZ$2,0)),"")</f>
        <v/>
      </c>
      <c r="W17" s="104"/>
      <c r="X17" s="126"/>
      <c r="Y17" s="1092" t="str">
        <f>IFERROR(IF('別紙様式3-2（４・５月）'!Z19="ベア加算","",W17*VLOOKUP(N17,【参考】数式用!$AD$2:$AH$27,MATCH(O17,【参考】数式用!$K$4:$N$4,0)+1,0)),"")</f>
        <v/>
      </c>
      <c r="Z17" s="1092"/>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 customHeight="1">
      <c r="A18" s="493">
        <v>5</v>
      </c>
      <c r="B18" s="951" t="str">
        <f>IF(基本情報入力シート!C57="","",基本情報入力シート!C57)</f>
        <v/>
      </c>
      <c r="C18" s="952"/>
      <c r="D18" s="952"/>
      <c r="E18" s="952"/>
      <c r="F18" s="952"/>
      <c r="G18" s="952"/>
      <c r="H18" s="952"/>
      <c r="I18" s="953"/>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 customHeight="1">
      <c r="A19" s="493">
        <v>6</v>
      </c>
      <c r="B19" s="951" t="str">
        <f>IF(基本情報入力シート!C58="","",基本情報入力シート!C58)</f>
        <v/>
      </c>
      <c r="C19" s="952"/>
      <c r="D19" s="952"/>
      <c r="E19" s="952"/>
      <c r="F19" s="952"/>
      <c r="G19" s="952"/>
      <c r="H19" s="952"/>
      <c r="I19" s="953"/>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39"/>
      <c r="Q19" s="1040"/>
      <c r="R19" s="494" t="str">
        <f>IFERROR(IF('別紙様式3-2（４・５月）'!Z21="ベア加算","",P19*VLOOKUP(N19,【参考】数式用!$AD$2:$AH$27,MATCH(O19,【参考】数式用!$K$4:$N$4,0)+1,0)),"")</f>
        <v/>
      </c>
      <c r="S19" s="127"/>
      <c r="T19" s="1041"/>
      <c r="U19" s="1042"/>
      <c r="V19" s="495" t="str">
        <f>IFERROR(P19*VLOOKUP(AF19,【参考】数式用4!$DC$3:$DZ$106,MATCH(N19,【参考】数式用4!$DC$2:$DZ$2,0)),"")</f>
        <v/>
      </c>
      <c r="W19" s="104"/>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 customHeight="1">
      <c r="A20" s="493">
        <v>7</v>
      </c>
      <c r="B20" s="951" t="str">
        <f>IF(基本情報入力シート!C59="","",基本情報入力シート!C59)</f>
        <v/>
      </c>
      <c r="C20" s="952"/>
      <c r="D20" s="952"/>
      <c r="E20" s="952"/>
      <c r="F20" s="952"/>
      <c r="G20" s="952"/>
      <c r="H20" s="952"/>
      <c r="I20" s="953"/>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39"/>
      <c r="Q20" s="1040"/>
      <c r="R20" s="494" t="str">
        <f>IFERROR(IF('別紙様式3-2（４・５月）'!Z22="ベア加算","",P20*VLOOKUP(N20,【参考】数式用!$AD$2:$AH$27,MATCH(O20,【参考】数式用!$K$4:$N$4,0)+1,0)),"")</f>
        <v/>
      </c>
      <c r="S20" s="127"/>
      <c r="T20" s="1041"/>
      <c r="U20" s="1042"/>
      <c r="V20" s="495" t="str">
        <f>IFERROR(P20*VLOOKUP(AF20,【参考】数式用4!$DC$3:$DZ$106,MATCH(N20,【参考】数式用4!$DC$2:$DZ$2,0)),"")</f>
        <v/>
      </c>
      <c r="W20" s="104"/>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7"/>
      <c r="Y29" s="1092" t="str">
        <f>IFERROR(IF('別紙様式3-2（４・５月）'!Z31="ベア加算","",W29*VLOOKUP(N29,【参考】数式用!$AD$2:$AH$27,MATCH(O29,【参考】数式用!$K$4:$N$4,0)+1,0)),"")</f>
        <v/>
      </c>
      <c r="Z29" s="1092"/>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2:I92"/>
    <mergeCell ref="P92:Q92"/>
    <mergeCell ref="T92:U92"/>
    <mergeCell ref="B98:I98"/>
    <mergeCell ref="P98:Q98"/>
    <mergeCell ref="T98:U98"/>
    <mergeCell ref="B99:I99"/>
    <mergeCell ref="P99:Q99"/>
    <mergeCell ref="T99:U9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115</v>
      </c>
      <c r="B1" s="6"/>
      <c r="C1" s="6"/>
      <c r="D1" s="6"/>
      <c r="E1" s="6"/>
      <c r="AD1" s="76" t="s">
        <v>2061</v>
      </c>
      <c r="AE1"/>
      <c r="AF1"/>
      <c r="AG1"/>
      <c r="AH1"/>
      <c r="AJ1" s="73" t="s">
        <v>1992</v>
      </c>
      <c r="AL1" s="6" t="s">
        <v>2046</v>
      </c>
    </row>
    <row r="2" spans="1:38" ht="24.75" customHeight="1">
      <c r="A2" s="1125" t="s">
        <v>116</v>
      </c>
      <c r="B2" s="1142" t="s">
        <v>117</v>
      </c>
      <c r="C2" s="1143"/>
      <c r="D2" s="1143"/>
      <c r="E2" s="1144"/>
      <c r="F2" s="1128" t="s">
        <v>118</v>
      </c>
      <c r="G2" s="1129"/>
      <c r="H2" s="1130"/>
      <c r="I2" s="1125" t="s">
        <v>119</v>
      </c>
      <c r="J2" s="1131"/>
      <c r="K2" s="1133" t="s">
        <v>120</v>
      </c>
      <c r="L2" s="1134"/>
      <c r="M2" s="1134"/>
      <c r="N2" s="1134"/>
      <c r="O2" s="1134"/>
      <c r="P2" s="1134"/>
      <c r="Q2" s="1134"/>
      <c r="R2" s="1134"/>
      <c r="S2" s="1134"/>
      <c r="T2" s="1134"/>
      <c r="U2" s="1134"/>
      <c r="V2" s="1134"/>
      <c r="W2" s="1134"/>
      <c r="X2" s="1134"/>
      <c r="Y2" s="1134"/>
      <c r="Z2" s="1134"/>
      <c r="AA2" s="1134"/>
      <c r="AB2" s="1135"/>
      <c r="AC2" s="8"/>
      <c r="AD2" s="1122" t="s">
        <v>116</v>
      </c>
      <c r="AE2" s="1116" t="s">
        <v>1993</v>
      </c>
      <c r="AF2" s="1117"/>
      <c r="AG2" s="1117"/>
      <c r="AH2" s="1118"/>
      <c r="AI2" s="8"/>
      <c r="AJ2" s="74" t="s">
        <v>1980</v>
      </c>
      <c r="AK2" s="8"/>
      <c r="AL2" s="64" t="s">
        <v>2041</v>
      </c>
    </row>
    <row r="3" spans="1:38" ht="35.25" customHeight="1" thickBot="1">
      <c r="A3" s="1126"/>
      <c r="B3" s="1136" t="s">
        <v>2079</v>
      </c>
      <c r="C3" s="1137"/>
      <c r="D3" s="1137"/>
      <c r="E3" s="1138"/>
      <c r="F3" s="1136" t="s">
        <v>121</v>
      </c>
      <c r="G3" s="1137"/>
      <c r="H3" s="1138"/>
      <c r="I3" s="1127"/>
      <c r="J3" s="1132"/>
      <c r="K3" s="1139" t="s">
        <v>122</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2042</v>
      </c>
    </row>
    <row r="4" spans="1:38" ht="23.25" customHeight="1" thickBot="1">
      <c r="A4" s="112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3.8"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3.8"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2"/>
  <cols>
    <col min="1" max="1" width="16.77734375" customWidth="1"/>
    <col min="3" max="3" width="14.44140625" style="7" customWidth="1"/>
    <col min="4" max="4" width="14.44140625" style="7" bestFit="1" customWidth="1"/>
  </cols>
  <sheetData>
    <row r="1" spans="1:4" ht="13.8" thickBot="1">
      <c r="A1" s="6" t="s">
        <v>1945</v>
      </c>
      <c r="C1" s="6" t="s">
        <v>1946</v>
      </c>
    </row>
    <row r="2" spans="1:4" ht="13.8"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3.8"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3.8"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ht="24">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ht="24">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ht="24">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ht="24">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ht="24">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ht="24">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ht="24">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ht="24">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ht="24">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ht="24">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ht="24">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ht="24">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ht="24">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ht="24">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2"/>
  <cols>
    <col min="1" max="1" width="1.88671875" customWidth="1"/>
    <col min="2" max="2" width="4.109375" customWidth="1"/>
    <col min="3" max="3" width="12.21875" customWidth="1"/>
    <col min="4" max="26" width="5.77734375" customWidth="1"/>
    <col min="28" max="28" width="2.88671875" style="94"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5" t="s">
        <v>2100</v>
      </c>
      <c r="AC2" s="114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6" t="s">
        <v>2107</v>
      </c>
      <c r="BC2" s="114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ht="24">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ht="24">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ht="24">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ht="24">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ht="24">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ht="24">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大幡 幸也</dc:creator>
  <cp:lastModifiedBy>大幡 幸也</cp:lastModifiedBy>
  <cp:lastPrinted>2024-03-04T13:21:03Z</cp:lastPrinted>
  <dcterms:created xsi:type="dcterms:W3CDTF">2023-01-10T13:53:21Z</dcterms:created>
  <dcterms:modified xsi:type="dcterms:W3CDTF">2024-03-06T01:58:44Z</dcterms:modified>
</cp:coreProperties>
</file>