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L0711U\Desktop\R5\03_回答\"/>
    </mc:Choice>
  </mc:AlternateContent>
  <xr:revisionPtr revIDLastSave="0" documentId="13_ncr:1_{EBE992AD-8586-4602-A931-346F0495C8A2}" xr6:coauthVersionLast="43" xr6:coauthVersionMax="43" xr10:uidLastSave="{00000000-0000-0000-0000-000000000000}"/>
  <workbookProtection workbookAlgorithmName="SHA-512" workbookHashValue="P913VF1NrvwHFPdK4kPy2jwq/uZeGrxLK4KhpO7Hsrs8brfNJxPZ0qptvaXgbe4oSSf4v0QYWdK1rOeL4IQ9rw==" workbookSaltValue="i2CfKL1zlIj2DvozepJsVg==" workbookSpinCount="100000" lockStructure="1"/>
  <bookViews>
    <workbookView xWindow="-120" yWindow="-120" windowWidth="20730" windowHeight="11160" xr2:uid="{00000000-000D-0000-FFFF-FFFF00000000}"/>
  </bookViews>
  <sheets>
    <sheet name="法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M85" i="4" s="1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J85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F85" i="4" s="1"/>
  <c r="AS6" i="5"/>
  <c r="AR6" i="5"/>
  <c r="AQ6" i="5"/>
  <c r="AP6" i="5"/>
  <c r="AO6" i="5"/>
  <c r="AN6" i="5"/>
  <c r="AM6" i="5"/>
  <c r="AL6" i="5"/>
  <c r="AK6" i="5"/>
  <c r="AJ6" i="5"/>
  <c r="AI6" i="5"/>
  <c r="E85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L10" i="4" s="1"/>
  <c r="U6" i="5"/>
  <c r="T6" i="5"/>
  <c r="S6" i="5"/>
  <c r="AL8" i="4" s="1"/>
  <c r="R6" i="5"/>
  <c r="AD10" i="4" s="1"/>
  <c r="Q6" i="5"/>
  <c r="P6" i="5"/>
  <c r="O6" i="5"/>
  <c r="I10" i="4" s="1"/>
  <c r="N6" i="5"/>
  <c r="M6" i="5"/>
  <c r="L6" i="5"/>
  <c r="K6" i="5"/>
  <c r="J6" i="5"/>
  <c r="I8" i="4" s="1"/>
  <c r="I6" i="5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L85" i="4"/>
  <c r="K85" i="4"/>
  <c r="I85" i="4"/>
  <c r="H85" i="4"/>
  <c r="G85" i="4"/>
  <c r="BB10" i="4"/>
  <c r="AT10" i="4"/>
  <c r="W10" i="4"/>
  <c r="P10" i="4"/>
  <c r="B10" i="4"/>
  <c r="BB8" i="4"/>
  <c r="AT8" i="4"/>
  <c r="AD8" i="4"/>
  <c r="W8" i="4"/>
  <c r="P8" i="4"/>
  <c r="B8" i="4"/>
  <c r="B6" i="4"/>
</calcChain>
</file>

<file path=xl/sharedStrings.xml><?xml version="1.0" encoding="utf-8"?>
<sst xmlns="http://schemas.openxmlformats.org/spreadsheetml/2006/main" count="320" uniqueCount="117">
  <si>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</si>
  <si>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</si>
  <si>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</si>
  <si>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</si>
  <si>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</si>
  <si>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</si>
  <si>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</si>
  <si>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</si>
  <si>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</si>
  <si>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</si>
  <si>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</si>
  <si>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</si>
  <si>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</si>
  <si>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</si>
  <si>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</si>
  <si>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</si>
  <si>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</si>
  <si>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</si>
  <si>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</si>
  <si>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</si>
  <si>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</si>
  <si>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</si>
  <si>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</si>
  <si>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</si>
  <si>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</si>
  <si>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</si>
  <si>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</si>
  <si>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</si>
  <si>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</si>
  <si>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</si>
  <si>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「経常収支比率」、「累積欠損金比率」、「流動比率」、「有形固定資産減価償却率」及び「管渠老朽化率」については、法非適用企業では算出できないため、法適用企業のみの類似団体平均値及び全国平均を算出しています。</t>
    <rPh sb="3" eb="5">
      <t>ケイジョウ</t>
    </rPh>
    <rPh sb="5" eb="7">
      <t>シュウシ</t>
    </rPh>
    <rPh sb="7" eb="9">
      <t>ヒリツ</t>
    </rPh>
    <rPh sb="12" eb="14">
      <t>ルイセキ</t>
    </rPh>
    <rPh sb="14" eb="17">
      <t>ケッソンキン</t>
    </rPh>
    <rPh sb="17" eb="19">
      <t>ヒリツ</t>
    </rPh>
    <rPh sb="22" eb="24">
      <t>リュウドウ</t>
    </rPh>
    <rPh sb="24" eb="26">
      <t>ヒリツ</t>
    </rPh>
    <rPh sb="29" eb="31">
      <t>ユウケイ</t>
    </rPh>
    <rPh sb="31" eb="35">
      <t>コテイシサン</t>
    </rPh>
    <rPh sb="35" eb="37">
      <t>ゲンカ</t>
    </rPh>
    <rPh sb="37" eb="39">
      <t>ショウキャク</t>
    </rPh>
    <rPh sb="39" eb="40">
      <t>リツ</t>
    </rPh>
    <rPh sb="41" eb="42">
      <t>オヨ</t>
    </rPh>
    <rPh sb="44" eb="46">
      <t>カンキョ</t>
    </rPh>
    <rPh sb="46" eb="49">
      <t>ロウキュウカ</t>
    </rPh>
    <rPh sb="49" eb="50">
      <t>リツ</t>
    </rPh>
    <rPh sb="57" eb="59">
      <t>ホウヒ</t>
    </rPh>
    <rPh sb="59" eb="61">
      <t>テキヨウ</t>
    </rPh>
    <rPh sb="61" eb="63">
      <t>キギョウ</t>
    </rPh>
    <rPh sb="65" eb="67">
      <t>サンシュツ</t>
    </rPh>
    <rPh sb="74" eb="77">
      <t>ホウテキヨウ</t>
    </rPh>
    <rPh sb="77" eb="79">
      <t>キギョウ</t>
    </rPh>
    <rPh sb="82" eb="84">
      <t>ルイジ</t>
    </rPh>
    <rPh sb="84" eb="86">
      <t>ダンタイ</t>
    </rPh>
    <rPh sb="86" eb="88">
      <t>ヘイキン</t>
    </rPh>
    <rPh sb="88" eb="89">
      <t>アタイ</t>
    </rPh>
    <rPh sb="89" eb="90">
      <t>オヨ</t>
    </rPh>
    <rPh sb="91" eb="93">
      <t>ゼンコク</t>
    </rPh>
    <rPh sb="93" eb="95">
      <t>ヘイキン</t>
    </rPh>
    <rPh sb="96" eb="98">
      <t>サンシュツ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</si>
  <si>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</si>
  <si>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</si>
  <si>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</si>
  <si>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</si>
  <si>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</si>
  <si>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</si>
  <si>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</si>
  <si>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</si>
  <si>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</si>
  <si>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</si>
  <si>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</si>
  <si>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</si>
  <si>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下水道事業(法適用)</t>
    <rPh sb="3" eb="5">
      <t>ジギョウ</t>
    </rPh>
    <rPh sb="6" eb="7">
      <t>ホウ</t>
    </rPh>
    <rPh sb="7" eb="9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</si>
  <si>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</si>
  <si>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</si>
  <si>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</si>
  <si>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</si>
  <si>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</si>
  <si>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</si>
  <si>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</si>
  <si>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</si>
  <si>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</si>
  <si>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</si>
  <si>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</si>
  <si>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</si>
  <si>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</si>
  <si>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</si>
  <si>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</si>
  <si>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</si>
  <si>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</si>
  <si>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</si>
  <si>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</si>
  <si>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</si>
  <si>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</si>
  <si>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</si>
  <si>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</si>
  <si>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</si>
  <si>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</si>
  <si>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</si>
  <si>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</si>
  <si>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</si>
  <si>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</si>
  <si>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</si>
  <si>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</si>
  <si>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</si>
  <si>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</si>
  <si>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</si>
  <si>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</si>
  <si>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</si>
  <si>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</si>
  <si>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</si>
  <si>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</si>
  <si>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</si>
  <si>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</si>
  <si>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</si>
  <si>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</si>
  <si>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</si>
  <si>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</si>
  <si>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</si>
  <si>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</si>
  <si>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</si>
  <si>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</si>
  <si>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</si>
  <si>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</si>
  <si>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</si>
  <si>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矢吹町</t>
  </si>
  <si>
    <t>法適用</t>
  </si>
  <si>
    <t>下水道事業</t>
  </si>
  <si>
    <t>公共下水道</t>
  </si>
  <si>
    <t>Cc1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</si>
  <si>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</si>
  <si>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</si>
  <si>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</si>
  <si>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</si>
  <si>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</si>
  <si>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</si>
  <si>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</si>
  <si>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</si>
  <si>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</si>
  <si>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</si>
  <si>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</si>
  <si>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</si>
  <si>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</si>
  <si>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経常収支比率は100%以上で黒字となったが、財源割合としては使用料等の営業収益以外の収入（一般会計繰入金）が多い。企業債残高対事業規模比率も高い状態であるため、使用料水準や経費内容の適切性を検討し、経営基盤の安定に努める。</t>
    <rPh sb="12" eb="14">
      <t>イジョウ</t>
    </rPh>
    <rPh sb="58" eb="60">
      <t>キギョウ</t>
    </rPh>
    <rPh sb="60" eb="61">
      <t>サイ</t>
    </rPh>
    <rPh sb="61" eb="63">
      <t>ザンダカ</t>
    </rPh>
    <rPh sb="63" eb="64">
      <t>タイ</t>
    </rPh>
    <rPh sb="64" eb="66">
      <t>ジギョウ</t>
    </rPh>
    <rPh sb="66" eb="68">
      <t>キボ</t>
    </rPh>
    <rPh sb="68" eb="70">
      <t>ヒリツ</t>
    </rPh>
    <rPh sb="71" eb="72">
      <t>タカ</t>
    </rPh>
    <rPh sb="73" eb="75">
      <t>ジョウタイ</t>
    </rPh>
    <rPh sb="81" eb="84">
      <t>シヨウリョウ</t>
    </rPh>
    <rPh sb="84" eb="86">
      <t>スイジュン</t>
    </rPh>
    <rPh sb="87" eb="89">
      <t>ケイヒ</t>
    </rPh>
    <rPh sb="89" eb="91">
      <t>ナイヨウ</t>
    </rPh>
    <rPh sb="92" eb="95">
      <t>テキセツセイ</t>
    </rPh>
    <rPh sb="96" eb="98">
      <t>ケントウ</t>
    </rPh>
    <rPh sb="100" eb="104">
      <t>ケイエイキバン</t>
    </rPh>
    <rPh sb="105" eb="107">
      <t>アンテイ</t>
    </rPh>
    <rPh sb="108" eb="109">
      <t>ツト</t>
    </rPh>
    <phoneticPr fontId="4"/>
  </si>
  <si>
    <t>　他の自治体同様に老朽化が進行している状況であるため、計画的に施設の改築・更新を行い、安定した事業運営に努める。
　</t>
    <rPh sb="27" eb="30">
      <t>ケイカクテキ</t>
    </rPh>
    <rPh sb="31" eb="33">
      <t>シセツ</t>
    </rPh>
    <rPh sb="34" eb="36">
      <t>カイチク</t>
    </rPh>
    <rPh sb="37" eb="39">
      <t>コウシン</t>
    </rPh>
    <rPh sb="40" eb="41">
      <t>オコナ</t>
    </rPh>
    <rPh sb="43" eb="45">
      <t>アンテイ</t>
    </rPh>
    <rPh sb="47" eb="49">
      <t>ジギョウ</t>
    </rPh>
    <rPh sb="49" eb="51">
      <t>ウンエイ</t>
    </rPh>
    <rPh sb="52" eb="53">
      <t>ツト</t>
    </rPh>
    <phoneticPr fontId="4"/>
  </si>
  <si>
    <t>　本町の公共下水道事業は令和4年度より公営企業会計を適用した。
　今後、公営企業会計に則した経営戦略の策定を行い、財政状況・資産状況の正確な把握に努め、持続可能な経営を目指す。</t>
    <rPh sb="1" eb="3">
      <t>ホンマチ</t>
    </rPh>
    <rPh sb="4" eb="11">
      <t>コウキョウゲスイドウジギョウ</t>
    </rPh>
    <rPh sb="12" eb="14">
      <t>レイワ</t>
    </rPh>
    <rPh sb="15" eb="17">
      <t>ネンド</t>
    </rPh>
    <rPh sb="19" eb="23">
      <t>コウエイキギョウ</t>
    </rPh>
    <rPh sb="23" eb="25">
      <t>カイケイ</t>
    </rPh>
    <rPh sb="26" eb="28">
      <t>テキヨウ</t>
    </rPh>
    <rPh sb="33" eb="35">
      <t>コンゴ</t>
    </rPh>
    <rPh sb="36" eb="42">
      <t>コウエイキギョウカイケイ</t>
    </rPh>
    <rPh sb="43" eb="44">
      <t>ソク</t>
    </rPh>
    <rPh sb="46" eb="50">
      <t>ケイエイセンリャク</t>
    </rPh>
    <rPh sb="51" eb="53">
      <t>サクテイ</t>
    </rPh>
    <rPh sb="54" eb="55">
      <t>オコナ</t>
    </rPh>
    <rPh sb="57" eb="59">
      <t>ザイセイ</t>
    </rPh>
    <rPh sb="59" eb="61">
      <t>ジョウキョウ</t>
    </rPh>
    <rPh sb="62" eb="64">
      <t>シサン</t>
    </rPh>
    <rPh sb="64" eb="66">
      <t>ジョウキョウ</t>
    </rPh>
    <rPh sb="67" eb="69">
      <t>セイカク</t>
    </rPh>
    <rPh sb="70" eb="72">
      <t>ハアク</t>
    </rPh>
    <rPh sb="73" eb="74">
      <t>ツト</t>
    </rPh>
    <rPh sb="76" eb="78">
      <t>ジゾク</t>
    </rPh>
    <rPh sb="78" eb="80">
      <t>カノウ</t>
    </rPh>
    <rPh sb="81" eb="83">
      <t>ケイエイ</t>
    </rPh>
    <rPh sb="84" eb="86">
      <t>メザ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</si>
</sst>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F2-4753-926E-72703CFED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1920"/>
        <c:axId val="214084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2-4753-926E-72703CFED6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1920"/>
        <c:axId val="214084224"/>
      </c:lineChart>
      <c:dateAx>
        <c:axId val="2140819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224"/>
        <c:crosses val="autoZero"/>
        <c:auto val="1"/>
        <c:lblOffset val="100"/>
        <c:baseTimeUnit val="years"/>
      </c:dateAx>
      <c:valAx>
        <c:axId val="214084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19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92-4550-B3FF-1EFB7DD99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96320"/>
        <c:axId val="1398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92-4550-B3FF-1EFB7DD996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96320"/>
        <c:axId val="139898240"/>
      </c:lineChart>
      <c:dateAx>
        <c:axId val="13989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98240"/>
        <c:crosses val="autoZero"/>
        <c:auto val="1"/>
        <c:lblOffset val="100"/>
        <c:baseTimeUnit val="years"/>
      </c:dateAx>
      <c:valAx>
        <c:axId val="1398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9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B9-4519-9E26-0C610AFE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08384"/>
        <c:axId val="20221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90.67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B9-4519-9E26-0C610AFEAA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08384"/>
        <c:axId val="202210304"/>
      </c:lineChart>
      <c:dateAx>
        <c:axId val="20220838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10304"/>
        <c:crosses val="autoZero"/>
        <c:auto val="1"/>
        <c:lblOffset val="100"/>
        <c:baseTimeUnit val="years"/>
      </c:dateAx>
      <c:valAx>
        <c:axId val="20221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083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59"/>
          <c:y val="0.15806945669028433"/>
          <c:w val="0.8602616255212191"/>
          <c:h val="0.5593443873839997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116.47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97-4B94-BBC6-9E45ECC99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880"/>
        <c:axId val="218299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107.01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97-4B94-BBC6-9E45ECC999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880"/>
        <c:axId val="218299008"/>
      </c:lineChart>
      <c:dateAx>
        <c:axId val="2176108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008"/>
        <c:crosses val="autoZero"/>
        <c:auto val="1"/>
        <c:lblOffset val="100"/>
        <c:baseTimeUnit val="years"/>
      </c:dateAx>
      <c:valAx>
        <c:axId val="218299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77" l="0.70000000000000062" r="0.70000000000000062" t="0.750000000000010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5C-4FED-9E32-A81CE26DA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672"/>
        <c:axId val="73230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25.86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5C-4FED-9E32-A81CE26DA5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672"/>
        <c:axId val="73230592"/>
      </c:lineChart>
      <c:dateAx>
        <c:axId val="732286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592"/>
        <c:crosses val="autoZero"/>
        <c:auto val="1"/>
        <c:lblOffset val="100"/>
        <c:baseTimeUnit val="years"/>
      </c:dateAx>
      <c:valAx>
        <c:axId val="73230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6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4"/>
          <c:y val="0.158069456690284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C-4273-92E6-5BD077AAF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0576"/>
        <c:axId val="732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C-4273-92E6-5BD077AAF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0576"/>
        <c:axId val="73242496"/>
      </c:lineChart>
      <c:dateAx>
        <c:axId val="7324057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2496"/>
        <c:crosses val="autoZero"/>
        <c:auto val="1"/>
        <c:lblOffset val="100"/>
        <c:baseTimeUnit val="years"/>
      </c:dateAx>
      <c:valAx>
        <c:axId val="732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05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F5-40C3-9E7B-F4F14F0C6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6320"/>
        <c:axId val="73258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AF5-40C3-9E7B-F4F14F0C6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6320"/>
        <c:axId val="73258496"/>
      </c:lineChart>
      <c:dateAx>
        <c:axId val="7325632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8496"/>
        <c:crosses val="autoZero"/>
        <c:auto val="1"/>
        <c:lblOffset val="100"/>
        <c:baseTimeUnit val="years"/>
      </c:dateAx>
      <c:valAx>
        <c:axId val="73258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63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69.319999999999993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94-4303-8779-3E102CB19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8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68.27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94-4303-8779-3E102CB193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8224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8224"/>
        <c:crosses val="autoZero"/>
        <c:auto val="1"/>
        <c:lblOffset val="100"/>
        <c:baseTimeUnit val="years"/>
      </c:dateAx>
      <c:valAx>
        <c:axId val="73348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1902.28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02-41CF-9A02-4BB4B1B83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6144"/>
        <c:axId val="7336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804.98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02-41CF-9A02-4BB4B1B83C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6144"/>
        <c:axId val="73368320"/>
      </c:lineChart>
      <c:dateAx>
        <c:axId val="73366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8320"/>
        <c:crosses val="autoZero"/>
        <c:auto val="1"/>
        <c:lblOffset val="100"/>
        <c:baseTimeUnit val="years"/>
      </c:dateAx>
      <c:valAx>
        <c:axId val="7336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6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55-49C0-9EDC-3E69321F1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4432"/>
        <c:axId val="74809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88.71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55-49C0-9EDC-3E69321F1C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4432"/>
        <c:axId val="74809728"/>
      </c:lineChart>
      <c:dateAx>
        <c:axId val="733944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4809728"/>
        <c:crosses val="autoZero"/>
        <c:auto val="1"/>
        <c:lblOffset val="100"/>
        <c:baseTimeUnit val="years"/>
      </c:dateAx>
      <c:valAx>
        <c:axId val="74809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44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2"/>
          <c:y val="0.15806945669028444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181.69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32-426E-98CB-0159FC3DA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63936"/>
        <c:axId val="139874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32-426E-98CB-0159FC3DA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63936"/>
        <c:axId val="139874304"/>
      </c:lineChart>
      <c:dateAx>
        <c:axId val="139863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4304"/>
        <c:crosses val="autoZero"/>
        <c:auto val="1"/>
        <c:lblOffset val="100"/>
        <c:baseTimeUnit val="years"/>
      </c:dateAx>
      <c:valAx>
        <c:axId val="139874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63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99" l="0.70000000000000062" r="0.70000000000000062" t="0.7500000000000109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8043559-BB88-4DCA-AFFE-D566B8EC0B3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【106.11】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3C894E2-3388-45D4-ADA6-4E9F73F3095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ABFE250-216D-4F1D-884E-B35F672AEA4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EB1EC54-BD95-4EB2-90D8-8C753A0F238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【652.82】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916336ED-8125-42BA-B072-60D81F95EFF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【95.82】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01DF2C3-36FE-4204-A77F-FEFBA41BD06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8D39547-F90C-4268-B05D-B6C298FC850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【138.29】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09E5594-1987-4AD2-A704-29DA18E2E10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【97.61】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505556C-F08D-48B6-BA04-75A8B91482D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【39.74】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F041AD7-F6DC-40D4-902F-CB11B6BEBAB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【7.62】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BD7D11B-3FAF-47C7-A144-8B50C4AFE8B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topLeftCell="AG52" zoomScaleNormal="100" workbookViewId="0">
      <selection activeCell="BL66" sqref="BL66:BZ82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福島県　矢吹町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Cc1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16960</v>
      </c>
      <c r="AM8" s="45"/>
      <c r="AN8" s="45"/>
      <c r="AO8" s="45"/>
      <c r="AP8" s="45"/>
      <c r="AQ8" s="45"/>
      <c r="AR8" s="45"/>
      <c r="AS8" s="45"/>
      <c r="AT8" s="46">
        <f>データ!T6</f>
        <v>60.4</v>
      </c>
      <c r="AU8" s="46"/>
      <c r="AV8" s="46"/>
      <c r="AW8" s="46"/>
      <c r="AX8" s="46"/>
      <c r="AY8" s="46"/>
      <c r="AZ8" s="46"/>
      <c r="BA8" s="46"/>
      <c r="BB8" s="46">
        <f>データ!U6</f>
        <v>280.79000000000002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>
        <f>データ!O6</f>
        <v>60.28</v>
      </c>
      <c r="J10" s="46"/>
      <c r="K10" s="46"/>
      <c r="L10" s="46"/>
      <c r="M10" s="46"/>
      <c r="N10" s="46"/>
      <c r="O10" s="46"/>
      <c r="P10" s="46">
        <f>データ!P6</f>
        <v>64.97</v>
      </c>
      <c r="Q10" s="46"/>
      <c r="R10" s="46"/>
      <c r="S10" s="46"/>
      <c r="T10" s="46"/>
      <c r="U10" s="46"/>
      <c r="V10" s="46"/>
      <c r="W10" s="46">
        <f>データ!Q6</f>
        <v>63.91</v>
      </c>
      <c r="X10" s="46"/>
      <c r="Y10" s="46"/>
      <c r="Z10" s="46"/>
      <c r="AA10" s="46"/>
      <c r="AB10" s="46"/>
      <c r="AC10" s="46"/>
      <c r="AD10" s="45">
        <f>データ!R6</f>
        <v>2992</v>
      </c>
      <c r="AE10" s="45"/>
      <c r="AF10" s="45"/>
      <c r="AG10" s="45"/>
      <c r="AH10" s="45"/>
      <c r="AI10" s="45"/>
      <c r="AJ10" s="45"/>
      <c r="AK10" s="2"/>
      <c r="AL10" s="45">
        <f>データ!V6</f>
        <v>11032</v>
      </c>
      <c r="AM10" s="45"/>
      <c r="AN10" s="45"/>
      <c r="AO10" s="45"/>
      <c r="AP10" s="45"/>
      <c r="AQ10" s="45"/>
      <c r="AR10" s="45"/>
      <c r="AS10" s="45"/>
      <c r="AT10" s="46">
        <f>データ!W6</f>
        <v>3.69</v>
      </c>
      <c r="AU10" s="46"/>
      <c r="AV10" s="46"/>
      <c r="AW10" s="46"/>
      <c r="AX10" s="46"/>
      <c r="AY10" s="46"/>
      <c r="AZ10" s="46"/>
      <c r="BA10" s="46"/>
      <c r="BB10" s="46">
        <f>データ!X6</f>
        <v>2989.7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114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115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116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hidden="1" x14ac:dyDescent="0.15">
      <c r="B84" s="12" t="s">
        <v>31</v>
      </c>
      <c r="C84" s="12"/>
      <c r="D84" s="12"/>
      <c r="E84" s="12" t="s">
        <v>32</v>
      </c>
      <c r="F84" s="12" t="s">
        <v>33</v>
      </c>
      <c r="G84" s="12" t="s">
        <v>34</v>
      </c>
      <c r="H84" s="12" t="s">
        <v>35</v>
      </c>
      <c r="I84" s="12" t="s">
        <v>36</v>
      </c>
      <c r="J84" s="12" t="s">
        <v>37</v>
      </c>
      <c r="K84" s="12" t="s">
        <v>38</v>
      </c>
      <c r="L84" s="12" t="s">
        <v>39</v>
      </c>
      <c r="M84" s="12" t="s">
        <v>40</v>
      </c>
      <c r="N84" s="12" t="s">
        <v>41</v>
      </c>
      <c r="O84" s="12" t="s">
        <v>42</v>
      </c>
    </row>
    <row r="85" spans="1:78" hidden="1" x14ac:dyDescent="0.15">
      <c r="B85" s="12"/>
      <c r="C85" s="12"/>
      <c r="D85" s="12"/>
      <c r="E85" s="12" t="str">
        <f>データ!AI6</f>
        <v>【106.11】</v>
      </c>
      <c r="F85" s="12" t="str">
        <f>データ!AT6</f>
        <v>【3.15】</v>
      </c>
      <c r="G85" s="12" t="str">
        <f>データ!BE6</f>
        <v>【73.44】</v>
      </c>
      <c r="H85" s="12" t="str">
        <f>データ!BP6</f>
        <v>【652.82】</v>
      </c>
      <c r="I85" s="12" t="str">
        <f>データ!CA6</f>
        <v>【97.61】</v>
      </c>
      <c r="J85" s="12" t="str">
        <f>データ!CL6</f>
        <v>【138.29】</v>
      </c>
      <c r="K85" s="12" t="str">
        <f>データ!CW6</f>
        <v>【59.10】</v>
      </c>
      <c r="L85" s="12" t="str">
        <f>データ!DH6</f>
        <v>【95.82】</v>
      </c>
      <c r="M85" s="12" t="str">
        <f>データ!DS6</f>
        <v>【39.74】</v>
      </c>
      <c r="N85" s="12" t="str">
        <f>データ!ED6</f>
        <v>【7.62】</v>
      </c>
      <c r="O85" s="12" t="str">
        <f>データ!EO6</f>
        <v>【0.23】</v>
      </c>
    </row>
  </sheetData>
  <sheetProtection algorithmName="SHA-512" hashValue="NEfNiSVOAwxOc2hPmKUSeXx1iKcvh8+rQSL5HHKRYRC+AFCCT7I0ssAor5/mWIBYnQacCiaK/nD6yXDl0gye3Q==" saltValue="Z4GRNMitk+2CRJUfIOWOM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R13"/>
  <sheetViews>
    <sheetView showGridLines="0" workbookViewId="0"/>
  </sheetViews>
  <sheetFormatPr defaultRowHeight="13.5" x14ac:dyDescent="0.15"/>
  <cols>
    <col min="2" max="144" width="11.875" customWidth="1"/>
  </cols>
  <sheetData>
    <row r="1" spans="1:148" x14ac:dyDescent="0.15">
      <c r="A1" t="s">
        <v>43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8" x14ac:dyDescent="0.15">
      <c r="A2" s="14" t="s">
        <v>44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8" x14ac:dyDescent="0.15">
      <c r="A3" s="14" t="s">
        <v>45</v>
      </c>
      <c r="B3" s="15" t="s">
        <v>46</v>
      </c>
      <c r="C3" s="15" t="s">
        <v>47</v>
      </c>
      <c r="D3" s="15" t="s">
        <v>48</v>
      </c>
      <c r="E3" s="15" t="s">
        <v>49</v>
      </c>
      <c r="F3" s="15" t="s">
        <v>50</v>
      </c>
      <c r="G3" s="15" t="s">
        <v>51</v>
      </c>
      <c r="H3" s="73" t="s">
        <v>52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53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54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8" x14ac:dyDescent="0.15">
      <c r="A4" s="14" t="s">
        <v>55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56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57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58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59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60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61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62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63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64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65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66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8" x14ac:dyDescent="0.15">
      <c r="A5" s="14" t="s">
        <v>67</v>
      </c>
      <c r="B5" s="17"/>
      <c r="C5" s="17"/>
      <c r="D5" s="17"/>
      <c r="E5" s="17"/>
      <c r="F5" s="17"/>
      <c r="G5" s="17"/>
      <c r="H5" s="18" t="s">
        <v>68</v>
      </c>
      <c r="I5" s="18" t="s">
        <v>69</v>
      </c>
      <c r="J5" s="18" t="s">
        <v>70</v>
      </c>
      <c r="K5" s="18" t="s">
        <v>71</v>
      </c>
      <c r="L5" s="18" t="s">
        <v>72</v>
      </c>
      <c r="M5" s="18" t="s">
        <v>5</v>
      </c>
      <c r="N5" s="18" t="s">
        <v>73</v>
      </c>
      <c r="O5" s="18" t="s">
        <v>74</v>
      </c>
      <c r="P5" s="18" t="s">
        <v>75</v>
      </c>
      <c r="Q5" s="18" t="s">
        <v>76</v>
      </c>
      <c r="R5" s="18" t="s">
        <v>77</v>
      </c>
      <c r="S5" s="18" t="s">
        <v>78</v>
      </c>
      <c r="T5" s="18" t="s">
        <v>79</v>
      </c>
      <c r="U5" s="18" t="s">
        <v>80</v>
      </c>
      <c r="V5" s="18" t="s">
        <v>81</v>
      </c>
      <c r="W5" s="18" t="s">
        <v>82</v>
      </c>
      <c r="X5" s="18" t="s">
        <v>83</v>
      </c>
      <c r="Y5" s="18" t="s">
        <v>84</v>
      </c>
      <c r="Z5" s="18" t="s">
        <v>85</v>
      </c>
      <c r="AA5" s="18" t="s">
        <v>86</v>
      </c>
      <c r="AB5" s="18" t="s">
        <v>87</v>
      </c>
      <c r="AC5" s="18" t="s">
        <v>88</v>
      </c>
      <c r="AD5" s="18" t="s">
        <v>89</v>
      </c>
      <c r="AE5" s="18" t="s">
        <v>90</v>
      </c>
      <c r="AF5" s="18" t="s">
        <v>91</v>
      </c>
      <c r="AG5" s="18" t="s">
        <v>92</v>
      </c>
      <c r="AH5" s="18" t="s">
        <v>93</v>
      </c>
      <c r="AI5" s="18" t="s">
        <v>31</v>
      </c>
      <c r="AJ5" s="18" t="s">
        <v>84</v>
      </c>
      <c r="AK5" s="18" t="s">
        <v>85</v>
      </c>
      <c r="AL5" s="18" t="s">
        <v>86</v>
      </c>
      <c r="AM5" s="18" t="s">
        <v>87</v>
      </c>
      <c r="AN5" s="18" t="s">
        <v>88</v>
      </c>
      <c r="AO5" s="18" t="s">
        <v>89</v>
      </c>
      <c r="AP5" s="18" t="s">
        <v>90</v>
      </c>
      <c r="AQ5" s="18" t="s">
        <v>91</v>
      </c>
      <c r="AR5" s="18" t="s">
        <v>92</v>
      </c>
      <c r="AS5" s="18" t="s">
        <v>93</v>
      </c>
      <c r="AT5" s="18" t="s">
        <v>94</v>
      </c>
      <c r="AU5" s="18" t="s">
        <v>84</v>
      </c>
      <c r="AV5" s="18" t="s">
        <v>85</v>
      </c>
      <c r="AW5" s="18" t="s">
        <v>86</v>
      </c>
      <c r="AX5" s="18" t="s">
        <v>87</v>
      </c>
      <c r="AY5" s="18" t="s">
        <v>88</v>
      </c>
      <c r="AZ5" s="18" t="s">
        <v>89</v>
      </c>
      <c r="BA5" s="18" t="s">
        <v>90</v>
      </c>
      <c r="BB5" s="18" t="s">
        <v>91</v>
      </c>
      <c r="BC5" s="18" t="s">
        <v>92</v>
      </c>
      <c r="BD5" s="18" t="s">
        <v>93</v>
      </c>
      <c r="BE5" s="18" t="s">
        <v>94</v>
      </c>
      <c r="BF5" s="18" t="s">
        <v>84</v>
      </c>
      <c r="BG5" s="18" t="s">
        <v>85</v>
      </c>
      <c r="BH5" s="18" t="s">
        <v>86</v>
      </c>
      <c r="BI5" s="18" t="s">
        <v>87</v>
      </c>
      <c r="BJ5" s="18" t="s">
        <v>88</v>
      </c>
      <c r="BK5" s="18" t="s">
        <v>89</v>
      </c>
      <c r="BL5" s="18" t="s">
        <v>90</v>
      </c>
      <c r="BM5" s="18" t="s">
        <v>91</v>
      </c>
      <c r="BN5" s="18" t="s">
        <v>92</v>
      </c>
      <c r="BO5" s="18" t="s">
        <v>93</v>
      </c>
      <c r="BP5" s="18" t="s">
        <v>94</v>
      </c>
      <c r="BQ5" s="18" t="s">
        <v>84</v>
      </c>
      <c r="BR5" s="18" t="s">
        <v>85</v>
      </c>
      <c r="BS5" s="18" t="s">
        <v>86</v>
      </c>
      <c r="BT5" s="18" t="s">
        <v>87</v>
      </c>
      <c r="BU5" s="18" t="s">
        <v>88</v>
      </c>
      <c r="BV5" s="18" t="s">
        <v>89</v>
      </c>
      <c r="BW5" s="18" t="s">
        <v>90</v>
      </c>
      <c r="BX5" s="18" t="s">
        <v>91</v>
      </c>
      <c r="BY5" s="18" t="s">
        <v>92</v>
      </c>
      <c r="BZ5" s="18" t="s">
        <v>93</v>
      </c>
      <c r="CA5" s="18" t="s">
        <v>94</v>
      </c>
      <c r="CB5" s="18" t="s">
        <v>84</v>
      </c>
      <c r="CC5" s="18" t="s">
        <v>85</v>
      </c>
      <c r="CD5" s="18" t="s">
        <v>86</v>
      </c>
      <c r="CE5" s="18" t="s">
        <v>87</v>
      </c>
      <c r="CF5" s="18" t="s">
        <v>88</v>
      </c>
      <c r="CG5" s="18" t="s">
        <v>89</v>
      </c>
      <c r="CH5" s="18" t="s">
        <v>90</v>
      </c>
      <c r="CI5" s="18" t="s">
        <v>91</v>
      </c>
      <c r="CJ5" s="18" t="s">
        <v>92</v>
      </c>
      <c r="CK5" s="18" t="s">
        <v>93</v>
      </c>
      <c r="CL5" s="18" t="s">
        <v>94</v>
      </c>
      <c r="CM5" s="18" t="s">
        <v>84</v>
      </c>
      <c r="CN5" s="18" t="s">
        <v>85</v>
      </c>
      <c r="CO5" s="18" t="s">
        <v>86</v>
      </c>
      <c r="CP5" s="18" t="s">
        <v>87</v>
      </c>
      <c r="CQ5" s="18" t="s">
        <v>88</v>
      </c>
      <c r="CR5" s="18" t="s">
        <v>89</v>
      </c>
      <c r="CS5" s="18" t="s">
        <v>90</v>
      </c>
      <c r="CT5" s="18" t="s">
        <v>91</v>
      </c>
      <c r="CU5" s="18" t="s">
        <v>92</v>
      </c>
      <c r="CV5" s="18" t="s">
        <v>93</v>
      </c>
      <c r="CW5" s="18" t="s">
        <v>94</v>
      </c>
      <c r="CX5" s="18" t="s">
        <v>84</v>
      </c>
      <c r="CY5" s="18" t="s">
        <v>85</v>
      </c>
      <c r="CZ5" s="18" t="s">
        <v>86</v>
      </c>
      <c r="DA5" s="18" t="s">
        <v>87</v>
      </c>
      <c r="DB5" s="18" t="s">
        <v>88</v>
      </c>
      <c r="DC5" s="18" t="s">
        <v>89</v>
      </c>
      <c r="DD5" s="18" t="s">
        <v>90</v>
      </c>
      <c r="DE5" s="18" t="s">
        <v>91</v>
      </c>
      <c r="DF5" s="18" t="s">
        <v>92</v>
      </c>
      <c r="DG5" s="18" t="s">
        <v>93</v>
      </c>
      <c r="DH5" s="18" t="s">
        <v>94</v>
      </c>
      <c r="DI5" s="18" t="s">
        <v>84</v>
      </c>
      <c r="DJ5" s="18" t="s">
        <v>85</v>
      </c>
      <c r="DK5" s="18" t="s">
        <v>86</v>
      </c>
      <c r="DL5" s="18" t="s">
        <v>87</v>
      </c>
      <c r="DM5" s="18" t="s">
        <v>88</v>
      </c>
      <c r="DN5" s="18" t="s">
        <v>89</v>
      </c>
      <c r="DO5" s="18" t="s">
        <v>90</v>
      </c>
      <c r="DP5" s="18" t="s">
        <v>91</v>
      </c>
      <c r="DQ5" s="18" t="s">
        <v>92</v>
      </c>
      <c r="DR5" s="18" t="s">
        <v>93</v>
      </c>
      <c r="DS5" s="18" t="s">
        <v>94</v>
      </c>
      <c r="DT5" s="18" t="s">
        <v>84</v>
      </c>
      <c r="DU5" s="18" t="s">
        <v>85</v>
      </c>
      <c r="DV5" s="18" t="s">
        <v>86</v>
      </c>
      <c r="DW5" s="18" t="s">
        <v>87</v>
      </c>
      <c r="DX5" s="18" t="s">
        <v>88</v>
      </c>
      <c r="DY5" s="18" t="s">
        <v>89</v>
      </c>
      <c r="DZ5" s="18" t="s">
        <v>90</v>
      </c>
      <c r="EA5" s="18" t="s">
        <v>91</v>
      </c>
      <c r="EB5" s="18" t="s">
        <v>92</v>
      </c>
      <c r="EC5" s="18" t="s">
        <v>93</v>
      </c>
      <c r="ED5" s="18" t="s">
        <v>94</v>
      </c>
      <c r="EE5" s="18" t="s">
        <v>84</v>
      </c>
      <c r="EF5" s="18" t="s">
        <v>85</v>
      </c>
      <c r="EG5" s="18" t="s">
        <v>86</v>
      </c>
      <c r="EH5" s="18" t="s">
        <v>87</v>
      </c>
      <c r="EI5" s="18" t="s">
        <v>88</v>
      </c>
      <c r="EJ5" s="18" t="s">
        <v>89</v>
      </c>
      <c r="EK5" s="18" t="s">
        <v>90</v>
      </c>
      <c r="EL5" s="18" t="s">
        <v>91</v>
      </c>
      <c r="EM5" s="18" t="s">
        <v>92</v>
      </c>
      <c r="EN5" s="18" t="s">
        <v>93</v>
      </c>
      <c r="EO5" s="18" t="s">
        <v>94</v>
      </c>
    </row>
    <row r="6" spans="1:148" s="22" customFormat="1" x14ac:dyDescent="0.15">
      <c r="A6" s="14" t="s">
        <v>95</v>
      </c>
      <c r="B6" s="19">
        <f>B7</f>
        <v>2022</v>
      </c>
      <c r="C6" s="19">
        <f t="shared" ref="C6:X6" si="3">C7</f>
        <v>74667</v>
      </c>
      <c r="D6" s="19">
        <f t="shared" si="3"/>
        <v>46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福島県　矢吹町</v>
      </c>
      <c r="I6" s="19" t="str">
        <f t="shared" si="3"/>
        <v>法適用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Cc1</v>
      </c>
      <c r="M6" s="19" t="str">
        <f t="shared" si="3"/>
        <v>非設置</v>
      </c>
      <c r="N6" s="20" t="str">
        <f t="shared" si="3"/>
        <v>-</v>
      </c>
      <c r="O6" s="20">
        <f t="shared" si="3"/>
        <v>60.28</v>
      </c>
      <c r="P6" s="20">
        <f t="shared" si="3"/>
        <v>64.97</v>
      </c>
      <c r="Q6" s="20">
        <f t="shared" si="3"/>
        <v>63.91</v>
      </c>
      <c r="R6" s="20">
        <f t="shared" si="3"/>
        <v>2992</v>
      </c>
      <c r="S6" s="20">
        <f t="shared" si="3"/>
        <v>16960</v>
      </c>
      <c r="T6" s="20">
        <f t="shared" si="3"/>
        <v>60.4</v>
      </c>
      <c r="U6" s="20">
        <f t="shared" si="3"/>
        <v>280.79000000000002</v>
      </c>
      <c r="V6" s="20">
        <f t="shared" si="3"/>
        <v>11032</v>
      </c>
      <c r="W6" s="20">
        <f t="shared" si="3"/>
        <v>3.69</v>
      </c>
      <c r="X6" s="20">
        <f t="shared" si="3"/>
        <v>2989.7</v>
      </c>
      <c r="Y6" s="21" t="str">
        <f>IF(Y7="",NA(),Y7)</f>
        <v>-</v>
      </c>
      <c r="Z6" s="21" t="str">
        <f t="shared" ref="Z6:AH6" si="4">IF(Z7="",NA(),Z7)</f>
        <v>-</v>
      </c>
      <c r="AA6" s="21" t="str">
        <f t="shared" si="4"/>
        <v>-</v>
      </c>
      <c r="AB6" s="21" t="str">
        <f t="shared" si="4"/>
        <v>-</v>
      </c>
      <c r="AC6" s="21">
        <f t="shared" si="4"/>
        <v>116.47</v>
      </c>
      <c r="AD6" s="21" t="str">
        <f t="shared" si="4"/>
        <v>-</v>
      </c>
      <c r="AE6" s="21" t="str">
        <f t="shared" si="4"/>
        <v>-</v>
      </c>
      <c r="AF6" s="21" t="str">
        <f t="shared" si="4"/>
        <v>-</v>
      </c>
      <c r="AG6" s="21" t="str">
        <f t="shared" si="4"/>
        <v>-</v>
      </c>
      <c r="AH6" s="21">
        <f t="shared" si="4"/>
        <v>107.01</v>
      </c>
      <c r="AI6" s="20" t="str">
        <f>IF(AI7="","",IF(AI7="-","【-】","【"&amp;SUBSTITUTE(TEXT(AI7,"#,##0.00"),"-","△")&amp;"】"))</f>
        <v>【106.11】</v>
      </c>
      <c r="AJ6" s="21" t="str">
        <f>IF(AJ7="",NA(),AJ7)</f>
        <v>-</v>
      </c>
      <c r="AK6" s="21" t="str">
        <f t="shared" ref="AK6:AS6" si="5">IF(AK7="",NA(),AK7)</f>
        <v>-</v>
      </c>
      <c r="AL6" s="21" t="str">
        <f t="shared" si="5"/>
        <v>-</v>
      </c>
      <c r="AM6" s="21" t="str">
        <f t="shared" si="5"/>
        <v>-</v>
      </c>
      <c r="AN6" s="20">
        <f t="shared" si="5"/>
        <v>0</v>
      </c>
      <c r="AO6" s="21" t="str">
        <f t="shared" si="5"/>
        <v>-</v>
      </c>
      <c r="AP6" s="21" t="str">
        <f t="shared" si="5"/>
        <v>-</v>
      </c>
      <c r="AQ6" s="21" t="str">
        <f t="shared" si="5"/>
        <v>-</v>
      </c>
      <c r="AR6" s="21" t="str">
        <f t="shared" si="5"/>
        <v>-</v>
      </c>
      <c r="AS6" s="21">
        <f t="shared" si="5"/>
        <v>23.86</v>
      </c>
      <c r="AT6" s="20" t="str">
        <f>IF(AT7="","",IF(AT7="-","【-】","【"&amp;SUBSTITUTE(TEXT(AT7,"#,##0.00"),"-","△")&amp;"】"))</f>
        <v>【3.15】</v>
      </c>
      <c r="AU6" s="21" t="str">
        <f>IF(AU7="",NA(),AU7)</f>
        <v>-</v>
      </c>
      <c r="AV6" s="21" t="str">
        <f t="shared" ref="AV6:BD6" si="6">IF(AV7="",NA(),AV7)</f>
        <v>-</v>
      </c>
      <c r="AW6" s="21" t="str">
        <f t="shared" si="6"/>
        <v>-</v>
      </c>
      <c r="AX6" s="21" t="str">
        <f t="shared" si="6"/>
        <v>-</v>
      </c>
      <c r="AY6" s="21">
        <f t="shared" si="6"/>
        <v>69.319999999999993</v>
      </c>
      <c r="AZ6" s="21" t="str">
        <f t="shared" si="6"/>
        <v>-</v>
      </c>
      <c r="BA6" s="21" t="str">
        <f t="shared" si="6"/>
        <v>-</v>
      </c>
      <c r="BB6" s="21" t="str">
        <f t="shared" si="6"/>
        <v>-</v>
      </c>
      <c r="BC6" s="21" t="str">
        <f t="shared" si="6"/>
        <v>-</v>
      </c>
      <c r="BD6" s="21">
        <f t="shared" si="6"/>
        <v>68.27</v>
      </c>
      <c r="BE6" s="20" t="str">
        <f>IF(BE7="","",IF(BE7="-","【-】","【"&amp;SUBSTITUTE(TEXT(BE7,"#,##0.00"),"-","△")&amp;"】"))</f>
        <v>【73.44】</v>
      </c>
      <c r="BF6" s="21" t="str">
        <f>IF(BF7="",NA(),BF7)</f>
        <v>-</v>
      </c>
      <c r="BG6" s="21" t="str">
        <f t="shared" ref="BG6:BO6" si="7">IF(BG7="",NA(),BG7)</f>
        <v>-</v>
      </c>
      <c r="BH6" s="21" t="str">
        <f t="shared" si="7"/>
        <v>-</v>
      </c>
      <c r="BI6" s="21" t="str">
        <f t="shared" si="7"/>
        <v>-</v>
      </c>
      <c r="BJ6" s="21">
        <f t="shared" si="7"/>
        <v>1902.28</v>
      </c>
      <c r="BK6" s="21" t="str">
        <f t="shared" si="7"/>
        <v>-</v>
      </c>
      <c r="BL6" s="21" t="str">
        <f t="shared" si="7"/>
        <v>-</v>
      </c>
      <c r="BM6" s="21" t="str">
        <f t="shared" si="7"/>
        <v>-</v>
      </c>
      <c r="BN6" s="21" t="str">
        <f t="shared" si="7"/>
        <v>-</v>
      </c>
      <c r="BO6" s="21">
        <f t="shared" si="7"/>
        <v>804.98</v>
      </c>
      <c r="BP6" s="20" t="str">
        <f>IF(BP7="","",IF(BP7="-","【-】","【"&amp;SUBSTITUTE(TEXT(BP7,"#,##0.00"),"-","△")&amp;"】"))</f>
        <v>【652.82】</v>
      </c>
      <c r="BQ6" s="21" t="str">
        <f>IF(BQ7="",NA(),BQ7)</f>
        <v>-</v>
      </c>
      <c r="BR6" s="21" t="str">
        <f t="shared" ref="BR6:BZ6" si="8">IF(BR7="",NA(),BR7)</f>
        <v>-</v>
      </c>
      <c r="BS6" s="21" t="str">
        <f t="shared" si="8"/>
        <v>-</v>
      </c>
      <c r="BT6" s="21" t="str">
        <f t="shared" si="8"/>
        <v>-</v>
      </c>
      <c r="BU6" s="21">
        <f t="shared" si="8"/>
        <v>84.98</v>
      </c>
      <c r="BV6" s="21" t="str">
        <f t="shared" si="8"/>
        <v>-</v>
      </c>
      <c r="BW6" s="21" t="str">
        <f t="shared" si="8"/>
        <v>-</v>
      </c>
      <c r="BX6" s="21" t="str">
        <f t="shared" si="8"/>
        <v>-</v>
      </c>
      <c r="BY6" s="21" t="str">
        <f t="shared" si="8"/>
        <v>-</v>
      </c>
      <c r="BZ6" s="21">
        <f t="shared" si="8"/>
        <v>88.71</v>
      </c>
      <c r="CA6" s="20" t="str">
        <f>IF(CA7="","",IF(CA7="-","【-】","【"&amp;SUBSTITUTE(TEXT(CA7,"#,##0.00"),"-","△")&amp;"】"))</f>
        <v>【97.61】</v>
      </c>
      <c r="CB6" s="21" t="str">
        <f>IF(CB7="",NA(),CB7)</f>
        <v>-</v>
      </c>
      <c r="CC6" s="21" t="str">
        <f t="shared" ref="CC6:CK6" si="9">IF(CC7="",NA(),CC7)</f>
        <v>-</v>
      </c>
      <c r="CD6" s="21" t="str">
        <f t="shared" si="9"/>
        <v>-</v>
      </c>
      <c r="CE6" s="21" t="str">
        <f t="shared" si="9"/>
        <v>-</v>
      </c>
      <c r="CF6" s="21">
        <f t="shared" si="9"/>
        <v>181.69</v>
      </c>
      <c r="CG6" s="21" t="str">
        <f t="shared" si="9"/>
        <v>-</v>
      </c>
      <c r="CH6" s="21" t="str">
        <f t="shared" si="9"/>
        <v>-</v>
      </c>
      <c r="CI6" s="21" t="str">
        <f t="shared" si="9"/>
        <v>-</v>
      </c>
      <c r="CJ6" s="21" t="str">
        <f t="shared" si="9"/>
        <v>-</v>
      </c>
      <c r="CK6" s="21">
        <f t="shared" si="9"/>
        <v>174.8</v>
      </c>
      <c r="CL6" s="20" t="str">
        <f>IF(CL7="","",IF(CL7="-","【-】","【"&amp;SUBSTITUTE(TEXT(CL7,"#,##0.00"),"-","△")&amp;"】"))</f>
        <v>【138.29】</v>
      </c>
      <c r="CM6" s="21" t="str">
        <f>IF(CM7="",NA(),CM7)</f>
        <v>-</v>
      </c>
      <c r="CN6" s="21" t="str">
        <f t="shared" ref="CN6:CV6" si="10">IF(CN7="",NA(),CN7)</f>
        <v>-</v>
      </c>
      <c r="CO6" s="21" t="str">
        <f t="shared" si="10"/>
        <v>-</v>
      </c>
      <c r="CP6" s="21" t="str">
        <f t="shared" si="10"/>
        <v>-</v>
      </c>
      <c r="CQ6" s="21" t="str">
        <f t="shared" si="10"/>
        <v>-</v>
      </c>
      <c r="CR6" s="21" t="str">
        <f t="shared" si="10"/>
        <v>-</v>
      </c>
      <c r="CS6" s="21" t="str">
        <f t="shared" si="10"/>
        <v>-</v>
      </c>
      <c r="CT6" s="21" t="str">
        <f t="shared" si="10"/>
        <v>-</v>
      </c>
      <c r="CU6" s="21" t="str">
        <f t="shared" si="10"/>
        <v>-</v>
      </c>
      <c r="CV6" s="21">
        <f t="shared" si="10"/>
        <v>55.82</v>
      </c>
      <c r="CW6" s="20" t="str">
        <f>IF(CW7="","",IF(CW7="-","【-】","【"&amp;SUBSTITUTE(TEXT(CW7,"#,##0.00"),"-","△")&amp;"】"))</f>
        <v>【59.10】</v>
      </c>
      <c r="CX6" s="21" t="str">
        <f>IF(CX7="",NA(),CX7)</f>
        <v>-</v>
      </c>
      <c r="CY6" s="21" t="str">
        <f t="shared" ref="CY6:DG6" si="11">IF(CY7="",NA(),CY7)</f>
        <v>-</v>
      </c>
      <c r="CZ6" s="21" t="str">
        <f t="shared" si="11"/>
        <v>-</v>
      </c>
      <c r="DA6" s="21" t="str">
        <f t="shared" si="11"/>
        <v>-</v>
      </c>
      <c r="DB6" s="21">
        <f t="shared" si="11"/>
        <v>88.13</v>
      </c>
      <c r="DC6" s="21" t="str">
        <f t="shared" si="11"/>
        <v>-</v>
      </c>
      <c r="DD6" s="21" t="str">
        <f t="shared" si="11"/>
        <v>-</v>
      </c>
      <c r="DE6" s="21" t="str">
        <f t="shared" si="11"/>
        <v>-</v>
      </c>
      <c r="DF6" s="21" t="str">
        <f t="shared" si="11"/>
        <v>-</v>
      </c>
      <c r="DG6" s="21">
        <f t="shared" si="11"/>
        <v>90.67</v>
      </c>
      <c r="DH6" s="20" t="str">
        <f>IF(DH7="","",IF(DH7="-","【-】","【"&amp;SUBSTITUTE(TEXT(DH7,"#,##0.00"),"-","△")&amp;"】"))</f>
        <v>【95.82】</v>
      </c>
      <c r="DI6" s="21" t="str">
        <f>IF(DI7="",NA(),DI7)</f>
        <v>-</v>
      </c>
      <c r="DJ6" s="21" t="str">
        <f t="shared" ref="DJ6:DR6" si="12">IF(DJ7="",NA(),DJ7)</f>
        <v>-</v>
      </c>
      <c r="DK6" s="21" t="str">
        <f t="shared" si="12"/>
        <v>-</v>
      </c>
      <c r="DL6" s="21" t="str">
        <f t="shared" si="12"/>
        <v>-</v>
      </c>
      <c r="DM6" s="21">
        <f t="shared" si="12"/>
        <v>3.16</v>
      </c>
      <c r="DN6" s="21" t="str">
        <f t="shared" si="12"/>
        <v>-</v>
      </c>
      <c r="DO6" s="21" t="str">
        <f t="shared" si="12"/>
        <v>-</v>
      </c>
      <c r="DP6" s="21" t="str">
        <f t="shared" si="12"/>
        <v>-</v>
      </c>
      <c r="DQ6" s="21" t="str">
        <f t="shared" si="12"/>
        <v>-</v>
      </c>
      <c r="DR6" s="21">
        <f t="shared" si="12"/>
        <v>25.86</v>
      </c>
      <c r="DS6" s="20" t="str">
        <f>IF(DS7="","",IF(DS7="-","【-】","【"&amp;SUBSTITUTE(TEXT(DS7,"#,##0.00"),"-","△")&amp;"】"))</f>
        <v>【39.74】</v>
      </c>
      <c r="DT6" s="21" t="str">
        <f>IF(DT7="",NA(),DT7)</f>
        <v>-</v>
      </c>
      <c r="DU6" s="21" t="str">
        <f t="shared" ref="DU6:EC6" si="13">IF(DU7="",NA(),DU7)</f>
        <v>-</v>
      </c>
      <c r="DV6" s="21" t="str">
        <f t="shared" si="13"/>
        <v>-</v>
      </c>
      <c r="DW6" s="21" t="str">
        <f t="shared" si="13"/>
        <v>-</v>
      </c>
      <c r="DX6" s="20">
        <f t="shared" si="13"/>
        <v>0</v>
      </c>
      <c r="DY6" s="21" t="str">
        <f t="shared" si="13"/>
        <v>-</v>
      </c>
      <c r="DZ6" s="21" t="str">
        <f t="shared" si="13"/>
        <v>-</v>
      </c>
      <c r="EA6" s="21" t="str">
        <f t="shared" si="13"/>
        <v>-</v>
      </c>
      <c r="EB6" s="21" t="str">
        <f t="shared" si="13"/>
        <v>-</v>
      </c>
      <c r="EC6" s="21">
        <f t="shared" si="13"/>
        <v>1.4</v>
      </c>
      <c r="ED6" s="20" t="str">
        <f>IF(ED7="","",IF(ED7="-","【-】","【"&amp;SUBSTITUTE(TEXT(ED7,"#,##0.00"),"-","△")&amp;"】"))</f>
        <v>【7.62】</v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0">
        <f t="shared" si="14"/>
        <v>0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>
        <f t="shared" si="14"/>
        <v>0.12</v>
      </c>
      <c r="EO6" s="20" t="str">
        <f>IF(EO7="","",IF(EO7="-","【-】","【"&amp;SUBSTITUTE(TEXT(EO7,"#,##0.00"),"-","△")&amp;"】"))</f>
        <v>【0.23】</v>
      </c>
    </row>
    <row r="7" spans="1:148" s="22" customFormat="1" x14ac:dyDescent="0.15">
      <c r="A7" s="14"/>
      <c r="B7" s="23">
        <v>2022</v>
      </c>
      <c r="C7" s="23">
        <v>74667</v>
      </c>
      <c r="D7" s="23">
        <v>46</v>
      </c>
      <c r="E7" s="23">
        <v>17</v>
      </c>
      <c r="F7" s="23">
        <v>1</v>
      </c>
      <c r="G7" s="23">
        <v>0</v>
      </c>
      <c r="H7" s="23" t="s">
        <v>96</v>
      </c>
      <c r="I7" s="23" t="s">
        <v>97</v>
      </c>
      <c r="J7" s="23" t="s">
        <v>98</v>
      </c>
      <c r="K7" s="23" t="s">
        <v>99</v>
      </c>
      <c r="L7" s="23" t="s">
        <v>100</v>
      </c>
      <c r="M7" s="23" t="s">
        <v>101</v>
      </c>
      <c r="N7" s="24" t="s">
        <v>102</v>
      </c>
      <c r="O7" s="24">
        <v>60.28</v>
      </c>
      <c r="P7" s="24">
        <v>64.97</v>
      </c>
      <c r="Q7" s="24">
        <v>63.91</v>
      </c>
      <c r="R7" s="24">
        <v>2992</v>
      </c>
      <c r="S7" s="24">
        <v>16960</v>
      </c>
      <c r="T7" s="24">
        <v>60.4</v>
      </c>
      <c r="U7" s="24">
        <v>280.79000000000002</v>
      </c>
      <c r="V7" s="24">
        <v>11032</v>
      </c>
      <c r="W7" s="24">
        <v>3.69</v>
      </c>
      <c r="X7" s="24">
        <v>2989.7</v>
      </c>
      <c r="Y7" s="24" t="s">
        <v>102</v>
      </c>
      <c r="Z7" s="24" t="s">
        <v>102</v>
      </c>
      <c r="AA7" s="24" t="s">
        <v>102</v>
      </c>
      <c r="AB7" s="24" t="s">
        <v>102</v>
      </c>
      <c r="AC7" s="24">
        <v>116.47</v>
      </c>
      <c r="AD7" s="24" t="s">
        <v>102</v>
      </c>
      <c r="AE7" s="24" t="s">
        <v>102</v>
      </c>
      <c r="AF7" s="24" t="s">
        <v>102</v>
      </c>
      <c r="AG7" s="24" t="s">
        <v>102</v>
      </c>
      <c r="AH7" s="24">
        <v>107.01</v>
      </c>
      <c r="AI7" s="24">
        <v>106.11</v>
      </c>
      <c r="AJ7" s="24" t="s">
        <v>102</v>
      </c>
      <c r="AK7" s="24" t="s">
        <v>102</v>
      </c>
      <c r="AL7" s="24" t="s">
        <v>102</v>
      </c>
      <c r="AM7" s="24" t="s">
        <v>102</v>
      </c>
      <c r="AN7" s="24">
        <v>0</v>
      </c>
      <c r="AO7" s="24" t="s">
        <v>102</v>
      </c>
      <c r="AP7" s="24" t="s">
        <v>102</v>
      </c>
      <c r="AQ7" s="24" t="s">
        <v>102</v>
      </c>
      <c r="AR7" s="24" t="s">
        <v>102</v>
      </c>
      <c r="AS7" s="24">
        <v>23.86</v>
      </c>
      <c r="AT7" s="24">
        <v>3.15</v>
      </c>
      <c r="AU7" s="24" t="s">
        <v>102</v>
      </c>
      <c r="AV7" s="24" t="s">
        <v>102</v>
      </c>
      <c r="AW7" s="24" t="s">
        <v>102</v>
      </c>
      <c r="AX7" s="24" t="s">
        <v>102</v>
      </c>
      <c r="AY7" s="24">
        <v>69.319999999999993</v>
      </c>
      <c r="AZ7" s="24" t="s">
        <v>102</v>
      </c>
      <c r="BA7" s="24" t="s">
        <v>102</v>
      </c>
      <c r="BB7" s="24" t="s">
        <v>102</v>
      </c>
      <c r="BC7" s="24" t="s">
        <v>102</v>
      </c>
      <c r="BD7" s="24">
        <v>68.27</v>
      </c>
      <c r="BE7" s="24">
        <v>73.44</v>
      </c>
      <c r="BF7" s="24" t="s">
        <v>102</v>
      </c>
      <c r="BG7" s="24" t="s">
        <v>102</v>
      </c>
      <c r="BH7" s="24" t="s">
        <v>102</v>
      </c>
      <c r="BI7" s="24" t="s">
        <v>102</v>
      </c>
      <c r="BJ7" s="24">
        <v>1902.28</v>
      </c>
      <c r="BK7" s="24" t="s">
        <v>102</v>
      </c>
      <c r="BL7" s="24" t="s">
        <v>102</v>
      </c>
      <c r="BM7" s="24" t="s">
        <v>102</v>
      </c>
      <c r="BN7" s="24" t="s">
        <v>102</v>
      </c>
      <c r="BO7" s="24">
        <v>804.98</v>
      </c>
      <c r="BP7" s="24">
        <v>652.82000000000005</v>
      </c>
      <c r="BQ7" s="24" t="s">
        <v>102</v>
      </c>
      <c r="BR7" s="24" t="s">
        <v>102</v>
      </c>
      <c r="BS7" s="24" t="s">
        <v>102</v>
      </c>
      <c r="BT7" s="24" t="s">
        <v>102</v>
      </c>
      <c r="BU7" s="24">
        <v>84.98</v>
      </c>
      <c r="BV7" s="24" t="s">
        <v>102</v>
      </c>
      <c r="BW7" s="24" t="s">
        <v>102</v>
      </c>
      <c r="BX7" s="24" t="s">
        <v>102</v>
      </c>
      <c r="BY7" s="24" t="s">
        <v>102</v>
      </c>
      <c r="BZ7" s="24">
        <v>88.71</v>
      </c>
      <c r="CA7" s="24">
        <v>97.61</v>
      </c>
      <c r="CB7" s="24" t="s">
        <v>102</v>
      </c>
      <c r="CC7" s="24" t="s">
        <v>102</v>
      </c>
      <c r="CD7" s="24" t="s">
        <v>102</v>
      </c>
      <c r="CE7" s="24" t="s">
        <v>102</v>
      </c>
      <c r="CF7" s="24">
        <v>181.69</v>
      </c>
      <c r="CG7" s="24" t="s">
        <v>102</v>
      </c>
      <c r="CH7" s="24" t="s">
        <v>102</v>
      </c>
      <c r="CI7" s="24" t="s">
        <v>102</v>
      </c>
      <c r="CJ7" s="24" t="s">
        <v>102</v>
      </c>
      <c r="CK7" s="24">
        <v>174.8</v>
      </c>
      <c r="CL7" s="24">
        <v>138.29</v>
      </c>
      <c r="CM7" s="24" t="s">
        <v>102</v>
      </c>
      <c r="CN7" s="24" t="s">
        <v>102</v>
      </c>
      <c r="CO7" s="24" t="s">
        <v>102</v>
      </c>
      <c r="CP7" s="24" t="s">
        <v>102</v>
      </c>
      <c r="CQ7" s="24" t="s">
        <v>102</v>
      </c>
      <c r="CR7" s="24" t="s">
        <v>102</v>
      </c>
      <c r="CS7" s="24" t="s">
        <v>102</v>
      </c>
      <c r="CT7" s="24" t="s">
        <v>102</v>
      </c>
      <c r="CU7" s="24" t="s">
        <v>102</v>
      </c>
      <c r="CV7" s="24">
        <v>55.82</v>
      </c>
      <c r="CW7" s="24">
        <v>59.1</v>
      </c>
      <c r="CX7" s="24" t="s">
        <v>102</v>
      </c>
      <c r="CY7" s="24" t="s">
        <v>102</v>
      </c>
      <c r="CZ7" s="24" t="s">
        <v>102</v>
      </c>
      <c r="DA7" s="24" t="s">
        <v>102</v>
      </c>
      <c r="DB7" s="24">
        <v>88.13</v>
      </c>
      <c r="DC7" s="24" t="s">
        <v>102</v>
      </c>
      <c r="DD7" s="24" t="s">
        <v>102</v>
      </c>
      <c r="DE7" s="24" t="s">
        <v>102</v>
      </c>
      <c r="DF7" s="24" t="s">
        <v>102</v>
      </c>
      <c r="DG7" s="24">
        <v>90.67</v>
      </c>
      <c r="DH7" s="24">
        <v>95.82</v>
      </c>
      <c r="DI7" s="24" t="s">
        <v>102</v>
      </c>
      <c r="DJ7" s="24" t="s">
        <v>102</v>
      </c>
      <c r="DK7" s="24" t="s">
        <v>102</v>
      </c>
      <c r="DL7" s="24" t="s">
        <v>102</v>
      </c>
      <c r="DM7" s="24">
        <v>3.16</v>
      </c>
      <c r="DN7" s="24" t="s">
        <v>102</v>
      </c>
      <c r="DO7" s="24" t="s">
        <v>102</v>
      </c>
      <c r="DP7" s="24" t="s">
        <v>102</v>
      </c>
      <c r="DQ7" s="24" t="s">
        <v>102</v>
      </c>
      <c r="DR7" s="24">
        <v>25.86</v>
      </c>
      <c r="DS7" s="24">
        <v>39.74</v>
      </c>
      <c r="DT7" s="24" t="s">
        <v>102</v>
      </c>
      <c r="DU7" s="24" t="s">
        <v>102</v>
      </c>
      <c r="DV7" s="24" t="s">
        <v>102</v>
      </c>
      <c r="DW7" s="24" t="s">
        <v>102</v>
      </c>
      <c r="DX7" s="24">
        <v>0</v>
      </c>
      <c r="DY7" s="24" t="s">
        <v>102</v>
      </c>
      <c r="DZ7" s="24" t="s">
        <v>102</v>
      </c>
      <c r="EA7" s="24" t="s">
        <v>102</v>
      </c>
      <c r="EB7" s="24" t="s">
        <v>102</v>
      </c>
      <c r="EC7" s="24">
        <v>1.4</v>
      </c>
      <c r="ED7" s="24">
        <v>7.62</v>
      </c>
      <c r="EE7" s="24" t="s">
        <v>102</v>
      </c>
      <c r="EF7" s="24" t="s">
        <v>102</v>
      </c>
      <c r="EG7" s="24" t="s">
        <v>102</v>
      </c>
      <c r="EH7" s="24" t="s">
        <v>102</v>
      </c>
      <c r="EI7" s="24">
        <v>0</v>
      </c>
      <c r="EJ7" s="24" t="s">
        <v>102</v>
      </c>
      <c r="EK7" s="24" t="s">
        <v>102</v>
      </c>
      <c r="EL7" s="24" t="s">
        <v>102</v>
      </c>
      <c r="EM7" s="24" t="s">
        <v>102</v>
      </c>
      <c r="EN7" s="24">
        <v>0.12</v>
      </c>
      <c r="EO7" s="24">
        <v>0.23</v>
      </c>
    </row>
    <row r="8" spans="1:148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</row>
    <row r="9" spans="1:148" x14ac:dyDescent="0.15">
      <c r="A9" s="26"/>
      <c r="B9" s="26" t="s">
        <v>103</v>
      </c>
      <c r="C9" s="26" t="s">
        <v>104</v>
      </c>
      <c r="D9" s="26" t="s">
        <v>105</v>
      </c>
      <c r="E9" s="26" t="s">
        <v>106</v>
      </c>
      <c r="F9" s="26" t="s">
        <v>107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8" x14ac:dyDescent="0.15">
      <c r="A10" s="26" t="s">
        <v>46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8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8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109</v>
      </c>
    </row>
    <row r="13" spans="1:148" x14ac:dyDescent="0.15">
      <c r="B13" t="s">
        <v>110</v>
      </c>
      <c r="C13" t="s">
        <v>111</v>
      </c>
      <c r="D13" t="s">
        <v>112</v>
      </c>
      <c r="E13" t="s">
        <v>112</v>
      </c>
      <c r="F13" t="s">
        <v>111</v>
      </c>
      <c r="G13" t="s">
        <v>113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CL0711U</cp:lastModifiedBy>
  <cp:lastPrinted>2024-02-08T05:37:54Z</cp:lastPrinted>
  <dcterms:created xsi:type="dcterms:W3CDTF">2023-12-12T00:43:24Z</dcterms:created>
  <dcterms:modified xsi:type="dcterms:W3CDTF">2024-02-08T05:45:32Z</dcterms:modified>
  <cp:category/>
</cp:coreProperties>
</file>