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Amsv00\上下水道課\共有フォルダ\総務係\報告\R5報告\10 公営企業に係る経営比較分析表（令和４年度決算）の分析等について\【経営比較分析表】2022_074471_46_1718\【経営比較分析表】2022_074471_46_1718\"/>
    </mc:Choice>
  </mc:AlternateContent>
  <xr:revisionPtr revIDLastSave="0" documentId="13_ncr:1_{CF43DBBC-6983-43A7-9543-7927ADB60244}" xr6:coauthVersionLast="47" xr6:coauthVersionMax="47" xr10:uidLastSave="{00000000-0000-0000-0000-000000000000}"/>
  <workbookProtection workbookAlgorithmName="SHA-512" workbookHashValue="P+NY6yjFLRp3P85B3gGpTF4JN0bqx6l8uGoypDyPXP5c2efjGu7Y0k1xXGr8DxpIqFoWsV6ghnOYuPDVP8jkMQ==" workbookSaltValue="YUPYdu6ga2jOOOh3wDXWeQ=="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AL8" i="4" s="1"/>
  <c r="R6" i="5"/>
  <c r="AD10" i="4" s="1"/>
  <c r="Q6" i="5"/>
  <c r="W10" i="4" s="1"/>
  <c r="P6" i="5"/>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K85" i="4"/>
  <c r="E85" i="4"/>
  <c r="AT10" i="4"/>
  <c r="P10" i="4"/>
  <c r="I10" i="4"/>
  <c r="P8" i="4"/>
</calcChain>
</file>

<file path=xl/sharedStrings.xml><?xml version="1.0" encoding="utf-8"?>
<sst xmlns="http://schemas.openxmlformats.org/spreadsheetml/2006/main" count="278" uniqueCount="117">
  <si>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</si>
  <si>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</si>
  <si>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</si>
  <si>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</si>
  <si>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</si>
  <si>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</si>
  <si>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</si>
  <si>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</si>
  <si>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</si>
  <si>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</si>
  <si>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</si>
  <si>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</si>
  <si>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</si>
  <si>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</si>
  <si>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</si>
  <si>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</si>
  <si>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</si>
  <si>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</si>
  <si>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</si>
  <si>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</si>
  <si>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</si>
  <si>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</si>
  <si>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</si>
  <si>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</si>
  <si>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</si>
  <si>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</si>
  <si>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</si>
  <si>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</si>
  <si>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</si>
  <si>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</si>
  <si>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</si>
  <si>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</si>
  <si>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</si>
  <si>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</si>
  <si>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</si>
  <si>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</si>
  <si>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</si>
  <si>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</si>
  <si>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</si>
  <si>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</si>
  <si>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</si>
  <si>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</si>
  <si>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</si>
  <si>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</si>
  <si>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</si>
  <si>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</si>
  <si>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</si>
  <si>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</si>
  <si>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</si>
  <si>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</si>
  <si>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</si>
  <si>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</si>
  <si>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</si>
  <si>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</si>
  <si>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</si>
  <si>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</si>
  <si>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</si>
  <si>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</si>
  <si>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</si>
  <si>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</si>
  <si>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</si>
  <si>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</si>
  <si>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</si>
  <si>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</si>
  <si>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</si>
  <si>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</si>
  <si>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</si>
  <si>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</si>
  <si>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</si>
  <si>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</si>
  <si>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</si>
  <si>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</si>
  <si>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</si>
  <si>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</si>
  <si>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</si>
  <si>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</si>
  <si>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</si>
  <si>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</si>
  <si>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</si>
  <si>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</si>
  <si>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</si>
  <si>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</si>
  <si>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</si>
  <si>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</si>
  <si>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</si>
  <si>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</si>
  <si>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</si>
  <si>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</si>
  <si>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</si>
  <si>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</si>
  <si>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</si>
  <si>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</si>
  <si>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</si>
  <si>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</si>
  <si>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</si>
  <si>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会津美里町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</si>
  <si>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</si>
  <si>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</si>
  <si>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</si>
  <si>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</si>
  <si>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</si>
  <si>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</si>
  <si>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</si>
  <si>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</si>
  <si>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</si>
  <si>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</si>
  <si>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</si>
  <si>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</si>
  <si>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</si>
  <si>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</si>
  <si>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</si>
  <si>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</si>
  <si>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</si>
  <si>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</si>
  <si>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r>
      <rPr>
        <b/>
        <sz val="11"/>
        <color theme="1"/>
        <rFont val="ＭＳ ゴシック"/>
        <family val="3"/>
        <charset val="128"/>
      </rPr>
      <t>①経常収支比率</t>
    </r>
    <r>
      <rPr>
        <sz val="11"/>
        <color theme="1"/>
        <rFont val="ＭＳ ゴシック"/>
        <family val="3"/>
        <charset val="128"/>
      </rPr>
      <t xml:space="preserve">
維持管理費や企業債支払利息等の費用を使用料収入や一般会計からの繰入金等の収益で賄えている。
</t>
    </r>
    <r>
      <rPr>
        <b/>
        <sz val="11"/>
        <color theme="1"/>
        <rFont val="ＭＳ ゴシック"/>
        <family val="3"/>
        <charset val="128"/>
      </rPr>
      <t>②累積欠損金比率</t>
    </r>
    <r>
      <rPr>
        <sz val="11"/>
        <color theme="1"/>
        <rFont val="ＭＳ ゴシック"/>
        <family val="3"/>
        <charset val="128"/>
      </rPr>
      <t xml:space="preserve">
累積欠損金は発生していない。
</t>
    </r>
    <r>
      <rPr>
        <b/>
        <sz val="11"/>
        <color theme="1"/>
        <rFont val="ＭＳ ゴシック"/>
        <family val="3"/>
        <charset val="128"/>
      </rPr>
      <t>③流動比率</t>
    </r>
    <r>
      <rPr>
        <sz val="11"/>
        <color theme="1"/>
        <rFont val="ＭＳ ゴシック"/>
        <family val="3"/>
        <charset val="128"/>
      </rPr>
      <t xml:space="preserve">
流動資産で流動負債を賄えていない状況である。接続率の向上及び経費の削減等に努め、支払能力を高める必要がある。
</t>
    </r>
    <r>
      <rPr>
        <b/>
        <sz val="11"/>
        <color theme="1"/>
        <rFont val="ＭＳ ゴシック"/>
        <family val="3"/>
        <charset val="128"/>
      </rPr>
      <t>④企業債残高対事業規模比率</t>
    </r>
    <r>
      <rPr>
        <sz val="11"/>
        <color theme="1"/>
        <rFont val="ＭＳ ゴシック"/>
        <family val="3"/>
        <charset val="128"/>
      </rPr>
      <t xml:space="preserve">
整備完了により新規借入を行っていないため減少傾向にあるが、類似団体平均値よりも上回っている。将来的な財政負担を見据えた財政運営により、可能な限り企業債残高の縮減を図っていく必要がある。
</t>
    </r>
    <r>
      <rPr>
        <b/>
        <sz val="11"/>
        <color theme="1"/>
        <rFont val="ＭＳ ゴシック"/>
        <family val="3"/>
        <charset val="128"/>
      </rPr>
      <t>⑤経費回収率</t>
    </r>
    <r>
      <rPr>
        <sz val="11"/>
        <color theme="1"/>
        <rFont val="ＭＳ ゴシック"/>
        <family val="3"/>
        <charset val="128"/>
      </rPr>
      <t xml:space="preserve">
汚水処理に係る費用が使用料の収入により賄われていない状況である。接続率の向上及び経費の削減等に努めていく。
</t>
    </r>
    <r>
      <rPr>
        <b/>
        <sz val="11"/>
        <color theme="1"/>
        <rFont val="ＭＳ ゴシック"/>
        <family val="3"/>
        <charset val="128"/>
      </rPr>
      <t>⑥汚水処理原価</t>
    </r>
    <r>
      <rPr>
        <sz val="11"/>
        <color theme="1"/>
        <rFont val="ＭＳ ゴシック"/>
        <family val="3"/>
        <charset val="128"/>
      </rPr>
      <t xml:space="preserve">
類似団体と比較し低い値となっている。今後も投資の効率化や維持管理費の削減、接続率の向上による有収水量の増加等の取組みに努めていく。
</t>
    </r>
    <r>
      <rPr>
        <b/>
        <sz val="11"/>
        <color theme="1"/>
        <rFont val="ＭＳ ゴシック"/>
        <family val="3"/>
        <charset val="128"/>
      </rPr>
      <t>⑦水洗化率</t>
    </r>
    <r>
      <rPr>
        <sz val="11"/>
        <color theme="1"/>
        <rFont val="ＭＳ ゴシック"/>
        <family val="3"/>
        <charset val="128"/>
      </rPr>
      <t xml:space="preserve">
類似団体と比較し低い値となっている。接続率向上に対する取組みが必要である。
</t>
    </r>
    <rPh sb="153" eb="157">
      <t>セイビカンリョウ</t>
    </rPh>
    <rPh sb="160" eb="164">
      <t>シンキカリイレ</t>
    </rPh>
    <rPh sb="165" eb="166">
      <t>オコナ</t>
    </rPh>
    <rPh sb="173" eb="177">
      <t>ゲンショウケイコウ</t>
    </rPh>
    <phoneticPr fontId="4"/>
  </si>
  <si>
    <r>
      <rPr>
        <b/>
        <sz val="11"/>
        <color theme="1"/>
        <rFont val="ＭＳ ゴシック"/>
        <family val="3"/>
        <charset val="128"/>
      </rPr>
      <t>①有形固定資産減価償却率</t>
    </r>
    <r>
      <rPr>
        <sz val="11"/>
        <color theme="1"/>
        <rFont val="ＭＳ ゴシック"/>
        <family val="3"/>
        <charset val="128"/>
      </rPr>
      <t xml:space="preserve">
類似団体平均値より低くなっている。現在、法定耐用年数を経過した管渠はない。
</t>
    </r>
    <r>
      <rPr>
        <b/>
        <sz val="11"/>
        <color theme="1"/>
        <rFont val="ＭＳ ゴシック"/>
        <family val="3"/>
        <charset val="128"/>
      </rPr>
      <t>②管渠老朽化率</t>
    </r>
    <r>
      <rPr>
        <sz val="11"/>
        <color theme="1"/>
        <rFont val="ＭＳ ゴシック"/>
        <family val="3"/>
        <charset val="128"/>
      </rPr>
      <t xml:space="preserve">
法定耐用年数を超えた管渠延長はないため、0％となっている。
</t>
    </r>
    <r>
      <rPr>
        <b/>
        <sz val="11"/>
        <color theme="1"/>
        <rFont val="ＭＳ ゴシック"/>
        <family val="3"/>
        <charset val="128"/>
      </rPr>
      <t>③管渠改善率</t>
    </r>
    <r>
      <rPr>
        <sz val="11"/>
        <color theme="1"/>
        <rFont val="ＭＳ ゴシック"/>
        <family val="3"/>
        <charset val="128"/>
      </rPr>
      <t xml:space="preserve">
現在、法定耐用年数を経過した管渠はないが、更新等の財源確保、更新費用等削減のための計画的な管渠の点検及び維持管理が必要である。</t>
    </r>
    <rPh sb="61" eb="62">
      <t>テイ</t>
    </rPh>
    <phoneticPr fontId="4"/>
  </si>
  <si>
    <t>　本町の特定環境保全公共下水道事業は整備完了している。
　維持管理・受付業務においては、各処理場の運転・保守管理や、各支所窓口業務において、民間委託を活用することで、サービスの向上、効率的な施設の維持管理を行い、経費削減に取り組んでいる。
　しかし、人口減少による料金収入の減少、施設・整備の老朽化に伴う施設の更新投資や、多額の企業債償還が見込まれることから、今後も計画的な維持管理や適切な事業選択などにより、経営のさらなる効率化を図り、健全かつ持続可能な下水道事業経営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</si>
</sst>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D61-4AA6-BCCC-ED7B05C4629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0.08</c:v>
                </c:pt>
              </c:numCache>
            </c:numRef>
          </c:val>
          <c:smooth val="0"/>
          <c:extLst>
            <c:ext xmlns:c16="http://schemas.microsoft.com/office/drawing/2014/chart" uri="{C3380CC4-5D6E-409C-BE32-E72D297353CC}">
              <c16:uniqueId val="{00000001-4D61-4AA6-BCCC-ED7B05C4629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5F-4156-95FB-43170D9E2AC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41.06</c:v>
                </c:pt>
              </c:numCache>
            </c:numRef>
          </c:val>
          <c:smooth val="0"/>
          <c:extLst>
            <c:ext xmlns:c16="http://schemas.microsoft.com/office/drawing/2014/chart" uri="{C3380CC4-5D6E-409C-BE32-E72D297353CC}">
              <c16:uniqueId val="{00000001-385F-4156-95FB-43170D9E2AC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65.849999999999994</c:v>
                </c:pt>
                <c:pt idx="3">
                  <c:v>66.430000000000007</c:v>
                </c:pt>
                <c:pt idx="4">
                  <c:v>70.11</c:v>
                </c:pt>
              </c:numCache>
            </c:numRef>
          </c:val>
          <c:extLst>
            <c:ext xmlns:c16="http://schemas.microsoft.com/office/drawing/2014/chart" uri="{C3380CC4-5D6E-409C-BE32-E72D297353CC}">
              <c16:uniqueId val="{00000000-2B3F-49BB-90C9-EE3BBF657A9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84.34</c:v>
                </c:pt>
              </c:numCache>
            </c:numRef>
          </c:val>
          <c:smooth val="0"/>
          <c:extLst>
            <c:ext xmlns:c16="http://schemas.microsoft.com/office/drawing/2014/chart" uri="{C3380CC4-5D6E-409C-BE32-E72D297353CC}">
              <c16:uniqueId val="{00000001-2B3F-49BB-90C9-EE3BBF657A9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FCB7-4701-A4CD-412AC0B676B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106.44</c:v>
                </c:pt>
              </c:numCache>
            </c:numRef>
          </c:val>
          <c:smooth val="0"/>
          <c:extLst>
            <c:ext xmlns:c16="http://schemas.microsoft.com/office/drawing/2014/chart" uri="{C3380CC4-5D6E-409C-BE32-E72D297353CC}">
              <c16:uniqueId val="{00000001-FCB7-4701-A4CD-412AC0B676B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3.22</c:v>
                </c:pt>
                <c:pt idx="3">
                  <c:v>6.44</c:v>
                </c:pt>
                <c:pt idx="4">
                  <c:v>9.66</c:v>
                </c:pt>
              </c:numCache>
            </c:numRef>
          </c:val>
          <c:extLst>
            <c:ext xmlns:c16="http://schemas.microsoft.com/office/drawing/2014/chart" uri="{C3380CC4-5D6E-409C-BE32-E72D297353CC}">
              <c16:uniqueId val="{00000000-777F-42E8-A548-00BDFD90A83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24.8</c:v>
                </c:pt>
              </c:numCache>
            </c:numRef>
          </c:val>
          <c:smooth val="0"/>
          <c:extLst>
            <c:ext xmlns:c16="http://schemas.microsoft.com/office/drawing/2014/chart" uri="{C3380CC4-5D6E-409C-BE32-E72D297353CC}">
              <c16:uniqueId val="{00000001-777F-42E8-A548-00BDFD90A83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5E8-4D49-A592-D2C304E8CD4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0.02</c:v>
                </c:pt>
              </c:numCache>
            </c:numRef>
          </c:val>
          <c:smooth val="0"/>
          <c:extLst>
            <c:ext xmlns:c16="http://schemas.microsoft.com/office/drawing/2014/chart" uri="{C3380CC4-5D6E-409C-BE32-E72D297353CC}">
              <c16:uniqueId val="{00000001-E5E8-4D49-A592-D2C304E8CD4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BA9-440A-96C6-F469C6BC6D1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72.86</c:v>
                </c:pt>
              </c:numCache>
            </c:numRef>
          </c:val>
          <c:smooth val="0"/>
          <c:extLst>
            <c:ext xmlns:c16="http://schemas.microsoft.com/office/drawing/2014/chart" uri="{C3380CC4-5D6E-409C-BE32-E72D297353CC}">
              <c16:uniqueId val="{00000001-1BA9-440A-96C6-F469C6BC6D1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60.72</c:v>
                </c:pt>
                <c:pt idx="3">
                  <c:v>30.14</c:v>
                </c:pt>
                <c:pt idx="4">
                  <c:v>30.35</c:v>
                </c:pt>
              </c:numCache>
            </c:numRef>
          </c:val>
          <c:extLst>
            <c:ext xmlns:c16="http://schemas.microsoft.com/office/drawing/2014/chart" uri="{C3380CC4-5D6E-409C-BE32-E72D297353CC}">
              <c16:uniqueId val="{00000000-32B8-4877-91B5-41648F9E977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45.42</c:v>
                </c:pt>
              </c:numCache>
            </c:numRef>
          </c:val>
          <c:smooth val="0"/>
          <c:extLst>
            <c:ext xmlns:c16="http://schemas.microsoft.com/office/drawing/2014/chart" uri="{C3380CC4-5D6E-409C-BE32-E72D297353CC}">
              <c16:uniqueId val="{00000001-32B8-4877-91B5-41648F9E977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2103.5</c:v>
                </c:pt>
                <c:pt idx="3">
                  <c:v>1832.86</c:v>
                </c:pt>
                <c:pt idx="4">
                  <c:v>1653.53</c:v>
                </c:pt>
              </c:numCache>
            </c:numRef>
          </c:val>
          <c:extLst>
            <c:ext xmlns:c16="http://schemas.microsoft.com/office/drawing/2014/chart" uri="{C3380CC4-5D6E-409C-BE32-E72D297353CC}">
              <c16:uniqueId val="{00000000-9C40-4DDB-9628-34CAF6A13DE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1195.47</c:v>
                </c:pt>
              </c:numCache>
            </c:numRef>
          </c:val>
          <c:smooth val="0"/>
          <c:extLst>
            <c:ext xmlns:c16="http://schemas.microsoft.com/office/drawing/2014/chart" uri="{C3380CC4-5D6E-409C-BE32-E72D297353CC}">
              <c16:uniqueId val="{00000001-9C40-4DDB-9628-34CAF6A13DE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59.34</c:v>
                </c:pt>
                <c:pt idx="3">
                  <c:v>64.97</c:v>
                </c:pt>
                <c:pt idx="4">
                  <c:v>65.180000000000007</c:v>
                </c:pt>
              </c:numCache>
            </c:numRef>
          </c:val>
          <c:extLst>
            <c:ext xmlns:c16="http://schemas.microsoft.com/office/drawing/2014/chart" uri="{C3380CC4-5D6E-409C-BE32-E72D297353CC}">
              <c16:uniqueId val="{00000000-5EE9-47A2-A870-459C085C897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69.430000000000007</c:v>
                </c:pt>
              </c:numCache>
            </c:numRef>
          </c:val>
          <c:smooth val="0"/>
          <c:extLst>
            <c:ext xmlns:c16="http://schemas.microsoft.com/office/drawing/2014/chart" uri="{C3380CC4-5D6E-409C-BE32-E72D297353CC}">
              <c16:uniqueId val="{00000001-5EE9-47A2-A870-459C085C897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149.99</c:v>
                </c:pt>
                <c:pt idx="3">
                  <c:v>150.01</c:v>
                </c:pt>
                <c:pt idx="4">
                  <c:v>150.01</c:v>
                </c:pt>
              </c:numCache>
            </c:numRef>
          </c:val>
          <c:extLst>
            <c:ext xmlns:c16="http://schemas.microsoft.com/office/drawing/2014/chart" uri="{C3380CC4-5D6E-409C-BE32-E72D297353CC}">
              <c16:uniqueId val="{00000000-687F-40DF-8496-94D6501C2AB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239.46</c:v>
                </c:pt>
              </c:numCache>
            </c:numRef>
          </c:val>
          <c:smooth val="0"/>
          <c:extLst>
            <c:ext xmlns:c16="http://schemas.microsoft.com/office/drawing/2014/chart" uri="{C3380CC4-5D6E-409C-BE32-E72D297353CC}">
              <c16:uniqueId val="{00000001-687F-40DF-8496-94D6501C2AB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G28" zoomScale="80" zoomScaleNormal="8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2">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2">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1" t="str">
        <f>データ!H6</f>
        <v>福島県　会津美里町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2">
      <c r="A8" s="2"/>
      <c r="B8" s="66" t="str">
        <f>データ!I6</f>
        <v>法適用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55">
        <f>データ!S6</f>
        <v>18944</v>
      </c>
      <c r="AM8" s="55"/>
      <c r="AN8" s="55"/>
      <c r="AO8" s="55"/>
      <c r="AP8" s="55"/>
      <c r="AQ8" s="55"/>
      <c r="AR8" s="55"/>
      <c r="AS8" s="55"/>
      <c r="AT8" s="54">
        <f>データ!T6</f>
        <v>276.33</v>
      </c>
      <c r="AU8" s="54"/>
      <c r="AV8" s="54"/>
      <c r="AW8" s="54"/>
      <c r="AX8" s="54"/>
      <c r="AY8" s="54"/>
      <c r="AZ8" s="54"/>
      <c r="BA8" s="54"/>
      <c r="BB8" s="54">
        <f>データ!U6</f>
        <v>68.56</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2">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2">
      <c r="A10" s="2"/>
      <c r="B10" s="54" t="str">
        <f>データ!N6</f>
        <v>-</v>
      </c>
      <c r="C10" s="54"/>
      <c r="D10" s="54"/>
      <c r="E10" s="54"/>
      <c r="F10" s="54"/>
      <c r="G10" s="54"/>
      <c r="H10" s="54"/>
      <c r="I10" s="54">
        <f>データ!O6</f>
        <v>77.03</v>
      </c>
      <c r="J10" s="54"/>
      <c r="K10" s="54"/>
      <c r="L10" s="54"/>
      <c r="M10" s="54"/>
      <c r="N10" s="54"/>
      <c r="O10" s="54"/>
      <c r="P10" s="54">
        <f>データ!P6</f>
        <v>1.44</v>
      </c>
      <c r="Q10" s="54"/>
      <c r="R10" s="54"/>
      <c r="S10" s="54"/>
      <c r="T10" s="54"/>
      <c r="U10" s="54"/>
      <c r="V10" s="54"/>
      <c r="W10" s="54">
        <f>データ!Q6</f>
        <v>100</v>
      </c>
      <c r="X10" s="54"/>
      <c r="Y10" s="54"/>
      <c r="Z10" s="54"/>
      <c r="AA10" s="54"/>
      <c r="AB10" s="54"/>
      <c r="AC10" s="54"/>
      <c r="AD10" s="55">
        <f>データ!R6</f>
        <v>4950</v>
      </c>
      <c r="AE10" s="55"/>
      <c r="AF10" s="55"/>
      <c r="AG10" s="55"/>
      <c r="AH10" s="55"/>
      <c r="AI10" s="55"/>
      <c r="AJ10" s="55"/>
      <c r="AK10" s="2"/>
      <c r="AL10" s="55">
        <f>データ!V6</f>
        <v>271</v>
      </c>
      <c r="AM10" s="55"/>
      <c r="AN10" s="55"/>
      <c r="AO10" s="55"/>
      <c r="AP10" s="55"/>
      <c r="AQ10" s="55"/>
      <c r="AR10" s="55"/>
      <c r="AS10" s="55"/>
      <c r="AT10" s="54">
        <f>データ!W6</f>
        <v>0.15</v>
      </c>
      <c r="AU10" s="54"/>
      <c r="AV10" s="54"/>
      <c r="AW10" s="54"/>
      <c r="AX10" s="54"/>
      <c r="AY10" s="54"/>
      <c r="AZ10" s="54"/>
      <c r="BA10" s="54"/>
      <c r="BB10" s="54">
        <f>データ!X6</f>
        <v>1806.67</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2">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Xn2IGw5cf4rHhMYE4rYcZcvagQlrFFMMQWoT+VtyztFix5y6/0uj3ecz/qrYXTLzec8mC37uiGYOfV6NlWVstg==" saltValue="mxm5vQru26a4+5cnrb3Rz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2022</v>
      </c>
      <c r="C6" s="19">
        <f t="shared" ref="C6:X6" si="3">C7</f>
        <v>74471</v>
      </c>
      <c r="D6" s="19">
        <f t="shared" si="3"/>
        <v>46</v>
      </c>
      <c r="E6" s="19">
        <f t="shared" si="3"/>
        <v>17</v>
      </c>
      <c r="F6" s="19">
        <f t="shared" si="3"/>
        <v>4</v>
      </c>
      <c r="G6" s="19">
        <f t="shared" si="3"/>
        <v>0</v>
      </c>
      <c r="H6" s="19" t="str">
        <f t="shared" si="3"/>
        <v>福島県　会津美里町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77.03</v>
      </c>
      <c r="P6" s="20">
        <f t="shared" si="3"/>
        <v>1.44</v>
      </c>
      <c r="Q6" s="20">
        <f t="shared" si="3"/>
        <v>100</v>
      </c>
      <c r="R6" s="20">
        <f t="shared" si="3"/>
        <v>4950</v>
      </c>
      <c r="S6" s="20">
        <f t="shared" si="3"/>
        <v>18944</v>
      </c>
      <c r="T6" s="20">
        <f t="shared" si="3"/>
        <v>276.33</v>
      </c>
      <c r="U6" s="20">
        <f t="shared" si="3"/>
        <v>68.56</v>
      </c>
      <c r="V6" s="20">
        <f t="shared" si="3"/>
        <v>271</v>
      </c>
      <c r="W6" s="20">
        <f t="shared" si="3"/>
        <v>0.15</v>
      </c>
      <c r="X6" s="20">
        <f t="shared" si="3"/>
        <v>1806.67</v>
      </c>
      <c r="Y6" s="21" t="str">
        <f>IF(Y7="",NA(),Y7)</f>
        <v>-</v>
      </c>
      <c r="Z6" s="21" t="str">
        <f t="shared" ref="Z6:AH6" si="4">IF(Z7="",NA(),Z7)</f>
        <v>-</v>
      </c>
      <c r="AA6" s="21">
        <f t="shared" si="4"/>
        <v>100</v>
      </c>
      <c r="AB6" s="21">
        <f t="shared" si="4"/>
        <v>100</v>
      </c>
      <c r="AC6" s="21">
        <f t="shared" si="4"/>
        <v>100</v>
      </c>
      <c r="AD6" s="21" t="str">
        <f t="shared" si="4"/>
        <v>-</v>
      </c>
      <c r="AE6" s="21" t="str">
        <f t="shared" si="4"/>
        <v>-</v>
      </c>
      <c r="AF6" s="21">
        <f t="shared" si="4"/>
        <v>105.78</v>
      </c>
      <c r="AG6" s="21">
        <f t="shared" si="4"/>
        <v>106.09</v>
      </c>
      <c r="AH6" s="21">
        <f t="shared" si="4"/>
        <v>106.44</v>
      </c>
      <c r="AI6" s="20" t="str">
        <f>IF(AI7="","",IF(AI7="-","【-】","【"&amp;SUBSTITUTE(TEXT(AI7,"#,##0.00"),"-","△")&amp;"】"))</f>
        <v>【104.54】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63.96</v>
      </c>
      <c r="AR6" s="21">
        <f t="shared" si="5"/>
        <v>69.42</v>
      </c>
      <c r="AS6" s="21">
        <f t="shared" si="5"/>
        <v>72.86</v>
      </c>
      <c r="AT6" s="20" t="str">
        <f>IF(AT7="","",IF(AT7="-","【-】","【"&amp;SUBSTITUTE(TEXT(AT7,"#,##0.00"),"-","△")&amp;"】"))</f>
        <v>【65.93】</v>
      </c>
      <c r="AU6" s="21" t="str">
        <f>IF(AU7="",NA(),AU7)</f>
        <v>-</v>
      </c>
      <c r="AV6" s="21" t="str">
        <f t="shared" ref="AV6:BD6" si="6">IF(AV7="",NA(),AV7)</f>
        <v>-</v>
      </c>
      <c r="AW6" s="21">
        <f t="shared" si="6"/>
        <v>60.72</v>
      </c>
      <c r="AX6" s="21">
        <f t="shared" si="6"/>
        <v>30.14</v>
      </c>
      <c r="AY6" s="21">
        <f t="shared" si="6"/>
        <v>30.35</v>
      </c>
      <c r="AZ6" s="21" t="str">
        <f t="shared" si="6"/>
        <v>-</v>
      </c>
      <c r="BA6" s="21" t="str">
        <f t="shared" si="6"/>
        <v>-</v>
      </c>
      <c r="BB6" s="21">
        <f t="shared" si="6"/>
        <v>44.24</v>
      </c>
      <c r="BC6" s="21">
        <f t="shared" si="6"/>
        <v>43.07</v>
      </c>
      <c r="BD6" s="21">
        <f t="shared" si="6"/>
        <v>45.42</v>
      </c>
      <c r="BE6" s="20" t="str">
        <f>IF(BE7="","",IF(BE7="-","【-】","【"&amp;SUBSTITUTE(TEXT(BE7,"#,##0.00"),"-","△")&amp;"】"))</f>
        <v>【44.25】</v>
      </c>
      <c r="BF6" s="21" t="str">
        <f>IF(BF7="",NA(),BF7)</f>
        <v>-</v>
      </c>
      <c r="BG6" s="21" t="str">
        <f t="shared" ref="BG6:BO6" si="7">IF(BG7="",NA(),BG7)</f>
        <v>-</v>
      </c>
      <c r="BH6" s="21">
        <f t="shared" si="7"/>
        <v>2103.5</v>
      </c>
      <c r="BI6" s="21">
        <f t="shared" si="7"/>
        <v>1832.86</v>
      </c>
      <c r="BJ6" s="21">
        <f t="shared" si="7"/>
        <v>1653.53</v>
      </c>
      <c r="BK6" s="21" t="str">
        <f t="shared" si="7"/>
        <v>-</v>
      </c>
      <c r="BL6" s="21" t="str">
        <f t="shared" si="7"/>
        <v>-</v>
      </c>
      <c r="BM6" s="21">
        <f t="shared" si="7"/>
        <v>1258.43</v>
      </c>
      <c r="BN6" s="21">
        <f t="shared" si="7"/>
        <v>1163.75</v>
      </c>
      <c r="BO6" s="21">
        <f t="shared" si="7"/>
        <v>1195.47</v>
      </c>
      <c r="BP6" s="20" t="str">
        <f>IF(BP7="","",IF(BP7="-","【-】","【"&amp;SUBSTITUTE(TEXT(BP7,"#,##0.00"),"-","△")&amp;"】"))</f>
        <v>【1,182.11】</v>
      </c>
      <c r="BQ6" s="21" t="str">
        <f>IF(BQ7="",NA(),BQ7)</f>
        <v>-</v>
      </c>
      <c r="BR6" s="21" t="str">
        <f t="shared" ref="BR6:BZ6" si="8">IF(BR7="",NA(),BR7)</f>
        <v>-</v>
      </c>
      <c r="BS6" s="21">
        <f t="shared" si="8"/>
        <v>59.34</v>
      </c>
      <c r="BT6" s="21">
        <f t="shared" si="8"/>
        <v>64.97</v>
      </c>
      <c r="BU6" s="21">
        <f t="shared" si="8"/>
        <v>65.180000000000007</v>
      </c>
      <c r="BV6" s="21" t="str">
        <f t="shared" si="8"/>
        <v>-</v>
      </c>
      <c r="BW6" s="21" t="str">
        <f t="shared" si="8"/>
        <v>-</v>
      </c>
      <c r="BX6" s="21">
        <f t="shared" si="8"/>
        <v>73.36</v>
      </c>
      <c r="BY6" s="21">
        <f t="shared" si="8"/>
        <v>72.599999999999994</v>
      </c>
      <c r="BZ6" s="21">
        <f t="shared" si="8"/>
        <v>69.430000000000007</v>
      </c>
      <c r="CA6" s="20" t="str">
        <f>IF(CA7="","",IF(CA7="-","【-】","【"&amp;SUBSTITUTE(TEXT(CA7,"#,##0.00"),"-","△")&amp;"】"))</f>
        <v>【73.78】</v>
      </c>
      <c r="CB6" s="21" t="str">
        <f>IF(CB7="",NA(),CB7)</f>
        <v>-</v>
      </c>
      <c r="CC6" s="21" t="str">
        <f t="shared" ref="CC6:CK6" si="9">IF(CC7="",NA(),CC7)</f>
        <v>-</v>
      </c>
      <c r="CD6" s="21">
        <f t="shared" si="9"/>
        <v>149.99</v>
      </c>
      <c r="CE6" s="21">
        <f t="shared" si="9"/>
        <v>150.01</v>
      </c>
      <c r="CF6" s="21">
        <f t="shared" si="9"/>
        <v>150.01</v>
      </c>
      <c r="CG6" s="21" t="str">
        <f t="shared" si="9"/>
        <v>-</v>
      </c>
      <c r="CH6" s="21" t="str">
        <f t="shared" si="9"/>
        <v>-</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42.4</v>
      </c>
      <c r="CU6" s="21">
        <f t="shared" si="10"/>
        <v>42.28</v>
      </c>
      <c r="CV6" s="21">
        <f t="shared" si="10"/>
        <v>41.06</v>
      </c>
      <c r="CW6" s="20" t="str">
        <f>IF(CW7="","",IF(CW7="-","【-】","【"&amp;SUBSTITUTE(TEXT(CW7,"#,##0.00"),"-","△")&amp;"】"))</f>
        <v>【42.22】</v>
      </c>
      <c r="CX6" s="21" t="str">
        <f>IF(CX7="",NA(),CX7)</f>
        <v>-</v>
      </c>
      <c r="CY6" s="21" t="str">
        <f t="shared" ref="CY6:DG6" si="11">IF(CY7="",NA(),CY7)</f>
        <v>-</v>
      </c>
      <c r="CZ6" s="21">
        <f t="shared" si="11"/>
        <v>65.849999999999994</v>
      </c>
      <c r="DA6" s="21">
        <f t="shared" si="11"/>
        <v>66.430000000000007</v>
      </c>
      <c r="DB6" s="21">
        <f t="shared" si="11"/>
        <v>70.11</v>
      </c>
      <c r="DC6" s="21" t="str">
        <f t="shared" si="11"/>
        <v>-</v>
      </c>
      <c r="DD6" s="21" t="str">
        <f t="shared" si="11"/>
        <v>-</v>
      </c>
      <c r="DE6" s="21">
        <f t="shared" si="11"/>
        <v>84.19</v>
      </c>
      <c r="DF6" s="21">
        <f t="shared" si="11"/>
        <v>84.34</v>
      </c>
      <c r="DG6" s="21">
        <f t="shared" si="11"/>
        <v>84.34</v>
      </c>
      <c r="DH6" s="20" t="str">
        <f>IF(DH7="","",IF(DH7="-","【-】","【"&amp;SUBSTITUTE(TEXT(DH7,"#,##0.00"),"-","△")&amp;"】"))</f>
        <v>【85.67】</v>
      </c>
      <c r="DI6" s="21" t="str">
        <f>IF(DI7="",NA(),DI7)</f>
        <v>-</v>
      </c>
      <c r="DJ6" s="21" t="str">
        <f t="shared" ref="DJ6:DR6" si="12">IF(DJ7="",NA(),DJ7)</f>
        <v>-</v>
      </c>
      <c r="DK6" s="21">
        <f t="shared" si="12"/>
        <v>3.22</v>
      </c>
      <c r="DL6" s="21">
        <f t="shared" si="12"/>
        <v>6.44</v>
      </c>
      <c r="DM6" s="21">
        <f t="shared" si="12"/>
        <v>9.66</v>
      </c>
      <c r="DN6" s="21" t="str">
        <f t="shared" si="12"/>
        <v>-</v>
      </c>
      <c r="DO6" s="21" t="str">
        <f t="shared" si="12"/>
        <v>-</v>
      </c>
      <c r="DP6" s="21">
        <f t="shared" si="12"/>
        <v>21.36</v>
      </c>
      <c r="DQ6" s="21">
        <f t="shared" si="12"/>
        <v>22.79</v>
      </c>
      <c r="DR6" s="21">
        <f t="shared" si="12"/>
        <v>24.8</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0.01</v>
      </c>
      <c r="EC6" s="21">
        <f t="shared" si="13"/>
        <v>0.02</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0.39</v>
      </c>
      <c r="EM6" s="21">
        <f t="shared" si="14"/>
        <v>0.1</v>
      </c>
      <c r="EN6" s="21">
        <f t="shared" si="14"/>
        <v>0.08</v>
      </c>
      <c r="EO6" s="20" t="str">
        <f>IF(EO7="","",IF(EO7="-","【-】","【"&amp;SUBSTITUTE(TEXT(EO7,"#,##0.00"),"-","△")&amp;"】"))</f>
        <v>【0.13】</v>
      </c>
    </row>
    <row r="7" spans="1:148" s="22" customFormat="1" x14ac:dyDescent="0.2">
      <c r="A7" s="14"/>
      <c r="B7" s="23">
        <v>2022</v>
      </c>
      <c r="C7" s="23">
        <v>74471</v>
      </c>
      <c r="D7" s="23">
        <v>46</v>
      </c>
      <c r="E7" s="23">
        <v>17</v>
      </c>
      <c r="F7" s="23">
        <v>4</v>
      </c>
      <c r="G7" s="23">
        <v>0</v>
      </c>
      <c r="H7" s="23" t="s">
        <v>95</v>
      </c>
      <c r="I7" s="23" t="s">
        <v>96</v>
      </c>
      <c r="J7" s="23" t="s">
        <v>97</v>
      </c>
      <c r="K7" s="23" t="s">
        <v>98</v>
      </c>
      <c r="L7" s="23" t="s">
        <v>99</v>
      </c>
      <c r="M7" s="23" t="s">
        <v>100</v>
      </c>
      <c r="N7" s="24" t="s">
        <v>101</v>
      </c>
      <c r="O7" s="24">
        <v>77.03</v>
      </c>
      <c r="P7" s="24">
        <v>1.44</v>
      </c>
      <c r="Q7" s="24">
        <v>100</v>
      </c>
      <c r="R7" s="24">
        <v>4950</v>
      </c>
      <c r="S7" s="24">
        <v>18944</v>
      </c>
      <c r="T7" s="24">
        <v>276.33</v>
      </c>
      <c r="U7" s="24">
        <v>68.56</v>
      </c>
      <c r="V7" s="24">
        <v>271</v>
      </c>
      <c r="W7" s="24">
        <v>0.15</v>
      </c>
      <c r="X7" s="24">
        <v>1806.67</v>
      </c>
      <c r="Y7" s="24" t="s">
        <v>101</v>
      </c>
      <c r="Z7" s="24" t="s">
        <v>101</v>
      </c>
      <c r="AA7" s="24">
        <v>100</v>
      </c>
      <c r="AB7" s="24">
        <v>100</v>
      </c>
      <c r="AC7" s="24">
        <v>100</v>
      </c>
      <c r="AD7" s="24" t="s">
        <v>101</v>
      </c>
      <c r="AE7" s="24" t="s">
        <v>101</v>
      </c>
      <c r="AF7" s="24">
        <v>105.78</v>
      </c>
      <c r="AG7" s="24">
        <v>106.09</v>
      </c>
      <c r="AH7" s="24">
        <v>106.44</v>
      </c>
      <c r="AI7" s="24">
        <v>104.54</v>
      </c>
      <c r="AJ7" s="24" t="s">
        <v>101</v>
      </c>
      <c r="AK7" s="24" t="s">
        <v>101</v>
      </c>
      <c r="AL7" s="24">
        <v>0</v>
      </c>
      <c r="AM7" s="24">
        <v>0</v>
      </c>
      <c r="AN7" s="24">
        <v>0</v>
      </c>
      <c r="AO7" s="24" t="s">
        <v>101</v>
      </c>
      <c r="AP7" s="24" t="s">
        <v>101</v>
      </c>
      <c r="AQ7" s="24">
        <v>63.96</v>
      </c>
      <c r="AR7" s="24">
        <v>69.42</v>
      </c>
      <c r="AS7" s="24">
        <v>72.86</v>
      </c>
      <c r="AT7" s="24">
        <v>65.930000000000007</v>
      </c>
      <c r="AU7" s="24" t="s">
        <v>101</v>
      </c>
      <c r="AV7" s="24" t="s">
        <v>101</v>
      </c>
      <c r="AW7" s="24">
        <v>60.72</v>
      </c>
      <c r="AX7" s="24">
        <v>30.14</v>
      </c>
      <c r="AY7" s="24">
        <v>30.35</v>
      </c>
      <c r="AZ7" s="24" t="s">
        <v>101</v>
      </c>
      <c r="BA7" s="24" t="s">
        <v>101</v>
      </c>
      <c r="BB7" s="24">
        <v>44.24</v>
      </c>
      <c r="BC7" s="24">
        <v>43.07</v>
      </c>
      <c r="BD7" s="24">
        <v>45.42</v>
      </c>
      <c r="BE7" s="24">
        <v>44.25</v>
      </c>
      <c r="BF7" s="24" t="s">
        <v>101</v>
      </c>
      <c r="BG7" s="24" t="s">
        <v>101</v>
      </c>
      <c r="BH7" s="24">
        <v>2103.5</v>
      </c>
      <c r="BI7" s="24">
        <v>1832.86</v>
      </c>
      <c r="BJ7" s="24">
        <v>1653.53</v>
      </c>
      <c r="BK7" s="24" t="s">
        <v>101</v>
      </c>
      <c r="BL7" s="24" t="s">
        <v>101</v>
      </c>
      <c r="BM7" s="24">
        <v>1258.43</v>
      </c>
      <c r="BN7" s="24">
        <v>1163.75</v>
      </c>
      <c r="BO7" s="24">
        <v>1195.47</v>
      </c>
      <c r="BP7" s="24">
        <v>1182.1099999999999</v>
      </c>
      <c r="BQ7" s="24" t="s">
        <v>101</v>
      </c>
      <c r="BR7" s="24" t="s">
        <v>101</v>
      </c>
      <c r="BS7" s="24">
        <v>59.34</v>
      </c>
      <c r="BT7" s="24">
        <v>64.97</v>
      </c>
      <c r="BU7" s="24">
        <v>65.180000000000007</v>
      </c>
      <c r="BV7" s="24" t="s">
        <v>101</v>
      </c>
      <c r="BW7" s="24" t="s">
        <v>101</v>
      </c>
      <c r="BX7" s="24">
        <v>73.36</v>
      </c>
      <c r="BY7" s="24">
        <v>72.599999999999994</v>
      </c>
      <c r="BZ7" s="24">
        <v>69.430000000000007</v>
      </c>
      <c r="CA7" s="24">
        <v>73.78</v>
      </c>
      <c r="CB7" s="24" t="s">
        <v>101</v>
      </c>
      <c r="CC7" s="24" t="s">
        <v>101</v>
      </c>
      <c r="CD7" s="24">
        <v>149.99</v>
      </c>
      <c r="CE7" s="24">
        <v>150.01</v>
      </c>
      <c r="CF7" s="24">
        <v>150.01</v>
      </c>
      <c r="CG7" s="24" t="s">
        <v>101</v>
      </c>
      <c r="CH7" s="24" t="s">
        <v>101</v>
      </c>
      <c r="CI7" s="24">
        <v>224.88</v>
      </c>
      <c r="CJ7" s="24">
        <v>228.64</v>
      </c>
      <c r="CK7" s="24">
        <v>239.46</v>
      </c>
      <c r="CL7" s="24">
        <v>220.62</v>
      </c>
      <c r="CM7" s="24" t="s">
        <v>101</v>
      </c>
      <c r="CN7" s="24" t="s">
        <v>101</v>
      </c>
      <c r="CO7" s="24" t="s">
        <v>101</v>
      </c>
      <c r="CP7" s="24" t="s">
        <v>101</v>
      </c>
      <c r="CQ7" s="24" t="s">
        <v>101</v>
      </c>
      <c r="CR7" s="24" t="s">
        <v>101</v>
      </c>
      <c r="CS7" s="24" t="s">
        <v>101</v>
      </c>
      <c r="CT7" s="24">
        <v>42.4</v>
      </c>
      <c r="CU7" s="24">
        <v>42.28</v>
      </c>
      <c r="CV7" s="24">
        <v>41.06</v>
      </c>
      <c r="CW7" s="24">
        <v>42.22</v>
      </c>
      <c r="CX7" s="24" t="s">
        <v>101</v>
      </c>
      <c r="CY7" s="24" t="s">
        <v>101</v>
      </c>
      <c r="CZ7" s="24">
        <v>65.849999999999994</v>
      </c>
      <c r="DA7" s="24">
        <v>66.430000000000007</v>
      </c>
      <c r="DB7" s="24">
        <v>70.11</v>
      </c>
      <c r="DC7" s="24" t="s">
        <v>101</v>
      </c>
      <c r="DD7" s="24" t="s">
        <v>101</v>
      </c>
      <c r="DE7" s="24">
        <v>84.19</v>
      </c>
      <c r="DF7" s="24">
        <v>84.34</v>
      </c>
      <c r="DG7" s="24">
        <v>84.34</v>
      </c>
      <c r="DH7" s="24">
        <v>85.67</v>
      </c>
      <c r="DI7" s="24" t="s">
        <v>101</v>
      </c>
      <c r="DJ7" s="24" t="s">
        <v>101</v>
      </c>
      <c r="DK7" s="24">
        <v>3.22</v>
      </c>
      <c r="DL7" s="24">
        <v>6.44</v>
      </c>
      <c r="DM7" s="24">
        <v>9.66</v>
      </c>
      <c r="DN7" s="24" t="s">
        <v>101</v>
      </c>
      <c r="DO7" s="24" t="s">
        <v>101</v>
      </c>
      <c r="DP7" s="24">
        <v>21.36</v>
      </c>
      <c r="DQ7" s="24">
        <v>22.79</v>
      </c>
      <c r="DR7" s="24">
        <v>24.8</v>
      </c>
      <c r="DS7" s="24">
        <v>28</v>
      </c>
      <c r="DT7" s="24" t="s">
        <v>101</v>
      </c>
      <c r="DU7" s="24" t="s">
        <v>101</v>
      </c>
      <c r="DV7" s="24">
        <v>0</v>
      </c>
      <c r="DW7" s="24">
        <v>0</v>
      </c>
      <c r="DX7" s="24">
        <v>0</v>
      </c>
      <c r="DY7" s="24" t="s">
        <v>101</v>
      </c>
      <c r="DZ7" s="24" t="s">
        <v>101</v>
      </c>
      <c r="EA7" s="24">
        <v>0.01</v>
      </c>
      <c r="EB7" s="24">
        <v>0.01</v>
      </c>
      <c r="EC7" s="24">
        <v>0.02</v>
      </c>
      <c r="ED7" s="24">
        <v>0.03</v>
      </c>
      <c r="EE7" s="24" t="s">
        <v>101</v>
      </c>
      <c r="EF7" s="24" t="s">
        <v>101</v>
      </c>
      <c r="EG7" s="24">
        <v>0</v>
      </c>
      <c r="EH7" s="24">
        <v>0</v>
      </c>
      <c r="EI7" s="24">
        <v>0</v>
      </c>
      <c r="EJ7" s="24" t="s">
        <v>101</v>
      </c>
      <c r="EK7" s="24" t="s">
        <v>101</v>
      </c>
      <c r="EL7" s="24">
        <v>0.39</v>
      </c>
      <c r="EM7" s="24">
        <v>0.1</v>
      </c>
      <c r="EN7" s="24">
        <v>0.08</v>
      </c>
      <c r="EO7" s="24">
        <v>0.13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107</v>
      </c>
    </row>
    <row r="12" spans="1:148" x14ac:dyDescent="0.2">
      <c r="B12">
        <v>1</v>
      </c>
      <c r="C12">
        <v>1</v>
      </c>
      <c r="D12">
        <v>2</v>
      </c>
      <c r="E12">
        <v>3</v>
      </c>
      <c r="F12">
        <v>4</v>
      </c>
      <c r="G12" t="s">
        <v>108</v>
      </c>
    </row>
    <row r="13" spans="1:148" x14ac:dyDescent="0.2">
      <c r="B13" t="s">
        <v>109</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阿部 嘉代子</cp:lastModifiedBy>
  <dcterms:created xsi:type="dcterms:W3CDTF">2023-12-12T00:54:18Z</dcterms:created>
  <dcterms:modified xsi:type="dcterms:W3CDTF">2024-01-24T04:45:31Z</dcterms:modified>
  <cp:category/>
</cp:coreProperties>
</file>