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【経営比較分析表】2022_074462_47_1718\"/>
    </mc:Choice>
  </mc:AlternateContent>
  <xr:revisionPtr revIDLastSave="0" documentId="13_ncr:1_{DBB16477-B0F9-4CA2-BFA6-6956BFC2D7A3}" xr6:coauthVersionLast="47" xr6:coauthVersionMax="47" xr10:uidLastSave="{00000000-0000-0000-0000-000000000000}"/>
  <workbookProtection workbookAlgorithmName="SHA-512" workbookHashValue="OcrlMNGuH0Pev2bfSQfjLDiW80skiUboPtB+1ylNWvl3kJyP39RHBg6l8SXegm9uObLKghhHjG3KLVzdzI3UgA==" workbookSaltValue="2aWGPi6Iz1JkNj/45LSThA==" workbookSpinCount="100000" lockStructure="1"/>
  <bookViews>
    <workbookView xWindow="1170" yWindow="0" windowWidth="13815" windowHeight="1620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AD10" i="4" s="1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AT10" i="4"/>
  <c r="AL10" i="4"/>
  <c r="P10" i="4"/>
  <c r="I10" i="4"/>
  <c r="B10" i="4"/>
  <c r="AT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<sst xmlns="http://schemas.openxmlformats.org/spreadsheetml/2006/main" count="236" uniqueCount="121">
  <si>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</si>
  <si>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</si>
  <si>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</si>
  <si>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</si>
  <si>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</si>
  <si>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</si>
  <si>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</si>
  <si>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</si>
  <si>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</si>
  <si>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</si>
  <si>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</si>
  <si>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</si>
  <si>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</si>
  <si>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</si>
  <si>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</si>
  <si>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</si>
  <si>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</si>
  <si>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</si>
  <si>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</si>
  <si>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</si>
  <si>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</si>
  <si>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</si>
  <si>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</si>
  <si>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</si>
  <si>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</si>
  <si>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</si>
  <si>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</si>
  <si>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</si>
  <si>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</si>
  <si>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</si>
  <si>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</si>
  <si>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</si>
  <si>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</si>
  <si>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</si>
  <si>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</si>
  <si>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</si>
  <si>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</si>
  <si>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</si>
  <si>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</si>
  <si>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</si>
  <si>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</si>
  <si>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</si>
  <si>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</si>
  <si>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</si>
  <si>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</si>
  <si>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</si>
  <si>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</si>
  <si>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</si>
  <si>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</si>
  <si>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</si>
  <si>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</si>
  <si>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</si>
  <si>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</si>
  <si>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</si>
  <si>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</si>
  <si>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</si>
  <si>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</si>
  <si>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</si>
  <si>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</si>
  <si>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</si>
  <si>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</si>
  <si>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</si>
  <si>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</si>
  <si>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</si>
  <si>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</si>
  <si>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</si>
  <si>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</si>
  <si>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</si>
  <si>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</si>
  <si>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</si>
  <si>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</si>
  <si>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</si>
  <si>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</si>
  <si>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</si>
  <si>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</si>
  <si>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</si>
  <si>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</si>
  <si>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</si>
  <si>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</si>
  <si>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</si>
  <si>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</si>
  <si>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</si>
  <si>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</si>
  <si>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</si>
  <si>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</si>
  <si>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</si>
  <si>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</si>
  <si>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</si>
  <si>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</si>
  <si>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</si>
  <si>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</si>
  <si>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</si>
  <si>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</si>
  <si>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</si>
  <si>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</si>
  <si>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</si>
  <si>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</si>
  <si>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</si>
  <si>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</si>
  <si>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昭和村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</si>
  <si>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</si>
  <si>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</si>
  <si>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</si>
  <si>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</si>
  <si>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</si>
  <si>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</si>
  <si>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</si>
  <si>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</si>
  <si>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</si>
  <si>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</si>
  <si>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</si>
  <si>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</si>
  <si>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</si>
  <si>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</si>
  <si>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</si>
  <si>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</si>
  <si>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</si>
  <si>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</si>
  <si>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
収益は減ったものの、修繕費用や委託料が減少したことで、多少数値上向きとなった。
④企業債残高対事業規模比率
類似団体に比べ高い数値を記録している。
⑤経費回収率
近年、類似団体平均値を下回っており、改善に向けた取り組みが必要である。今後も大型設備の修繕を予定しているため改善が必要である。
⑥汚水処理原価
類似団体平均と比べ高い水準で推移している。地理的な要件で原価は高くなる傾向にあるため、施設効率性向上や管理について工夫が必要である。
⑦施設利用率
昨年は利用率が向上した。今後、人口減少に伴い利用率が減少することが予想される。施設の規模など再検討が必要である。
⑧水洗化率
類似団体平均を上回っており高い水準を維持できている。このまま継続して取り組んでいく。</t>
    <rPh sb="9" eb="11">
      <t>シュウエキ</t>
    </rPh>
    <rPh sb="12" eb="13">
      <t>ヘ</t>
    </rPh>
    <rPh sb="19" eb="21">
      <t>シュウゼン</t>
    </rPh>
    <rPh sb="21" eb="23">
      <t>ヒヨウ</t>
    </rPh>
    <rPh sb="24" eb="27">
      <t>イタクリョウ</t>
    </rPh>
    <rPh sb="28" eb="30">
      <t>ゲンショウ</t>
    </rPh>
    <rPh sb="36" eb="38">
      <t>タショウ</t>
    </rPh>
    <rPh sb="38" eb="40">
      <t>スウチ</t>
    </rPh>
    <rPh sb="40" eb="42">
      <t>ウワム</t>
    </rPh>
    <rPh sb="51" eb="54">
      <t>キギョウサイ</t>
    </rPh>
    <rPh sb="54" eb="56">
      <t>ザンダカ</t>
    </rPh>
    <rPh sb="56" eb="57">
      <t>タイ</t>
    </rPh>
    <rPh sb="57" eb="59">
      <t>ジギョウ</t>
    </rPh>
    <rPh sb="59" eb="61">
      <t>キボ</t>
    </rPh>
    <rPh sb="61" eb="63">
      <t>ヒリツ</t>
    </rPh>
    <rPh sb="64" eb="66">
      <t>ルイジ</t>
    </rPh>
    <rPh sb="66" eb="68">
      <t>ダンタイ</t>
    </rPh>
    <rPh sb="69" eb="70">
      <t>クラ</t>
    </rPh>
    <rPh sb="71" eb="72">
      <t>タカ</t>
    </rPh>
    <rPh sb="73" eb="75">
      <t>スウチ</t>
    </rPh>
    <rPh sb="76" eb="78">
      <t>キロク</t>
    </rPh>
    <rPh sb="139" eb="141">
      <t>ヨテイ</t>
    </rPh>
    <rPh sb="209" eb="211">
      <t>シセツ</t>
    </rPh>
    <rPh sb="211" eb="213">
      <t>コウリツ</t>
    </rPh>
    <rPh sb="213" eb="214">
      <t>セイ</t>
    </rPh>
    <rPh sb="214" eb="216">
      <t>コウジョウ</t>
    </rPh>
    <rPh sb="217" eb="219">
      <t>カンリ</t>
    </rPh>
    <rPh sb="223" eb="225">
      <t>クフウ</t>
    </rPh>
    <rPh sb="226" eb="228">
      <t>ヒツヨウ</t>
    </rPh>
    <phoneticPr fontId="4"/>
  </si>
  <si>
    <t>供用開始から20年が過ぎ、管渠の更新について早めの検討が必要である。施設の更新時期も近いため併せて検討していきたい。</t>
    <rPh sb="0" eb="2">
      <t>キョウヨウ</t>
    </rPh>
    <rPh sb="2" eb="4">
      <t>カイシ</t>
    </rPh>
    <rPh sb="8" eb="9">
      <t>ネン</t>
    </rPh>
    <rPh sb="10" eb="11">
      <t>ス</t>
    </rPh>
    <rPh sb="13" eb="15">
      <t>カンキョ</t>
    </rPh>
    <rPh sb="16" eb="18">
      <t>コウシン</t>
    </rPh>
    <rPh sb="22" eb="23">
      <t>ハヤ</t>
    </rPh>
    <rPh sb="25" eb="27">
      <t>ケントウ</t>
    </rPh>
    <rPh sb="28" eb="30">
      <t>ヒツヨウ</t>
    </rPh>
    <rPh sb="34" eb="36">
      <t>シセツ</t>
    </rPh>
    <rPh sb="37" eb="39">
      <t>コウシン</t>
    </rPh>
    <rPh sb="39" eb="41">
      <t>ジキ</t>
    </rPh>
    <rPh sb="42" eb="43">
      <t>チカ</t>
    </rPh>
    <rPh sb="46" eb="47">
      <t>アワ</t>
    </rPh>
    <rPh sb="49" eb="51">
      <t>ケントウ</t>
    </rPh>
    <phoneticPr fontId="4"/>
  </si>
  <si>
    <t>人口減少に伴い収益が少しずつ減少していることに加え、特に処理場にかかる各種設備の老朽化が進み、今後大型設備の更新も予定している。
各種データからも依然として厳しい経営状ことが明らかであるため、施設の計画的な更新と財源の確保に努めていく。</t>
    <rPh sb="26" eb="27">
      <t>トク</t>
    </rPh>
    <rPh sb="35" eb="37">
      <t>カクシュ</t>
    </rPh>
    <rPh sb="37" eb="39">
      <t>セツビ</t>
    </rPh>
    <rPh sb="57" eb="59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</si>
</sst>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F-40FC-B181-08AA29E7E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0.36</c:v>
                </c:pt>
                <c:pt idx="2">
                  <c:v>0.39</c:v>
                </c:pt>
                <c:pt idx="3">
                  <c:v>0.1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6F-40FC-B181-08AA29E7E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48.6</c:v>
                </c:pt>
                <c:pt idx="1">
                  <c:v>38.799999999999997</c:v>
                </c:pt>
                <c:pt idx="2">
                  <c:v>39</c:v>
                </c:pt>
                <c:pt idx="3">
                  <c:v>45.4</c:v>
                </c:pt>
                <c:pt idx="4">
                  <c:v>45.4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2-4E86-A086-54E6DA002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42.56</c:v>
                </c:pt>
                <c:pt idx="1">
                  <c:v>42.47</c:v>
                </c:pt>
                <c:pt idx="2">
                  <c:v>42.4</c:v>
                </c:pt>
                <c:pt idx="3">
                  <c:v>42.28</c:v>
                </c:pt>
                <c:pt idx="4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82-4E86-A086-54E6DA002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88.9</c:v>
                </c:pt>
                <c:pt idx="1">
                  <c:v>93.6</c:v>
                </c:pt>
                <c:pt idx="2">
                  <c:v>89.06</c:v>
                </c:pt>
                <c:pt idx="3">
                  <c:v>93.28</c:v>
                </c:pt>
                <c:pt idx="4">
                  <c:v>93.28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7C-47DE-A58E-0C096BEE0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83.32</c:v>
                </c:pt>
                <c:pt idx="1">
                  <c:v>83.75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7C-47DE-A58E-0C096BEE0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64.19</c:v>
                </c:pt>
                <c:pt idx="1">
                  <c:v>63</c:v>
                </c:pt>
                <c:pt idx="2">
                  <c:v>62.58</c:v>
                </c:pt>
                <c:pt idx="3">
                  <c:v>46.09</c:v>
                </c:pt>
                <c:pt idx="4">
                  <c:v>56.42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E-4D3F-AFF3-ECD972A30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2E-4D3F-AFF3-ECD972A30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1-4B3A-87A0-86EFD4E52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61-4B3A-87A0-86EFD4E52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9-403D-AB27-149A061D2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E9-403D-AB27-149A061D2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2-4449-924E-FA8064C26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E2-4449-924E-FA8064C26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7-44B8-8DF2-9608B397B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97-44B8-8DF2-9608B397B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2160.71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2-4989-8984-5AADC2832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1194.1500000000001</c:v>
                </c:pt>
                <c:pt idx="1">
                  <c:v>1206.79</c:v>
                </c:pt>
                <c:pt idx="2">
                  <c:v>1258.43</c:v>
                </c:pt>
                <c:pt idx="3">
                  <c:v>1163.75</c:v>
                </c:pt>
                <c:pt idx="4">
                  <c:v>1195.47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62-4989-8984-5AADC2832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58.85</c:v>
                </c:pt>
                <c:pt idx="1">
                  <c:v>52.91</c:v>
                </c:pt>
                <c:pt idx="2">
                  <c:v>47.05</c:v>
                </c:pt>
                <c:pt idx="3">
                  <c:v>36.07</c:v>
                </c:pt>
                <c:pt idx="4">
                  <c:v>30.65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C-4B10-AADE-943F343F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72.260000000000005</c:v>
                </c:pt>
                <c:pt idx="1">
                  <c:v>71.84</c:v>
                </c:pt>
                <c:pt idx="2">
                  <c:v>73.36</c:v>
                </c:pt>
                <c:pt idx="3">
                  <c:v>72.599999999999994</c:v>
                </c:pt>
                <c:pt idx="4">
                  <c:v>69.430000000000007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8C-4B10-AADE-943F343F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325.55</c:v>
                </c:pt>
                <c:pt idx="1">
                  <c:v>368.6</c:v>
                </c:pt>
                <c:pt idx="2">
                  <c:v>423.29</c:v>
                </c:pt>
                <c:pt idx="3">
                  <c:v>535.53</c:v>
                </c:pt>
                <c:pt idx="4">
                  <c:v>585.29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C-4180-9603-E17260897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230.02</c:v>
                </c:pt>
                <c:pt idx="1">
                  <c:v>228.47</c:v>
                </c:pt>
                <c:pt idx="2">
                  <c:v>224.88</c:v>
                </c:pt>
                <c:pt idx="3">
                  <c:v>228.64</c:v>
                </c:pt>
                <c:pt idx="4">
                  <c:v>239.46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7C-4180-9603-E17260897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V11" zoomScaleNormal="100" workbookViewId="0">
      <selection activeCell="BI59" sqref="BI59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福島県　昭和村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特定環境保全公共下水道</v>
      </c>
      <c r="Q8" s="66"/>
      <c r="R8" s="66"/>
      <c r="S8" s="66"/>
      <c r="T8" s="66"/>
      <c r="U8" s="66"/>
      <c r="V8" s="66"/>
      <c r="W8" s="66" t="str">
        <f>データ!L6</f>
        <v>D2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1142</v>
      </c>
      <c r="AM8" s="55"/>
      <c r="AN8" s="55"/>
      <c r="AO8" s="55"/>
      <c r="AP8" s="55"/>
      <c r="AQ8" s="55"/>
      <c r="AR8" s="55"/>
      <c r="AS8" s="55"/>
      <c r="AT8" s="54">
        <f>データ!T6</f>
        <v>209.46</v>
      </c>
      <c r="AU8" s="54"/>
      <c r="AV8" s="54"/>
      <c r="AW8" s="54"/>
      <c r="AX8" s="54"/>
      <c r="AY8" s="54"/>
      <c r="AZ8" s="54"/>
      <c r="BA8" s="54"/>
      <c r="BB8" s="54">
        <f>データ!U6</f>
        <v>5.45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59.54</v>
      </c>
      <c r="Q10" s="54"/>
      <c r="R10" s="54"/>
      <c r="S10" s="54"/>
      <c r="T10" s="54"/>
      <c r="U10" s="54"/>
      <c r="V10" s="54"/>
      <c r="W10" s="54">
        <f>データ!Q6</f>
        <v>75.48</v>
      </c>
      <c r="X10" s="54"/>
      <c r="Y10" s="54"/>
      <c r="Z10" s="54"/>
      <c r="AA10" s="54"/>
      <c r="AB10" s="54"/>
      <c r="AC10" s="54"/>
      <c r="AD10" s="55">
        <f>データ!R6</f>
        <v>3240</v>
      </c>
      <c r="AE10" s="55"/>
      <c r="AF10" s="55"/>
      <c r="AG10" s="55"/>
      <c r="AH10" s="55"/>
      <c r="AI10" s="55"/>
      <c r="AJ10" s="55"/>
      <c r="AK10" s="2"/>
      <c r="AL10" s="55">
        <f>データ!V6</f>
        <v>699</v>
      </c>
      <c r="AM10" s="55"/>
      <c r="AN10" s="55"/>
      <c r="AO10" s="55"/>
      <c r="AP10" s="55"/>
      <c r="AQ10" s="55"/>
      <c r="AR10" s="55"/>
      <c r="AS10" s="55"/>
      <c r="AT10" s="54">
        <f>データ!W6</f>
        <v>0.43</v>
      </c>
      <c r="AU10" s="54"/>
      <c r="AV10" s="54"/>
      <c r="AW10" s="54"/>
      <c r="AX10" s="54"/>
      <c r="AY10" s="54"/>
      <c r="AZ10" s="54"/>
      <c r="BA10" s="54"/>
      <c r="BB10" s="54">
        <f>データ!X6</f>
        <v>1625.58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118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119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120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【1,182.11】</v>
      </c>
      <c r="I86" s="12" t="str">
        <f>データ!CA6</f>
        <v>【73.78】</v>
      </c>
      <c r="J86" s="12" t="str">
        <f>データ!CL6</f>
        <v>【220.62】</v>
      </c>
      <c r="K86" s="12" t="str">
        <f>データ!CW6</f>
        <v>【42.22】</v>
      </c>
      <c r="L86" s="12" t="str">
        <f>データ!DH6</f>
        <v>【85.67】</v>
      </c>
      <c r="M86" s="12" t="s">
        <v>44</v>
      </c>
      <c r="N86" s="12" t="s">
        <v>45</v>
      </c>
      <c r="O86" s="12" t="str">
        <f>データ!EO6</f>
        <v>【0.13】</v>
      </c>
    </row>
  </sheetData>
  <sheetProtection algorithmName="SHA-512" hashValue="ikZwINHg674i3p6wxz/l66oHJDjkw49oYq3gCzNHrJTAGv2JWkgqp5MdTz5obqQ3K//fKgbXT3Co2QYA+PHZzg==" saltValue="pVOtEDdKNnAomFP3ygXz2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47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48</v>
      </c>
      <c r="B3" s="15" t="s">
        <v>49</v>
      </c>
      <c r="C3" s="15" t="s">
        <v>50</v>
      </c>
      <c r="D3" s="15" t="s">
        <v>51</v>
      </c>
      <c r="E3" s="15" t="s">
        <v>52</v>
      </c>
      <c r="F3" s="15" t="s">
        <v>53</v>
      </c>
      <c r="G3" s="15" t="s">
        <v>54</v>
      </c>
      <c r="H3" s="73" t="s">
        <v>55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56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57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58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59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60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61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62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63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64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65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66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67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68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69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70</v>
      </c>
      <c r="B5" s="17"/>
      <c r="C5" s="17"/>
      <c r="D5" s="17"/>
      <c r="E5" s="17"/>
      <c r="F5" s="17"/>
      <c r="G5" s="17"/>
      <c r="H5" s="18" t="s">
        <v>71</v>
      </c>
      <c r="I5" s="18" t="s">
        <v>72</v>
      </c>
      <c r="J5" s="18" t="s">
        <v>73</v>
      </c>
      <c r="K5" s="18" t="s">
        <v>74</v>
      </c>
      <c r="L5" s="18" t="s">
        <v>75</v>
      </c>
      <c r="M5" s="18" t="s">
        <v>5</v>
      </c>
      <c r="N5" s="18" t="s">
        <v>76</v>
      </c>
      <c r="O5" s="18" t="s">
        <v>77</v>
      </c>
      <c r="P5" s="18" t="s">
        <v>78</v>
      </c>
      <c r="Q5" s="18" t="s">
        <v>79</v>
      </c>
      <c r="R5" s="18" t="s">
        <v>80</v>
      </c>
      <c r="S5" s="18" t="s">
        <v>81</v>
      </c>
      <c r="T5" s="18" t="s">
        <v>82</v>
      </c>
      <c r="U5" s="18" t="s">
        <v>83</v>
      </c>
      <c r="V5" s="18" t="s">
        <v>84</v>
      </c>
      <c r="W5" s="18" t="s">
        <v>85</v>
      </c>
      <c r="X5" s="18" t="s">
        <v>86</v>
      </c>
      <c r="Y5" s="18" t="s">
        <v>87</v>
      </c>
      <c r="Z5" s="18" t="s">
        <v>88</v>
      </c>
      <c r="AA5" s="18" t="s">
        <v>89</v>
      </c>
      <c r="AB5" s="18" t="s">
        <v>90</v>
      </c>
      <c r="AC5" s="18" t="s">
        <v>91</v>
      </c>
      <c r="AD5" s="18" t="s">
        <v>92</v>
      </c>
      <c r="AE5" s="18" t="s">
        <v>93</v>
      </c>
      <c r="AF5" s="18" t="s">
        <v>94</v>
      </c>
      <c r="AG5" s="18" t="s">
        <v>95</v>
      </c>
      <c r="AH5" s="18" t="s">
        <v>96</v>
      </c>
      <c r="AI5" s="18" t="s">
        <v>31</v>
      </c>
      <c r="AJ5" s="18" t="s">
        <v>87</v>
      </c>
      <c r="AK5" s="18" t="s">
        <v>88</v>
      </c>
      <c r="AL5" s="18" t="s">
        <v>89</v>
      </c>
      <c r="AM5" s="18" t="s">
        <v>90</v>
      </c>
      <c r="AN5" s="18" t="s">
        <v>91</v>
      </c>
      <c r="AO5" s="18" t="s">
        <v>92</v>
      </c>
      <c r="AP5" s="18" t="s">
        <v>93</v>
      </c>
      <c r="AQ5" s="18" t="s">
        <v>94</v>
      </c>
      <c r="AR5" s="18" t="s">
        <v>95</v>
      </c>
      <c r="AS5" s="18" t="s">
        <v>96</v>
      </c>
      <c r="AT5" s="18" t="s">
        <v>97</v>
      </c>
      <c r="AU5" s="18" t="s">
        <v>87</v>
      </c>
      <c r="AV5" s="18" t="s">
        <v>88</v>
      </c>
      <c r="AW5" s="18" t="s">
        <v>89</v>
      </c>
      <c r="AX5" s="18" t="s">
        <v>90</v>
      </c>
      <c r="AY5" s="18" t="s">
        <v>91</v>
      </c>
      <c r="AZ5" s="18" t="s">
        <v>92</v>
      </c>
      <c r="BA5" s="18" t="s">
        <v>93</v>
      </c>
      <c r="BB5" s="18" t="s">
        <v>94</v>
      </c>
      <c r="BC5" s="18" t="s">
        <v>95</v>
      </c>
      <c r="BD5" s="18" t="s">
        <v>96</v>
      </c>
      <c r="BE5" s="18" t="s">
        <v>97</v>
      </c>
      <c r="BF5" s="18" t="s">
        <v>87</v>
      </c>
      <c r="BG5" s="18" t="s">
        <v>88</v>
      </c>
      <c r="BH5" s="18" t="s">
        <v>89</v>
      </c>
      <c r="BI5" s="18" t="s">
        <v>90</v>
      </c>
      <c r="BJ5" s="18" t="s">
        <v>91</v>
      </c>
      <c r="BK5" s="18" t="s">
        <v>92</v>
      </c>
      <c r="BL5" s="18" t="s">
        <v>93</v>
      </c>
      <c r="BM5" s="18" t="s">
        <v>94</v>
      </c>
      <c r="BN5" s="18" t="s">
        <v>95</v>
      </c>
      <c r="BO5" s="18" t="s">
        <v>96</v>
      </c>
      <c r="BP5" s="18" t="s">
        <v>97</v>
      </c>
      <c r="BQ5" s="18" t="s">
        <v>87</v>
      </c>
      <c r="BR5" s="18" t="s">
        <v>88</v>
      </c>
      <c r="BS5" s="18" t="s">
        <v>89</v>
      </c>
      <c r="BT5" s="18" t="s">
        <v>90</v>
      </c>
      <c r="BU5" s="18" t="s">
        <v>91</v>
      </c>
      <c r="BV5" s="18" t="s">
        <v>92</v>
      </c>
      <c r="BW5" s="18" t="s">
        <v>93</v>
      </c>
      <c r="BX5" s="18" t="s">
        <v>94</v>
      </c>
      <c r="BY5" s="18" t="s">
        <v>95</v>
      </c>
      <c r="BZ5" s="18" t="s">
        <v>96</v>
      </c>
      <c r="CA5" s="18" t="s">
        <v>97</v>
      </c>
      <c r="CB5" s="18" t="s">
        <v>87</v>
      </c>
      <c r="CC5" s="18" t="s">
        <v>88</v>
      </c>
      <c r="CD5" s="18" t="s">
        <v>89</v>
      </c>
      <c r="CE5" s="18" t="s">
        <v>90</v>
      </c>
      <c r="CF5" s="18" t="s">
        <v>91</v>
      </c>
      <c r="CG5" s="18" t="s">
        <v>92</v>
      </c>
      <c r="CH5" s="18" t="s">
        <v>93</v>
      </c>
      <c r="CI5" s="18" t="s">
        <v>94</v>
      </c>
      <c r="CJ5" s="18" t="s">
        <v>95</v>
      </c>
      <c r="CK5" s="18" t="s">
        <v>96</v>
      </c>
      <c r="CL5" s="18" t="s">
        <v>97</v>
      </c>
      <c r="CM5" s="18" t="s">
        <v>87</v>
      </c>
      <c r="CN5" s="18" t="s">
        <v>88</v>
      </c>
      <c r="CO5" s="18" t="s">
        <v>89</v>
      </c>
      <c r="CP5" s="18" t="s">
        <v>90</v>
      </c>
      <c r="CQ5" s="18" t="s">
        <v>91</v>
      </c>
      <c r="CR5" s="18" t="s">
        <v>92</v>
      </c>
      <c r="CS5" s="18" t="s">
        <v>93</v>
      </c>
      <c r="CT5" s="18" t="s">
        <v>94</v>
      </c>
      <c r="CU5" s="18" t="s">
        <v>95</v>
      </c>
      <c r="CV5" s="18" t="s">
        <v>96</v>
      </c>
      <c r="CW5" s="18" t="s">
        <v>97</v>
      </c>
      <c r="CX5" s="18" t="s">
        <v>87</v>
      </c>
      <c r="CY5" s="18" t="s">
        <v>88</v>
      </c>
      <c r="CZ5" s="18" t="s">
        <v>89</v>
      </c>
      <c r="DA5" s="18" t="s">
        <v>90</v>
      </c>
      <c r="DB5" s="18" t="s">
        <v>91</v>
      </c>
      <c r="DC5" s="18" t="s">
        <v>92</v>
      </c>
      <c r="DD5" s="18" t="s">
        <v>93</v>
      </c>
      <c r="DE5" s="18" t="s">
        <v>94</v>
      </c>
      <c r="DF5" s="18" t="s">
        <v>95</v>
      </c>
      <c r="DG5" s="18" t="s">
        <v>96</v>
      </c>
      <c r="DH5" s="18" t="s">
        <v>97</v>
      </c>
      <c r="DI5" s="18" t="s">
        <v>87</v>
      </c>
      <c r="DJ5" s="18" t="s">
        <v>88</v>
      </c>
      <c r="DK5" s="18" t="s">
        <v>89</v>
      </c>
      <c r="DL5" s="18" t="s">
        <v>90</v>
      </c>
      <c r="DM5" s="18" t="s">
        <v>91</v>
      </c>
      <c r="DN5" s="18" t="s">
        <v>92</v>
      </c>
      <c r="DO5" s="18" t="s">
        <v>93</v>
      </c>
      <c r="DP5" s="18" t="s">
        <v>94</v>
      </c>
      <c r="DQ5" s="18" t="s">
        <v>95</v>
      </c>
      <c r="DR5" s="18" t="s">
        <v>96</v>
      </c>
      <c r="DS5" s="18" t="s">
        <v>97</v>
      </c>
      <c r="DT5" s="18" t="s">
        <v>87</v>
      </c>
      <c r="DU5" s="18" t="s">
        <v>88</v>
      </c>
      <c r="DV5" s="18" t="s">
        <v>89</v>
      </c>
      <c r="DW5" s="18" t="s">
        <v>90</v>
      </c>
      <c r="DX5" s="18" t="s">
        <v>91</v>
      </c>
      <c r="DY5" s="18" t="s">
        <v>92</v>
      </c>
      <c r="DZ5" s="18" t="s">
        <v>93</v>
      </c>
      <c r="EA5" s="18" t="s">
        <v>94</v>
      </c>
      <c r="EB5" s="18" t="s">
        <v>95</v>
      </c>
      <c r="EC5" s="18" t="s">
        <v>96</v>
      </c>
      <c r="ED5" s="18" t="s">
        <v>97</v>
      </c>
      <c r="EE5" s="18" t="s">
        <v>87</v>
      </c>
      <c r="EF5" s="18" t="s">
        <v>88</v>
      </c>
      <c r="EG5" s="18" t="s">
        <v>89</v>
      </c>
      <c r="EH5" s="18" t="s">
        <v>90</v>
      </c>
      <c r="EI5" s="18" t="s">
        <v>91</v>
      </c>
      <c r="EJ5" s="18" t="s">
        <v>92</v>
      </c>
      <c r="EK5" s="18" t="s">
        <v>93</v>
      </c>
      <c r="EL5" s="18" t="s">
        <v>94</v>
      </c>
      <c r="EM5" s="18" t="s">
        <v>95</v>
      </c>
      <c r="EN5" s="18" t="s">
        <v>96</v>
      </c>
      <c r="EO5" s="18" t="s">
        <v>97</v>
      </c>
    </row>
    <row r="6" spans="1:145" s="22" customFormat="1" x14ac:dyDescent="0.15">
      <c r="A6" s="14" t="s">
        <v>98</v>
      </c>
      <c r="B6" s="19">
        <f>B7</f>
        <v>2022</v>
      </c>
      <c r="C6" s="19">
        <f t="shared" ref="C6:X6" si="3">C7</f>
        <v>74462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福島県　昭和村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59.54</v>
      </c>
      <c r="Q6" s="20">
        <f t="shared" si="3"/>
        <v>75.48</v>
      </c>
      <c r="R6" s="20">
        <f t="shared" si="3"/>
        <v>3240</v>
      </c>
      <c r="S6" s="20">
        <f t="shared" si="3"/>
        <v>1142</v>
      </c>
      <c r="T6" s="20">
        <f t="shared" si="3"/>
        <v>209.46</v>
      </c>
      <c r="U6" s="20">
        <f t="shared" si="3"/>
        <v>5.45</v>
      </c>
      <c r="V6" s="20">
        <f t="shared" si="3"/>
        <v>699</v>
      </c>
      <c r="W6" s="20">
        <f t="shared" si="3"/>
        <v>0.43</v>
      </c>
      <c r="X6" s="20">
        <f t="shared" si="3"/>
        <v>1625.58</v>
      </c>
      <c r="Y6" s="21">
        <f>IF(Y7="",NA(),Y7)</f>
        <v>64.19</v>
      </c>
      <c r="Z6" s="21">
        <f t="shared" ref="Z6:AH6" si="4">IF(Z7="",NA(),Z7)</f>
        <v>63</v>
      </c>
      <c r="AA6" s="21">
        <f t="shared" si="4"/>
        <v>62.58</v>
      </c>
      <c r="AB6" s="21">
        <f t="shared" si="4"/>
        <v>46.09</v>
      </c>
      <c r="AC6" s="21">
        <f t="shared" si="4"/>
        <v>56.42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1">
        <f t="shared" si="7"/>
        <v>2160.71</v>
      </c>
      <c r="BK6" s="21">
        <f t="shared" si="7"/>
        <v>1194.1500000000001</v>
      </c>
      <c r="BL6" s="21">
        <f t="shared" si="7"/>
        <v>1206.79</v>
      </c>
      <c r="BM6" s="21">
        <f t="shared" si="7"/>
        <v>1258.43</v>
      </c>
      <c r="BN6" s="21">
        <f t="shared" si="7"/>
        <v>1163.75</v>
      </c>
      <c r="BO6" s="21">
        <f t="shared" si="7"/>
        <v>1195.47</v>
      </c>
      <c r="BP6" s="20" t="str">
        <f>IF(BP7="","",IF(BP7="-","【-】","【"&amp;SUBSTITUTE(TEXT(BP7,"#,##0.00"),"-","△")&amp;"】"))</f>
        <v>【1,182.11】</v>
      </c>
      <c r="BQ6" s="21">
        <f>IF(BQ7="",NA(),BQ7)</f>
        <v>58.85</v>
      </c>
      <c r="BR6" s="21">
        <f t="shared" ref="BR6:BZ6" si="8">IF(BR7="",NA(),BR7)</f>
        <v>52.91</v>
      </c>
      <c r="BS6" s="21">
        <f t="shared" si="8"/>
        <v>47.05</v>
      </c>
      <c r="BT6" s="21">
        <f t="shared" si="8"/>
        <v>36.07</v>
      </c>
      <c r="BU6" s="21">
        <f t="shared" si="8"/>
        <v>30.65</v>
      </c>
      <c r="BV6" s="21">
        <f t="shared" si="8"/>
        <v>72.260000000000005</v>
      </c>
      <c r="BW6" s="21">
        <f t="shared" si="8"/>
        <v>71.84</v>
      </c>
      <c r="BX6" s="21">
        <f t="shared" si="8"/>
        <v>73.36</v>
      </c>
      <c r="BY6" s="21">
        <f t="shared" si="8"/>
        <v>72.599999999999994</v>
      </c>
      <c r="BZ6" s="21">
        <f t="shared" si="8"/>
        <v>69.430000000000007</v>
      </c>
      <c r="CA6" s="20" t="str">
        <f>IF(CA7="","",IF(CA7="-","【-】","【"&amp;SUBSTITUTE(TEXT(CA7,"#,##0.00"),"-","△")&amp;"】"))</f>
        <v>【73.78】</v>
      </c>
      <c r="CB6" s="21">
        <f>IF(CB7="",NA(),CB7)</f>
        <v>325.55</v>
      </c>
      <c r="CC6" s="21">
        <f t="shared" ref="CC6:CK6" si="9">IF(CC7="",NA(),CC7)</f>
        <v>368.6</v>
      </c>
      <c r="CD6" s="21">
        <f t="shared" si="9"/>
        <v>423.29</v>
      </c>
      <c r="CE6" s="21">
        <f t="shared" si="9"/>
        <v>535.53</v>
      </c>
      <c r="CF6" s="21">
        <f t="shared" si="9"/>
        <v>585.29</v>
      </c>
      <c r="CG6" s="21">
        <f t="shared" si="9"/>
        <v>230.02</v>
      </c>
      <c r="CH6" s="21">
        <f t="shared" si="9"/>
        <v>228.47</v>
      </c>
      <c r="CI6" s="21">
        <f t="shared" si="9"/>
        <v>224.88</v>
      </c>
      <c r="CJ6" s="21">
        <f t="shared" si="9"/>
        <v>228.64</v>
      </c>
      <c r="CK6" s="21">
        <f t="shared" si="9"/>
        <v>239.46</v>
      </c>
      <c r="CL6" s="20" t="str">
        <f>IF(CL7="","",IF(CL7="-","【-】","【"&amp;SUBSTITUTE(TEXT(CL7,"#,##0.00"),"-","△")&amp;"】"))</f>
        <v>【220.62】</v>
      </c>
      <c r="CM6" s="21">
        <f>IF(CM7="",NA(),CM7)</f>
        <v>48.6</v>
      </c>
      <c r="CN6" s="21">
        <f t="shared" ref="CN6:CV6" si="10">IF(CN7="",NA(),CN7)</f>
        <v>38.799999999999997</v>
      </c>
      <c r="CO6" s="21">
        <f t="shared" si="10"/>
        <v>39</v>
      </c>
      <c r="CP6" s="21">
        <f t="shared" si="10"/>
        <v>45.4</v>
      </c>
      <c r="CQ6" s="21">
        <f t="shared" si="10"/>
        <v>45.4</v>
      </c>
      <c r="CR6" s="21">
        <f t="shared" si="10"/>
        <v>42.56</v>
      </c>
      <c r="CS6" s="21">
        <f t="shared" si="10"/>
        <v>42.47</v>
      </c>
      <c r="CT6" s="21">
        <f t="shared" si="10"/>
        <v>42.4</v>
      </c>
      <c r="CU6" s="21">
        <f t="shared" si="10"/>
        <v>42.28</v>
      </c>
      <c r="CV6" s="21">
        <f t="shared" si="10"/>
        <v>41.06</v>
      </c>
      <c r="CW6" s="20" t="str">
        <f>IF(CW7="","",IF(CW7="-","【-】","【"&amp;SUBSTITUTE(TEXT(CW7,"#,##0.00"),"-","△")&amp;"】"))</f>
        <v>【42.22】</v>
      </c>
      <c r="CX6" s="21">
        <f>IF(CX7="",NA(),CX7)</f>
        <v>88.9</v>
      </c>
      <c r="CY6" s="21">
        <f t="shared" ref="CY6:DG6" si="11">IF(CY7="",NA(),CY7)</f>
        <v>93.6</v>
      </c>
      <c r="CZ6" s="21">
        <f t="shared" si="11"/>
        <v>89.06</v>
      </c>
      <c r="DA6" s="21">
        <f t="shared" si="11"/>
        <v>93.28</v>
      </c>
      <c r="DB6" s="21">
        <f t="shared" si="11"/>
        <v>93.28</v>
      </c>
      <c r="DC6" s="21">
        <f t="shared" si="11"/>
        <v>83.32</v>
      </c>
      <c r="DD6" s="21">
        <f t="shared" si="11"/>
        <v>83.75</v>
      </c>
      <c r="DE6" s="21">
        <f t="shared" si="11"/>
        <v>84.19</v>
      </c>
      <c r="DF6" s="21">
        <f t="shared" si="11"/>
        <v>84.34</v>
      </c>
      <c r="DG6" s="21">
        <f t="shared" si="11"/>
        <v>84.34</v>
      </c>
      <c r="DH6" s="20" t="str">
        <f>IF(DH7="","",IF(DH7="-","【-】","【"&amp;SUBSTITUTE(TEXT(DH7,"#,##0.00"),"-","△")&amp;"】"))</f>
        <v>【85.67】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0.36</v>
      </c>
      <c r="EL6" s="21">
        <f t="shared" si="14"/>
        <v>0.39</v>
      </c>
      <c r="EM6" s="21">
        <f t="shared" si="14"/>
        <v>0.1</v>
      </c>
      <c r="EN6" s="21">
        <f t="shared" si="14"/>
        <v>0.08</v>
      </c>
      <c r="EO6" s="20" t="str">
        <f>IF(EO7="","",IF(EO7="-","【-】","【"&amp;SUBSTITUTE(TEXT(EO7,"#,##0.00"),"-","△")&amp;"】"))</f>
        <v>【0.13】</v>
      </c>
    </row>
    <row r="7" spans="1:145" s="22" customFormat="1" x14ac:dyDescent="0.15">
      <c r="A7" s="14"/>
      <c r="B7" s="23">
        <v>2022</v>
      </c>
      <c r="C7" s="23">
        <v>74462</v>
      </c>
      <c r="D7" s="23">
        <v>47</v>
      </c>
      <c r="E7" s="23">
        <v>17</v>
      </c>
      <c r="F7" s="23">
        <v>4</v>
      </c>
      <c r="G7" s="23">
        <v>0</v>
      </c>
      <c r="H7" s="23" t="s">
        <v>99</v>
      </c>
      <c r="I7" s="23" t="s">
        <v>100</v>
      </c>
      <c r="J7" s="23" t="s">
        <v>101</v>
      </c>
      <c r="K7" s="23" t="s">
        <v>102</v>
      </c>
      <c r="L7" s="23" t="s">
        <v>103</v>
      </c>
      <c r="M7" s="23" t="s">
        <v>104</v>
      </c>
      <c r="N7" s="24" t="s">
        <v>105</v>
      </c>
      <c r="O7" s="24" t="s">
        <v>106</v>
      </c>
      <c r="P7" s="24">
        <v>59.54</v>
      </c>
      <c r="Q7" s="24">
        <v>75.48</v>
      </c>
      <c r="R7" s="24">
        <v>3240</v>
      </c>
      <c r="S7" s="24">
        <v>1142</v>
      </c>
      <c r="T7" s="24">
        <v>209.46</v>
      </c>
      <c r="U7" s="24">
        <v>5.45</v>
      </c>
      <c r="V7" s="24">
        <v>699</v>
      </c>
      <c r="W7" s="24">
        <v>0.43</v>
      </c>
      <c r="X7" s="24">
        <v>1625.58</v>
      </c>
      <c r="Y7" s="24">
        <v>64.19</v>
      </c>
      <c r="Z7" s="24">
        <v>63</v>
      </c>
      <c r="AA7" s="24">
        <v>62.58</v>
      </c>
      <c r="AB7" s="24">
        <v>46.09</v>
      </c>
      <c r="AC7" s="24">
        <v>56.42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2160.71</v>
      </c>
      <c r="BK7" s="24">
        <v>1194.1500000000001</v>
      </c>
      <c r="BL7" s="24">
        <v>1206.79</v>
      </c>
      <c r="BM7" s="24">
        <v>1258.43</v>
      </c>
      <c r="BN7" s="24">
        <v>1163.75</v>
      </c>
      <c r="BO7" s="24">
        <v>1195.47</v>
      </c>
      <c r="BP7" s="24">
        <v>1182.1099999999999</v>
      </c>
      <c r="BQ7" s="24">
        <v>58.85</v>
      </c>
      <c r="BR7" s="24">
        <v>52.91</v>
      </c>
      <c r="BS7" s="24">
        <v>47.05</v>
      </c>
      <c r="BT7" s="24">
        <v>36.07</v>
      </c>
      <c r="BU7" s="24">
        <v>30.65</v>
      </c>
      <c r="BV7" s="24">
        <v>72.260000000000005</v>
      </c>
      <c r="BW7" s="24">
        <v>71.84</v>
      </c>
      <c r="BX7" s="24">
        <v>73.36</v>
      </c>
      <c r="BY7" s="24">
        <v>72.599999999999994</v>
      </c>
      <c r="BZ7" s="24">
        <v>69.430000000000007</v>
      </c>
      <c r="CA7" s="24">
        <v>73.78</v>
      </c>
      <c r="CB7" s="24">
        <v>325.55</v>
      </c>
      <c r="CC7" s="24">
        <v>368.6</v>
      </c>
      <c r="CD7" s="24">
        <v>423.29</v>
      </c>
      <c r="CE7" s="24">
        <v>535.53</v>
      </c>
      <c r="CF7" s="24">
        <v>585.29</v>
      </c>
      <c r="CG7" s="24">
        <v>230.02</v>
      </c>
      <c r="CH7" s="24">
        <v>228.47</v>
      </c>
      <c r="CI7" s="24">
        <v>224.88</v>
      </c>
      <c r="CJ7" s="24">
        <v>228.64</v>
      </c>
      <c r="CK7" s="24">
        <v>239.46</v>
      </c>
      <c r="CL7" s="24">
        <v>220.62</v>
      </c>
      <c r="CM7" s="24">
        <v>48.6</v>
      </c>
      <c r="CN7" s="24">
        <v>38.799999999999997</v>
      </c>
      <c r="CO7" s="24">
        <v>39</v>
      </c>
      <c r="CP7" s="24">
        <v>45.4</v>
      </c>
      <c r="CQ7" s="24">
        <v>45.4</v>
      </c>
      <c r="CR7" s="24">
        <v>42.56</v>
      </c>
      <c r="CS7" s="24">
        <v>42.47</v>
      </c>
      <c r="CT7" s="24">
        <v>42.4</v>
      </c>
      <c r="CU7" s="24">
        <v>42.28</v>
      </c>
      <c r="CV7" s="24">
        <v>41.06</v>
      </c>
      <c r="CW7" s="24">
        <v>42.22</v>
      </c>
      <c r="CX7" s="24">
        <v>88.9</v>
      </c>
      <c r="CY7" s="24">
        <v>93.6</v>
      </c>
      <c r="CZ7" s="24">
        <v>89.06</v>
      </c>
      <c r="DA7" s="24">
        <v>93.28</v>
      </c>
      <c r="DB7" s="24">
        <v>93.28</v>
      </c>
      <c r="DC7" s="24">
        <v>83.32</v>
      </c>
      <c r="DD7" s="24">
        <v>83.75</v>
      </c>
      <c r="DE7" s="24">
        <v>84.19</v>
      </c>
      <c r="DF7" s="24">
        <v>84.34</v>
      </c>
      <c r="DG7" s="24">
        <v>84.34</v>
      </c>
      <c r="DH7" s="24">
        <v>85.67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0.36</v>
      </c>
      <c r="EL7" s="24">
        <v>0.39</v>
      </c>
      <c r="EM7" s="24">
        <v>0.1</v>
      </c>
      <c r="EN7" s="24">
        <v>0.08</v>
      </c>
      <c r="EO7" s="24">
        <v>0.13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107</v>
      </c>
      <c r="C9" s="26" t="s">
        <v>108</v>
      </c>
      <c r="D9" s="26" t="s">
        <v>109</v>
      </c>
      <c r="E9" s="26" t="s">
        <v>110</v>
      </c>
      <c r="F9" s="26" t="s">
        <v>111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49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113</v>
      </c>
    </row>
    <row r="13" spans="1:145" x14ac:dyDescent="0.15">
      <c r="B13" t="s">
        <v>114</v>
      </c>
      <c r="C13" t="s">
        <v>115</v>
      </c>
      <c r="D13" t="s">
        <v>115</v>
      </c>
      <c r="E13" t="s">
        <v>116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