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seibi2\Desktop\文書,回答等\福島県財政関係（市町村財政課）\経営比較分析表\経営比較分析（6.1.30）\"/>
    </mc:Choice>
  </mc:AlternateContent>
  <xr:revisionPtr revIDLastSave="0" documentId="13_ncr:1_{AB646EB8-94CC-4430-AE7D-CA7B67C07B3D}" xr6:coauthVersionLast="47" xr6:coauthVersionMax="47" xr10:uidLastSave="{00000000-0000-0000-0000-000000000000}"/>
  <workbookProtection workbookAlgorithmName="SHA-512" workbookHashValue="QpsaFLc1cvFn+t5UjOXO2Br7R3Lc68PKdVqjU1frn1IQQeIMAnY8G7UC4eQBt4nIVCNGQ2JCccgIkF4TmOgXGg==" workbookSaltValue="NZ4HUSiXZOzs4IE/0NKuXQ=="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BB10" i="4"/>
  <c r="AT10" i="4"/>
  <c r="AL10" i="4"/>
  <c r="W10" i="4"/>
  <c r="BB8" i="4"/>
  <c r="AT8" i="4"/>
  <c r="AL8" i="4"/>
  <c r="AD8" i="4"/>
  <c r="W8" i="4"/>
  <c r="P8" i="4"/>
  <c r="I8" i="4"/>
  <c r="B8"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<sst xmlns="http://schemas.openxmlformats.org/spreadsheetml/2006/main" count="231" uniqueCount="114">
  <si>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</si>
  <si>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</si>
  <si>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</si>
  <si>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</si>
  <si>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</si>
  <si>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</si>
  <si>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</si>
  <si>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</si>
  <si>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</si>
  <si>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</si>
  <si>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</si>
  <si>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</si>
  <si>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</si>
  <si>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</si>
  <si>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</si>
  <si>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</si>
  <si>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</si>
  <si>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</si>
  <si>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</si>
  <si>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</si>
  <si>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</si>
  <si>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</si>
  <si>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</si>
  <si>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</si>
  <si>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</si>
  <si>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</si>
  <si>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</si>
  <si>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</si>
  <si>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</si>
  <si>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</si>
  <si>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</si>
  <si>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</si>
  <si>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</si>
  <si>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</si>
  <si>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</si>
  <si>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</si>
  <si>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</si>
  <si>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</si>
  <si>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</si>
  <si>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</si>
  <si>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</si>
  <si>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</si>
  <si>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</si>
  <si>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</si>
  <si>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</si>
  <si>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</si>
  <si>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</si>
  <si>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</si>
  <si>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</si>
  <si>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</si>
  <si>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</si>
  <si>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</si>
  <si>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</si>
  <si>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</si>
  <si>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</si>
  <si>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</si>
  <si>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</si>
  <si>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</si>
  <si>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</si>
  <si>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</si>
  <si>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</si>
  <si>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</si>
  <si>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</si>
  <si>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</si>
  <si>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</si>
  <si>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</si>
  <si>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</si>
  <si>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</si>
  <si>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</si>
  <si>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</si>
  <si>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</si>
  <si>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</si>
  <si>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</si>
  <si>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</si>
  <si>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</si>
  <si>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</si>
  <si>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</si>
  <si>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</si>
  <si>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</si>
  <si>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</si>
  <si>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</si>
  <si>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</si>
  <si>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</si>
  <si>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</si>
  <si>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</si>
  <si>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</si>
  <si>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</si>
  <si>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</si>
  <si>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</si>
  <si>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</si>
  <si>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</si>
  <si>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</si>
  <si>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</si>
  <si>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会津若松地方広域市町村圏整備組合</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</si>
  <si>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</si>
  <si>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</si>
  <si>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</si>
  <si>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</si>
  <si>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</si>
  <si>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</si>
  <si>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</si>
  <si>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</si>
  <si>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</si>
  <si>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</si>
  <si>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</si>
  <si>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</si>
  <si>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</si>
  <si>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</si>
  <si>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</si>
  <si>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</si>
  <si>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</si>
  <si>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・有形固定資産減価償却率は、全国平均を上回っており、施設の老朽化が進んでいる。
・管路については、経年率は上昇傾向にあるものの、まだ法定耐用年数に達していない状況にある。</t>
    <rPh sb="50" eb="52">
      <t>ケイネン</t>
    </rPh>
    <rPh sb="52" eb="53">
      <t>リツ</t>
    </rPh>
    <rPh sb="54" eb="56">
      <t>ジョウショウ</t>
    </rPh>
    <rPh sb="56" eb="58">
      <t>ケイコウ</t>
    </rPh>
    <rPh sb="67" eb="69">
      <t>ホウテイ</t>
    </rPh>
    <phoneticPr fontId="4"/>
  </si>
  <si>
    <t>・経常収支比率は、100％を超えており良好といえるが、電気料の高騰や設備更新事業の実施により減価償却費等の経費を含む経常経費は年々増加傾向にある。
・流動比率は、100％を超え支払能力は十分といえる。
・企業債残高は、老朽化対策による設備更新事業等による借入のため増加している。
・施設利用率は、節水型機器の普及や人口減少等に伴い、減少傾向にある。</t>
    <rPh sb="1" eb="3">
      <t>ケイジョウ</t>
    </rPh>
    <rPh sb="27" eb="30">
      <t>デンキリョウ</t>
    </rPh>
    <rPh sb="31" eb="33">
      <t>コウトウ</t>
    </rPh>
    <rPh sb="34" eb="36">
      <t>セツビ</t>
    </rPh>
    <rPh sb="36" eb="38">
      <t>コウシン</t>
    </rPh>
    <rPh sb="38" eb="40">
      <t>ジギョウ</t>
    </rPh>
    <rPh sb="41" eb="43">
      <t>ジッシ</t>
    </rPh>
    <rPh sb="46" eb="48">
      <t>ゲンカ</t>
    </rPh>
    <rPh sb="48" eb="50">
      <t>ショウキャク</t>
    </rPh>
    <rPh sb="50" eb="51">
      <t>ヒ</t>
    </rPh>
    <rPh sb="51" eb="52">
      <t>ナド</t>
    </rPh>
    <rPh sb="53" eb="55">
      <t>ケイヒ</t>
    </rPh>
    <rPh sb="56" eb="57">
      <t>フク</t>
    </rPh>
    <rPh sb="58" eb="60">
      <t>ケイジョウ</t>
    </rPh>
    <rPh sb="60" eb="62">
      <t>ケイヒ</t>
    </rPh>
    <rPh sb="63" eb="65">
      <t>ネンネン</t>
    </rPh>
    <rPh sb="65" eb="67">
      <t>ゾウカ</t>
    </rPh>
    <rPh sb="67" eb="69">
      <t>ケイコウ</t>
    </rPh>
    <rPh sb="105" eb="108">
      <t>キギョウサイ</t>
    </rPh>
    <rPh sb="108" eb="110">
      <t>ザンダカ</t>
    </rPh>
    <rPh sb="112" eb="115">
      <t>ロウキュウカ</t>
    </rPh>
    <rPh sb="115" eb="117">
      <t>タイサク</t>
    </rPh>
    <rPh sb="120" eb="122">
      <t>セツビ</t>
    </rPh>
    <rPh sb="122" eb="124">
      <t>コウシン</t>
    </rPh>
    <rPh sb="124" eb="126">
      <t>ジギョウ</t>
    </rPh>
    <rPh sb="126" eb="127">
      <t>ナド</t>
    </rPh>
    <rPh sb="130" eb="132">
      <t>カリイレ</t>
    </rPh>
    <rPh sb="135" eb="137">
      <t>ゾウカ</t>
    </rPh>
    <phoneticPr fontId="4"/>
  </si>
  <si>
    <t>・概ね、財務内容は健全性が確保されていると考えられるが、燃料価格が不透明であるため電気料等について、留意する必要がある。
・施設老朽化対策については、長期財政計画（10ヶ年計画）において、長寿命化・施設更新計画を定め、計画的に対応しているところです。
　今後は将来を見据え、アセットマネジメントを活用し、適正な規模や時期を見極め、施設の更新等を進めます。
・施設の耐震化については、長期財政計画（10ヶ年計画）において、計画的に対応しているところです。
　</t>
    <rPh sb="33" eb="36">
      <t>フトウメイ</t>
    </rPh>
    <rPh sb="50" eb="52">
      <t>リュウイ</t>
    </rPh>
    <rPh sb="54" eb="56">
      <t>ヒツヨウ</t>
    </rPh>
    <rPh sb="63" eb="65">
      <t>シセツ</t>
    </rPh>
    <rPh sb="65" eb="68">
      <t>ロウキュウカ</t>
    </rPh>
    <rPh sb="68" eb="70">
      <t>タイサク</t>
    </rPh>
    <rPh sb="100" eb="102">
      <t>シセツ</t>
    </rPh>
    <rPh sb="102" eb="104">
      <t>コウシン</t>
    </rPh>
    <rPh sb="104" eb="106">
      <t>ケイカク</t>
    </rPh>
    <rPh sb="110" eb="112">
      <t>ケイカク</t>
    </rPh>
    <rPh sb="112" eb="113">
      <t>テキ</t>
    </rPh>
    <rPh sb="114" eb="116">
      <t>タイオウ</t>
    </rPh>
    <rPh sb="128" eb="130">
      <t>コンゴ</t>
    </rPh>
    <rPh sb="173" eb="174">
      <t>スス</t>
    </rPh>
    <rPh sb="181" eb="183">
      <t>シセツ</t>
    </rPh>
    <rPh sb="184" eb="187">
      <t>タイシンカ</t>
    </rPh>
    <rPh sb="212" eb="214">
      <t>ケイカク</t>
    </rPh>
    <rPh sb="214" eb="215">
      <t>テキ</t>
    </rPh>
    <rPh sb="216" eb="21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</si>
</sst>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C5-42C1-BFAA-D2F523317C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4DC5-42C1-BFAA-D2F523317C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63.95</c:v>
                </c:pt>
                <c:pt idx="1">
                  <c:v>60.46</c:v>
                </c:pt>
                <c:pt idx="2">
                  <c:v>56.83</c:v>
                </c:pt>
                <c:pt idx="3">
                  <c:v>57.28</c:v>
                </c:pt>
                <c:pt idx="4">
                  <c:v>56.84</c:v>
                </c:pt>
              </c:numCache>
            </c:numRef>
          </c:val>
          <c:extLst>
            <c:ext xmlns:c16="http://schemas.microsoft.com/office/drawing/2014/chart" uri="{C3380CC4-5D6E-409C-BE32-E72D297353CC}">
              <c16:uniqueId val="{00000000-7ED4-41AA-BCAC-2D4BA0D9DA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7ED4-41AA-BCAC-2D4BA0D9DA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98.5</c:v>
                </c:pt>
                <c:pt idx="1">
                  <c:v>98.11</c:v>
                </c:pt>
                <c:pt idx="2">
                  <c:v>98.09</c:v>
                </c:pt>
                <c:pt idx="3">
                  <c:v>98.18</c:v>
                </c:pt>
                <c:pt idx="4">
                  <c:v>98.24</c:v>
                </c:pt>
              </c:numCache>
            </c:numRef>
          </c:val>
          <c:extLst>
            <c:ext xmlns:c16="http://schemas.microsoft.com/office/drawing/2014/chart" uri="{C3380CC4-5D6E-409C-BE32-E72D297353CC}">
              <c16:uniqueId val="{00000000-F3D9-4626-9A47-00FFBAEA01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F3D9-4626-9A47-00FFBAEA01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140.47999999999999</c:v>
                </c:pt>
                <c:pt idx="1">
                  <c:v>123.65</c:v>
                </c:pt>
                <c:pt idx="2">
                  <c:v>126.07</c:v>
                </c:pt>
                <c:pt idx="3">
                  <c:v>120.02</c:v>
                </c:pt>
                <c:pt idx="4">
                  <c:v>116.76</c:v>
                </c:pt>
              </c:numCache>
            </c:numRef>
          </c:val>
          <c:extLst>
            <c:ext xmlns:c16="http://schemas.microsoft.com/office/drawing/2014/chart" uri="{C3380CC4-5D6E-409C-BE32-E72D297353CC}">
              <c16:uniqueId val="{00000000-8D0A-408D-9891-6E2562EAF6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8D0A-408D-9891-6E2562EAF6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67.400000000000006</c:v>
                </c:pt>
                <c:pt idx="1">
                  <c:v>66.39</c:v>
                </c:pt>
                <c:pt idx="2">
                  <c:v>68.25</c:v>
                </c:pt>
                <c:pt idx="3">
                  <c:v>67.67</c:v>
                </c:pt>
                <c:pt idx="4">
                  <c:v>67.180000000000007</c:v>
                </c:pt>
              </c:numCache>
            </c:numRef>
          </c:val>
          <c:extLst>
            <c:ext xmlns:c16="http://schemas.microsoft.com/office/drawing/2014/chart" uri="{C3380CC4-5D6E-409C-BE32-E72D297353CC}">
              <c16:uniqueId val="{00000000-63DD-487B-BF88-F52B549629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63DD-487B-BF88-F52B549629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80-46D6-BC82-EA459E012F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C180-46D6-BC82-EA459E012F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E8-4703-B385-CE834FE784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F8E8-4703-B385-CE834FE784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1533.01</c:v>
                </c:pt>
                <c:pt idx="1">
                  <c:v>1552.96</c:v>
                </c:pt>
                <c:pt idx="2">
                  <c:v>1912.32</c:v>
                </c:pt>
                <c:pt idx="3">
                  <c:v>3166.64</c:v>
                </c:pt>
                <c:pt idx="4">
                  <c:v>2151.46</c:v>
                </c:pt>
              </c:numCache>
            </c:numRef>
          </c:val>
          <c:extLst>
            <c:ext xmlns:c16="http://schemas.microsoft.com/office/drawing/2014/chart" uri="{C3380CC4-5D6E-409C-BE32-E72D297353CC}">
              <c16:uniqueId val="{00000000-7FFA-4828-A3D5-779C5E0A3A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7FFA-4828-A3D5-779C5E0A3A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formatCode="#,##0.00;&quot;△&quot;#,##0.00;&quot;-&quot;">
                  <c:v>3.28</c:v>
                </c:pt>
                <c:pt idx="1">
                  <c:v>0</c:v>
                </c:pt>
                <c:pt idx="2">
                  <c:v>0</c:v>
                </c:pt>
                <c:pt idx="3" formatCode="#,##0.00;&quot;△&quot;#,##0.00;&quot;-&quot;">
                  <c:v>33.46</c:v>
                </c:pt>
                <c:pt idx="4" formatCode="#,##0.00;&quot;△&quot;#,##0.00;&quot;-&quot;">
                  <c:v>65.13</c:v>
                </c:pt>
              </c:numCache>
            </c:numRef>
          </c:val>
          <c:extLst>
            <c:ext xmlns:c16="http://schemas.microsoft.com/office/drawing/2014/chart" uri="{C3380CC4-5D6E-409C-BE32-E72D297353CC}">
              <c16:uniqueId val="{00000000-4EF5-44EA-80FA-C40E030EA3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4EF5-44EA-80FA-C40E030EA3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149.46</c:v>
                </c:pt>
                <c:pt idx="1">
                  <c:v>129.49</c:v>
                </c:pt>
                <c:pt idx="2">
                  <c:v>131.97999999999999</c:v>
                </c:pt>
                <c:pt idx="3">
                  <c:v>124.55</c:v>
                </c:pt>
                <c:pt idx="4">
                  <c:v>120.42</c:v>
                </c:pt>
              </c:numCache>
            </c:numRef>
          </c:val>
          <c:extLst>
            <c:ext xmlns:c16="http://schemas.microsoft.com/office/drawing/2014/chart" uri="{C3380CC4-5D6E-409C-BE32-E72D297353CC}">
              <c16:uniqueId val="{00000000-CFD0-4B7E-A45B-FB165A4CC9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CFD0-4B7E-A45B-FB165A4CC9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63.01</c:v>
                </c:pt>
                <c:pt idx="1">
                  <c:v>66.19</c:v>
                </c:pt>
                <c:pt idx="2">
                  <c:v>68.790000000000006</c:v>
                </c:pt>
                <c:pt idx="3">
                  <c:v>72.319999999999993</c:v>
                </c:pt>
                <c:pt idx="4">
                  <c:v>75.3</c:v>
                </c:pt>
              </c:numCache>
            </c:numRef>
          </c:val>
          <c:extLst>
            <c:ext xmlns:c16="http://schemas.microsoft.com/office/drawing/2014/chart" uri="{C3380CC4-5D6E-409C-BE32-E72D297353CC}">
              <c16:uniqueId val="{00000000-3C6F-49A2-8AF5-095E24BF42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3C6F-49A2-8AF5-095E24BF42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52" zoomScale="87" zoomScaleNormal="87" workbookViewId="0">
      <selection activeCell="BH90" sqref="BH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会津若松地方広域市町村圏整備組合</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94.19</v>
      </c>
      <c r="J10" s="38"/>
      <c r="K10" s="38"/>
      <c r="L10" s="38"/>
      <c r="M10" s="38"/>
      <c r="N10" s="38"/>
      <c r="O10" s="65"/>
      <c r="P10" s="55">
        <f>データ!$P$6</f>
        <v>93.55</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140868</v>
      </c>
      <c r="AM10" s="66"/>
      <c r="AN10" s="66"/>
      <c r="AO10" s="66"/>
      <c r="AP10" s="66"/>
      <c r="AQ10" s="66"/>
      <c r="AR10" s="66"/>
      <c r="AS10" s="66"/>
      <c r="AT10" s="37">
        <f>データ!$V$6</f>
        <v>232.85</v>
      </c>
      <c r="AU10" s="38"/>
      <c r="AV10" s="38"/>
      <c r="AW10" s="38"/>
      <c r="AX10" s="38"/>
      <c r="AY10" s="38"/>
      <c r="AZ10" s="38"/>
      <c r="BA10" s="38"/>
      <c r="BB10" s="55">
        <f>データ!$W$6</f>
        <v>604.97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hjSQKYE8NlYcpp768QHNVoPnXXqu60l4ry8uwkDrsx3Y0qqWGupYuwlrEzMCNJu3ib1wPD8pwxUbj6z67MfnVA==" saltValue="WA/uh3kHKzhEl2yq10MP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78727</v>
      </c>
      <c r="D6" s="20">
        <f t="shared" si="3"/>
        <v>46</v>
      </c>
      <c r="E6" s="20">
        <f t="shared" si="3"/>
        <v>1</v>
      </c>
      <c r="F6" s="20">
        <f t="shared" si="3"/>
        <v>0</v>
      </c>
      <c r="G6" s="20">
        <f t="shared" si="3"/>
        <v>2</v>
      </c>
      <c r="H6" s="20" t="str">
        <f t="shared" si="3"/>
        <v>福島県　会津若松地方広域市町村圏整備組合</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94.19</v>
      </c>
      <c r="P6" s="21">
        <f t="shared" si="3"/>
        <v>93.55</v>
      </c>
      <c r="Q6" s="21">
        <f t="shared" si="3"/>
        <v>0</v>
      </c>
      <c r="R6" s="21" t="str">
        <f t="shared" si="3"/>
        <v>-</v>
      </c>
      <c r="S6" s="21" t="str">
        <f t="shared" si="3"/>
        <v>-</v>
      </c>
      <c r="T6" s="21" t="str">
        <f t="shared" si="3"/>
        <v>-</v>
      </c>
      <c r="U6" s="21">
        <f t="shared" si="3"/>
        <v>140868</v>
      </c>
      <c r="V6" s="21">
        <f t="shared" si="3"/>
        <v>232.85</v>
      </c>
      <c r="W6" s="21">
        <f t="shared" si="3"/>
        <v>604.97</v>
      </c>
      <c r="X6" s="22">
        <f>IF(X7="",NA(),X7)</f>
        <v>140.47999999999999</v>
      </c>
      <c r="Y6" s="22">
        <f t="shared" ref="Y6:AG6" si="4">IF(Y7="",NA(),Y7)</f>
        <v>123.65</v>
      </c>
      <c r="Z6" s="22">
        <f t="shared" si="4"/>
        <v>126.07</v>
      </c>
      <c r="AA6" s="22">
        <f t="shared" si="4"/>
        <v>120.02</v>
      </c>
      <c r="AB6" s="22">
        <f t="shared" si="4"/>
        <v>116.76</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1533.01</v>
      </c>
      <c r="AU6" s="22">
        <f t="shared" ref="AU6:BC6" si="6">IF(AU7="",NA(),AU7)</f>
        <v>1552.96</v>
      </c>
      <c r="AV6" s="22">
        <f t="shared" si="6"/>
        <v>1912.32</v>
      </c>
      <c r="AW6" s="22">
        <f t="shared" si="6"/>
        <v>3166.64</v>
      </c>
      <c r="AX6" s="22">
        <f t="shared" si="6"/>
        <v>2151.46</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3.28</v>
      </c>
      <c r="BF6" s="21">
        <f t="shared" ref="BF6:BN6" si="7">IF(BF7="",NA(),BF7)</f>
        <v>0</v>
      </c>
      <c r="BG6" s="21">
        <f t="shared" si="7"/>
        <v>0</v>
      </c>
      <c r="BH6" s="22">
        <f t="shared" si="7"/>
        <v>33.46</v>
      </c>
      <c r="BI6" s="22">
        <f t="shared" si="7"/>
        <v>65.13</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149.46</v>
      </c>
      <c r="BQ6" s="22">
        <f t="shared" ref="BQ6:BY6" si="8">IF(BQ7="",NA(),BQ7)</f>
        <v>129.49</v>
      </c>
      <c r="BR6" s="22">
        <f t="shared" si="8"/>
        <v>131.97999999999999</v>
      </c>
      <c r="BS6" s="22">
        <f t="shared" si="8"/>
        <v>124.55</v>
      </c>
      <c r="BT6" s="22">
        <f t="shared" si="8"/>
        <v>120.42</v>
      </c>
      <c r="BU6" s="22">
        <f t="shared" si="8"/>
        <v>112.83</v>
      </c>
      <c r="BV6" s="22">
        <f t="shared" si="8"/>
        <v>112.84</v>
      </c>
      <c r="BW6" s="22">
        <f t="shared" si="8"/>
        <v>110.77</v>
      </c>
      <c r="BX6" s="22">
        <f t="shared" si="8"/>
        <v>112.35</v>
      </c>
      <c r="BY6" s="22">
        <f t="shared" si="8"/>
        <v>106.47</v>
      </c>
      <c r="BZ6" s="21" t="str">
        <f>IF(BZ7="","",IF(BZ7="-","【-】","【"&amp;SUBSTITUTE(TEXT(BZ7,"#,##0.00"),"-","△")&amp;"】"))</f>
        <v>【106.47】</v>
      </c>
      <c r="CA6" s="22">
        <f>IF(CA7="",NA(),CA7)</f>
        <v>63.01</v>
      </c>
      <c r="CB6" s="22">
        <f t="shared" ref="CB6:CJ6" si="9">IF(CB7="",NA(),CB7)</f>
        <v>66.19</v>
      </c>
      <c r="CC6" s="22">
        <f t="shared" si="9"/>
        <v>68.790000000000006</v>
      </c>
      <c r="CD6" s="22">
        <f t="shared" si="9"/>
        <v>72.319999999999993</v>
      </c>
      <c r="CE6" s="22">
        <f t="shared" si="9"/>
        <v>75.3</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63.95</v>
      </c>
      <c r="CM6" s="22">
        <f t="shared" ref="CM6:CU6" si="10">IF(CM7="",NA(),CM7)</f>
        <v>60.46</v>
      </c>
      <c r="CN6" s="22">
        <f t="shared" si="10"/>
        <v>56.83</v>
      </c>
      <c r="CO6" s="22">
        <f t="shared" si="10"/>
        <v>57.28</v>
      </c>
      <c r="CP6" s="22">
        <f t="shared" si="10"/>
        <v>56.84</v>
      </c>
      <c r="CQ6" s="22">
        <f t="shared" si="10"/>
        <v>61.77</v>
      </c>
      <c r="CR6" s="22">
        <f t="shared" si="10"/>
        <v>61.69</v>
      </c>
      <c r="CS6" s="22">
        <f t="shared" si="10"/>
        <v>62.26</v>
      </c>
      <c r="CT6" s="22">
        <f t="shared" si="10"/>
        <v>62.22</v>
      </c>
      <c r="CU6" s="22">
        <f t="shared" si="10"/>
        <v>61.45</v>
      </c>
      <c r="CV6" s="21" t="str">
        <f>IF(CV7="","",IF(CV7="-","【-】","【"&amp;SUBSTITUTE(TEXT(CV7,"#,##0.00"),"-","△")&amp;"】"))</f>
        <v>【61.45】</v>
      </c>
      <c r="CW6" s="22">
        <f>IF(CW7="",NA(),CW7)</f>
        <v>98.5</v>
      </c>
      <c r="CX6" s="22">
        <f t="shared" ref="CX6:DF6" si="11">IF(CX7="",NA(),CX7)</f>
        <v>98.11</v>
      </c>
      <c r="CY6" s="22">
        <f t="shared" si="11"/>
        <v>98.09</v>
      </c>
      <c r="CZ6" s="22">
        <f t="shared" si="11"/>
        <v>98.18</v>
      </c>
      <c r="DA6" s="22">
        <f t="shared" si="11"/>
        <v>98.24</v>
      </c>
      <c r="DB6" s="22">
        <f t="shared" si="11"/>
        <v>100.08</v>
      </c>
      <c r="DC6" s="22">
        <f t="shared" si="11"/>
        <v>100</v>
      </c>
      <c r="DD6" s="22">
        <f t="shared" si="11"/>
        <v>100.16</v>
      </c>
      <c r="DE6" s="22">
        <f t="shared" si="11"/>
        <v>100.28</v>
      </c>
      <c r="DF6" s="22">
        <f t="shared" si="11"/>
        <v>100.29</v>
      </c>
      <c r="DG6" s="21" t="str">
        <f>IF(DG7="","",IF(DG7="-","【-】","【"&amp;SUBSTITUTE(TEXT(DG7,"#,##0.00"),"-","△")&amp;"】"))</f>
        <v>【100.29】</v>
      </c>
      <c r="DH6" s="22">
        <f>IF(DH7="",NA(),DH7)</f>
        <v>67.400000000000006</v>
      </c>
      <c r="DI6" s="22">
        <f t="shared" ref="DI6:DQ6" si="12">IF(DI7="",NA(),DI7)</f>
        <v>66.39</v>
      </c>
      <c r="DJ6" s="22">
        <f t="shared" si="12"/>
        <v>68.25</v>
      </c>
      <c r="DK6" s="22">
        <f t="shared" si="12"/>
        <v>67.67</v>
      </c>
      <c r="DL6" s="22">
        <f t="shared" si="12"/>
        <v>67.180000000000007</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78727</v>
      </c>
      <c r="D7" s="24">
        <v>46</v>
      </c>
      <c r="E7" s="24">
        <v>1</v>
      </c>
      <c r="F7" s="24">
        <v>0</v>
      </c>
      <c r="G7" s="24">
        <v>2</v>
      </c>
      <c r="H7" s="24" t="s">
        <v>93</v>
      </c>
      <c r="I7" s="24" t="s">
        <v>94</v>
      </c>
      <c r="J7" s="24" t="s">
        <v>95</v>
      </c>
      <c r="K7" s="24" t="s">
        <v>96</v>
      </c>
      <c r="L7" s="24" t="s">
        <v>97</v>
      </c>
      <c r="M7" s="24" t="s">
        <v>98</v>
      </c>
      <c r="N7" s="25" t="s">
        <v>99</v>
      </c>
      <c r="O7" s="25">
        <v>94.19</v>
      </c>
      <c r="P7" s="25">
        <v>93.55</v>
      </c>
      <c r="Q7" s="25">
        <v>0</v>
      </c>
      <c r="R7" s="25" t="s">
        <v>99</v>
      </c>
      <c r="S7" s="25" t="s">
        <v>99</v>
      </c>
      <c r="T7" s="25" t="s">
        <v>99</v>
      </c>
      <c r="U7" s="25">
        <v>140868</v>
      </c>
      <c r="V7" s="25">
        <v>232.85</v>
      </c>
      <c r="W7" s="25">
        <v>604.97</v>
      </c>
      <c r="X7" s="25">
        <v>140.47999999999999</v>
      </c>
      <c r="Y7" s="25">
        <v>123.65</v>
      </c>
      <c r="Z7" s="25">
        <v>126.07</v>
      </c>
      <c r="AA7" s="25">
        <v>120.02</v>
      </c>
      <c r="AB7" s="25">
        <v>116.76</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1533.01</v>
      </c>
      <c r="AU7" s="25">
        <v>1552.96</v>
      </c>
      <c r="AV7" s="25">
        <v>1912.32</v>
      </c>
      <c r="AW7" s="25">
        <v>3166.64</v>
      </c>
      <c r="AX7" s="25">
        <v>2151.46</v>
      </c>
      <c r="AY7" s="25">
        <v>258.49</v>
      </c>
      <c r="AZ7" s="25">
        <v>271.10000000000002</v>
      </c>
      <c r="BA7" s="25">
        <v>284.45</v>
      </c>
      <c r="BB7" s="25">
        <v>309.23</v>
      </c>
      <c r="BC7" s="25">
        <v>313.43</v>
      </c>
      <c r="BD7" s="25">
        <v>313.43</v>
      </c>
      <c r="BE7" s="25">
        <v>3.28</v>
      </c>
      <c r="BF7" s="25">
        <v>0</v>
      </c>
      <c r="BG7" s="25">
        <v>0</v>
      </c>
      <c r="BH7" s="25">
        <v>33.46</v>
      </c>
      <c r="BI7" s="25">
        <v>65.13</v>
      </c>
      <c r="BJ7" s="25">
        <v>290.31</v>
      </c>
      <c r="BK7" s="25">
        <v>272.95999999999998</v>
      </c>
      <c r="BL7" s="25">
        <v>260.95999999999998</v>
      </c>
      <c r="BM7" s="25">
        <v>240.07</v>
      </c>
      <c r="BN7" s="25">
        <v>224.81</v>
      </c>
      <c r="BO7" s="25">
        <v>224.81</v>
      </c>
      <c r="BP7" s="25">
        <v>149.46</v>
      </c>
      <c r="BQ7" s="25">
        <v>129.49</v>
      </c>
      <c r="BR7" s="25">
        <v>131.97999999999999</v>
      </c>
      <c r="BS7" s="25">
        <v>124.55</v>
      </c>
      <c r="BT7" s="25">
        <v>120.42</v>
      </c>
      <c r="BU7" s="25">
        <v>112.83</v>
      </c>
      <c r="BV7" s="25">
        <v>112.84</v>
      </c>
      <c r="BW7" s="25">
        <v>110.77</v>
      </c>
      <c r="BX7" s="25">
        <v>112.35</v>
      </c>
      <c r="BY7" s="25">
        <v>106.47</v>
      </c>
      <c r="BZ7" s="25">
        <v>106.47</v>
      </c>
      <c r="CA7" s="25">
        <v>63.01</v>
      </c>
      <c r="CB7" s="25">
        <v>66.19</v>
      </c>
      <c r="CC7" s="25">
        <v>68.790000000000006</v>
      </c>
      <c r="CD7" s="25">
        <v>72.319999999999993</v>
      </c>
      <c r="CE7" s="25">
        <v>75.3</v>
      </c>
      <c r="CF7" s="25">
        <v>73.86</v>
      </c>
      <c r="CG7" s="25">
        <v>73.849999999999994</v>
      </c>
      <c r="CH7" s="25">
        <v>73.180000000000007</v>
      </c>
      <c r="CI7" s="25">
        <v>73.05</v>
      </c>
      <c r="CJ7" s="25">
        <v>77.53</v>
      </c>
      <c r="CK7" s="25">
        <v>77.53</v>
      </c>
      <c r="CL7" s="25">
        <v>63.95</v>
      </c>
      <c r="CM7" s="25">
        <v>60.46</v>
      </c>
      <c r="CN7" s="25">
        <v>56.83</v>
      </c>
      <c r="CO7" s="25">
        <v>57.28</v>
      </c>
      <c r="CP7" s="25">
        <v>56.84</v>
      </c>
      <c r="CQ7" s="25">
        <v>61.77</v>
      </c>
      <c r="CR7" s="25">
        <v>61.69</v>
      </c>
      <c r="CS7" s="25">
        <v>62.26</v>
      </c>
      <c r="CT7" s="25">
        <v>62.22</v>
      </c>
      <c r="CU7" s="25">
        <v>61.45</v>
      </c>
      <c r="CV7" s="25">
        <v>61.45</v>
      </c>
      <c r="CW7" s="25">
        <v>98.5</v>
      </c>
      <c r="CX7" s="25">
        <v>98.11</v>
      </c>
      <c r="CY7" s="25">
        <v>98.09</v>
      </c>
      <c r="CZ7" s="25">
        <v>98.18</v>
      </c>
      <c r="DA7" s="25">
        <v>98.24</v>
      </c>
      <c r="DB7" s="25">
        <v>100.08</v>
      </c>
      <c r="DC7" s="25">
        <v>100</v>
      </c>
      <c r="DD7" s="25">
        <v>100.16</v>
      </c>
      <c r="DE7" s="25">
        <v>100.28</v>
      </c>
      <c r="DF7" s="25">
        <v>100.29</v>
      </c>
      <c r="DG7" s="25">
        <v>100.29</v>
      </c>
      <c r="DH7" s="25">
        <v>67.400000000000006</v>
      </c>
      <c r="DI7" s="25">
        <v>66.39</v>
      </c>
      <c r="DJ7" s="25">
        <v>68.25</v>
      </c>
      <c r="DK7" s="25">
        <v>67.67</v>
      </c>
      <c r="DL7" s="25">
        <v>67.180000000000007</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