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490\Desktop\2024.02.02〆切　R04 経営比較分析表\上水【経営比較分析表】2022_074616_46_010\"/>
    </mc:Choice>
  </mc:AlternateContent>
  <xr:revisionPtr revIDLastSave="0" documentId="13_ncr:1_{6196ABFA-ED8B-4EDC-B629-386574203AB6}" xr6:coauthVersionLast="36" xr6:coauthVersionMax="36" xr10:uidLastSave="{00000000-0000-0000-0000-000000000000}"/>
  <workbookProtection workbookAlgorithmName="SHA-512" workbookHashValue="9b65LZ/NzM0xyXz0YJdRKmfewwtOPMofMG6Y/eZspDz8ffHuCbYifUHc5O82PiW6z/EztopAjUYoyqtrlN6U7g==" workbookSaltValue="xkwij7y7sTBAyjEXvvtjy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<sst xmlns="http://schemas.openxmlformats.org/spreadsheetml/2006/main" count="228" uniqueCount="114">
  <si>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</si>
  <si>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</si>
  <si>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</si>
  <si>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</si>
  <si>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</si>
  <si>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</si>
  <si>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</si>
  <si>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</si>
  <si>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</si>
  <si>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</si>
  <si>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</si>
  <si>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</si>
  <si>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</si>
  <si>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</si>
  <si>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</si>
  <si>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</si>
  <si>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</si>
  <si>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</si>
  <si>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</si>
  <si>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</si>
  <si>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</si>
  <si>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</si>
  <si>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</si>
  <si>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</si>
  <si>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</si>
  <si>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</si>
  <si>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</si>
  <si>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</si>
  <si>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</si>
  <si>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</si>
  <si>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</si>
  <si>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</si>
  <si>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</si>
  <si>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</si>
  <si>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</si>
  <si>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</si>
  <si>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</si>
  <si>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</si>
  <si>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</si>
  <si>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</si>
  <si>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</si>
  <si>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</si>
  <si>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</si>
  <si>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</si>
  <si>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</si>
  <si>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</si>
  <si>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</si>
  <si>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</si>
  <si>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</si>
  <si>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</si>
  <si>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</si>
  <si>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</si>
  <si>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</si>
  <si>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</si>
  <si>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</si>
  <si>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</si>
  <si>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</si>
  <si>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</si>
  <si>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</si>
  <si>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</si>
  <si>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</si>
  <si>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</si>
  <si>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</si>
  <si>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</si>
  <si>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</si>
  <si>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</si>
  <si>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</si>
  <si>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</si>
  <si>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</si>
  <si>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</si>
  <si>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</si>
  <si>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</si>
  <si>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</si>
  <si>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</si>
  <si>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</si>
  <si>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</si>
  <si>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</si>
  <si>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</si>
  <si>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</si>
  <si>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</si>
  <si>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</si>
  <si>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</si>
  <si>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</si>
  <si>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</si>
  <si>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</si>
  <si>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</si>
  <si>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</si>
  <si>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</si>
  <si>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</si>
  <si>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</si>
  <si>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</si>
  <si>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</si>
  <si>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</si>
  <si>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</si>
  <si>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</si>
  <si>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</si>
  <si>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</si>
  <si>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</si>
  <si>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</si>
  <si>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</si>
  <si>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</si>
  <si>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</si>
  <si>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</si>
  <si>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</si>
  <si>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</si>
  <si>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</si>
  <si>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</si>
  <si>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</si>
  <si>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</si>
  <si>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</si>
  <si>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</si>
  <si>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①経常収支比率：現在に至るまで100％を超えており黒字経営であるが、令和４年度は昨年度と比較し急激に数値が下降しており、費用削減等の見直しを行う必要がある。</t>
    </r>
    <r>
      <rPr>
        <sz val="11"/>
        <color rgb="FFFF0000"/>
        <rFont val="ＭＳ ゴシック"/>
        <family val="3"/>
        <charset val="128"/>
      </rPr>
      <t xml:space="preserve">
</t>
    </r>
    <r>
      <rPr>
        <sz val="11"/>
        <rFont val="ＭＳ ゴシック"/>
        <family val="3"/>
        <charset val="128"/>
      </rPr>
      <t>②累積欠損金比率：0％のため、今後も引き続き健全経営に努める。</t>
    </r>
    <r>
      <rPr>
        <sz val="11"/>
        <color rgb="FFFF0000"/>
        <rFont val="ＭＳ ゴシック"/>
        <family val="3"/>
        <charset val="128"/>
      </rPr>
      <t xml:space="preserve">
</t>
    </r>
    <r>
      <rPr>
        <sz val="11"/>
        <rFont val="ＭＳ ゴシック"/>
        <family val="3"/>
        <charset val="128"/>
      </rPr>
      <t>③流動比率：短期債務に対して十分な支払能力を有しているとされる概ね200％の水準を大幅に超えて確保しており、短期債務に対する支払能力は良好であるといえる。</t>
    </r>
    <r>
      <rPr>
        <sz val="11"/>
        <color rgb="FFFF0000"/>
        <rFont val="ＭＳ ゴシック"/>
        <family val="3"/>
        <charset val="128"/>
      </rPr>
      <t xml:space="preserve">
</t>
    </r>
    <r>
      <rPr>
        <sz val="11"/>
        <rFont val="ＭＳ ゴシック"/>
        <family val="3"/>
        <charset val="128"/>
      </rPr>
      <t>④企業債残高対給水収益比率：類似団体と比べて低いが、比率は増加傾向にある。今後も適正な借入に努めていく。</t>
    </r>
    <r>
      <rPr>
        <sz val="11"/>
        <color rgb="FFFF0000"/>
        <rFont val="ＭＳ ゴシック"/>
        <family val="3"/>
        <charset val="128"/>
      </rPr>
      <t xml:space="preserve">
</t>
    </r>
    <r>
      <rPr>
        <sz val="11"/>
        <rFont val="ＭＳ ゴシック"/>
        <family val="3"/>
        <charset val="128"/>
      </rPr>
      <t>⑤料金回収率：昨年度までは100％超えであり類似団体も上回っていたが、令和４年度においては100％を下回っており、料金水準を適正化する必要がある。</t>
    </r>
    <r>
      <rPr>
        <sz val="11"/>
        <color rgb="FFFF0000"/>
        <rFont val="ＭＳ ゴシック"/>
        <family val="3"/>
        <charset val="128"/>
      </rPr>
      <t xml:space="preserve">
</t>
    </r>
    <r>
      <rPr>
        <sz val="11"/>
        <rFont val="ＭＳ ゴシック"/>
        <family val="3"/>
        <charset val="128"/>
      </rPr>
      <t>⑥給水原価：類似団体と比べて低いが、近年上昇傾向にあり、収入の確保や費用抑制のための見直しを行っていく必要がある。</t>
    </r>
    <r>
      <rPr>
        <sz val="11"/>
        <color rgb="FFFF0000"/>
        <rFont val="ＭＳ ゴシック"/>
        <family val="3"/>
        <charset val="128"/>
      </rPr>
      <t xml:space="preserve">
</t>
    </r>
    <r>
      <rPr>
        <sz val="11"/>
        <rFont val="ＭＳ ゴシック"/>
        <family val="3"/>
        <charset val="128"/>
      </rPr>
      <t>⑦施設利用率：ここ数年は下降傾向にあるが、類似団体よりも効率的な利用となっている。</t>
    </r>
    <r>
      <rPr>
        <sz val="11"/>
        <color rgb="FFFF0000"/>
        <rFont val="ＭＳ ゴシック"/>
        <family val="3"/>
        <charset val="128"/>
      </rPr>
      <t xml:space="preserve">
</t>
    </r>
    <r>
      <rPr>
        <sz val="11"/>
        <rFont val="ＭＳ ゴシック"/>
        <family val="3"/>
        <charset val="128"/>
      </rPr>
      <t>⑧有収率：類似団体と比べて低いが、近年上昇傾向にあり、今後も引き続き漏水の早期発見、修繕などの対策に取り組み有収率向上に務める。</t>
    </r>
    <rPh sb="97" eb="98">
      <t>ヒ</t>
    </rPh>
    <rPh sb="99" eb="100">
      <t>ツヅ</t>
    </rPh>
    <rPh sb="218" eb="220">
      <t>ゾウカ</t>
    </rPh>
    <rPh sb="344" eb="346">
      <t>シュウニュウ</t>
    </rPh>
    <rPh sb="347" eb="349">
      <t>カクホ</t>
    </rPh>
    <rPh sb="386" eb="388">
      <t>カコウ</t>
    </rPh>
    <rPh sb="402" eb="405">
      <t>コウリツテキ</t>
    </rPh>
    <rPh sb="450" eb="452">
      <t>ロウスイ</t>
    </rPh>
    <rPh sb="453" eb="457">
      <t>ソウキハッケン</t>
    </rPh>
    <rPh sb="458" eb="460">
      <t>シュウゼン</t>
    </rPh>
    <rPh sb="463" eb="465">
      <t>タイサク</t>
    </rPh>
    <rPh sb="466" eb="467">
      <t>ト</t>
    </rPh>
    <rPh sb="468" eb="469">
      <t>ク</t>
    </rPh>
    <rPh sb="473" eb="475">
      <t>コウジョウ</t>
    </rPh>
    <rPh sb="476" eb="477">
      <t>ツト</t>
    </rPh>
    <phoneticPr fontId="4"/>
  </si>
  <si>
    <t>①有形固定資産減価償却率：増加傾向にあるものの、類似団体や全国平均よりは低いため、他の団体に比べて施設全体の経年化の進みは遅い状況にある。
②管路経年化率・③管路更新率：経年管は残存していない状況にあり、今後はアセットマネジメントの結果を基にした計画的な改良、更新を図っていく必要がある。</t>
    <rPh sb="24" eb="28">
      <t>ルイジダンタイ</t>
    </rPh>
    <rPh sb="29" eb="33">
      <t>ゼンコクヘイキン</t>
    </rPh>
    <rPh sb="36" eb="37">
      <t>ヒク</t>
    </rPh>
    <rPh sb="41" eb="42">
      <t>タ</t>
    </rPh>
    <rPh sb="43" eb="45">
      <t>ダンタイ</t>
    </rPh>
    <rPh sb="46" eb="47">
      <t>クラ</t>
    </rPh>
    <rPh sb="49" eb="53">
      <t>シセツゼンタイ</t>
    </rPh>
    <rPh sb="54" eb="57">
      <t>ケイネンカ</t>
    </rPh>
    <rPh sb="58" eb="59">
      <t>スス</t>
    </rPh>
    <rPh sb="61" eb="62">
      <t>オソ</t>
    </rPh>
    <phoneticPr fontId="4"/>
  </si>
  <si>
    <r>
      <t>　</t>
    </r>
    <r>
      <rPr>
        <sz val="11"/>
        <rFont val="ＭＳ ゴシック"/>
        <family val="3"/>
        <charset val="128"/>
      </rPr>
      <t>現在の経営状況については、概ね健全な状況とであると考えられる。ただし、近年の状況からみると給水原価の上昇に伴って料金回収率や経営収支比率が徐々に低下しており、経営状況が悪化しつつある状況にあると言える。
　施設の老朽化等に関しては、悪化している傾向は見られないが、人口減少や水需要の減少、今後到来する更新期に備え効果的で効率的な更新を行うなど、将来にわたり持続可能な水道事業の運営の在り方について検討していく必要があると考える。</t>
    </r>
    <rPh sb="1" eb="3">
      <t>ゲンザイ</t>
    </rPh>
    <rPh sb="4" eb="8">
      <t>ケイエイジョウキョウ</t>
    </rPh>
    <rPh sb="14" eb="15">
      <t>オオム</t>
    </rPh>
    <rPh sb="16" eb="18">
      <t>ケンゼン</t>
    </rPh>
    <rPh sb="19" eb="21">
      <t>ジョウキョウ</t>
    </rPh>
    <rPh sb="26" eb="27">
      <t>カンガ</t>
    </rPh>
    <rPh sb="39" eb="41">
      <t>ジョウキョウ</t>
    </rPh>
    <rPh sb="46" eb="50">
      <t>キュウスイゲンカ</t>
    </rPh>
    <rPh sb="51" eb="53">
      <t>ジョウショウ</t>
    </rPh>
    <rPh sb="54" eb="55">
      <t>トモナ</t>
    </rPh>
    <rPh sb="57" eb="61">
      <t>リョウキンカイシュウ</t>
    </rPh>
    <rPh sb="61" eb="62">
      <t>リツ</t>
    </rPh>
    <rPh sb="63" eb="65">
      <t>ケイエイ</t>
    </rPh>
    <rPh sb="65" eb="67">
      <t>シュウシ</t>
    </rPh>
    <rPh sb="67" eb="69">
      <t>ヒリツ</t>
    </rPh>
    <rPh sb="70" eb="72">
      <t>ジョジョ</t>
    </rPh>
    <rPh sb="73" eb="75">
      <t>テイカ</t>
    </rPh>
    <rPh sb="80" eb="84">
      <t>ケイエイジョウキョウ</t>
    </rPh>
    <rPh sb="85" eb="87">
      <t>アッカ</t>
    </rPh>
    <rPh sb="92" eb="94">
      <t>ジョウキョウ</t>
    </rPh>
    <rPh sb="98" eb="99">
      <t>イ</t>
    </rPh>
    <rPh sb="104" eb="106">
      <t>シセツ</t>
    </rPh>
    <rPh sb="107" eb="111">
      <t>ロウキュウカトウ</t>
    </rPh>
    <rPh sb="112" eb="113">
      <t>カン</t>
    </rPh>
    <rPh sb="117" eb="119">
      <t>アッカ</t>
    </rPh>
    <rPh sb="123" eb="125">
      <t>ケイコウ</t>
    </rPh>
    <rPh sb="126" eb="127">
      <t>ミ</t>
    </rPh>
    <rPh sb="145" eb="147">
      <t>コンゴ</t>
    </rPh>
    <rPh sb="147" eb="149">
      <t>トウライ</t>
    </rPh>
    <rPh sb="151" eb="154">
      <t>コウシンキ</t>
    </rPh>
    <rPh sb="155" eb="156">
      <t>ソナ</t>
    </rPh>
    <rPh sb="157" eb="160">
      <t>コウカテキ</t>
    </rPh>
    <rPh sb="161" eb="164">
      <t>コウリツテキ</t>
    </rPh>
    <rPh sb="165" eb="167">
      <t>コウシン</t>
    </rPh>
    <rPh sb="168" eb="169">
      <t>オコナ</t>
    </rPh>
    <rPh sb="173" eb="175">
      <t>ショウライ</t>
    </rPh>
    <rPh sb="179" eb="183">
      <t>ジゾクカノウ</t>
    </rPh>
    <rPh sb="184" eb="188">
      <t>スイドウジギョウ</t>
    </rPh>
    <rPh sb="189" eb="191">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</si>
</sst>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77-487A-99DA-A80A9C395B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977-487A-99DA-A80A9C395B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115.98</c:v>
                </c:pt>
                <c:pt idx="1">
                  <c:v>114.57</c:v>
                </c:pt>
                <c:pt idx="2">
                  <c:v>115.67</c:v>
                </c:pt>
                <c:pt idx="3">
                  <c:v>113.08</c:v>
                </c:pt>
                <c:pt idx="4">
                  <c:v>103.51</c:v>
                </c:pt>
              </c:numCache>
            </c:numRef>
          </c:val>
          <c:extLst>
            <c:ext xmlns:c16="http://schemas.microsoft.com/office/drawing/2014/chart" uri="{C3380CC4-5D6E-409C-BE32-E72D297353CC}">
              <c16:uniqueId val="{00000000-B453-40D0-A02B-78B761FAD45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453-40D0-A02B-78B761FAD45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46.63</c:v>
                </c:pt>
                <c:pt idx="1">
                  <c:v>46.81</c:v>
                </c:pt>
                <c:pt idx="2">
                  <c:v>47.9</c:v>
                </c:pt>
                <c:pt idx="3">
                  <c:v>46.63</c:v>
                </c:pt>
                <c:pt idx="4">
                  <c:v>47.87</c:v>
                </c:pt>
              </c:numCache>
            </c:numRef>
          </c:val>
          <c:extLst>
            <c:ext xmlns:c16="http://schemas.microsoft.com/office/drawing/2014/chart" uri="{C3380CC4-5D6E-409C-BE32-E72D297353CC}">
              <c16:uniqueId val="{00000000-2EB4-4FBE-8141-D1EB8E6957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EB4-4FBE-8141-D1EB8E6957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52-4880-BEAF-E983459326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B52-4880-BEAF-E983459326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A3-4801-B5CB-D46B75D718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BA3-4801-B5CB-D46B75D718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647.79999999999995</c:v>
                </c:pt>
                <c:pt idx="1">
                  <c:v>950.06</c:v>
                </c:pt>
                <c:pt idx="2">
                  <c:v>971.81</c:v>
                </c:pt>
                <c:pt idx="3">
                  <c:v>933</c:v>
                </c:pt>
                <c:pt idx="4">
                  <c:v>864.76</c:v>
                </c:pt>
              </c:numCache>
            </c:numRef>
          </c:val>
          <c:extLst>
            <c:ext xmlns:c16="http://schemas.microsoft.com/office/drawing/2014/chart" uri="{C3380CC4-5D6E-409C-BE32-E72D297353CC}">
              <c16:uniqueId val="{00000000-C52C-4357-B481-C8BC2E5C8F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52C-4357-B481-C8BC2E5C8F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200.3</c:v>
                </c:pt>
                <c:pt idx="1">
                  <c:v>229.85</c:v>
                </c:pt>
                <c:pt idx="2">
                  <c:v>220.22</c:v>
                </c:pt>
                <c:pt idx="3">
                  <c:v>303.74</c:v>
                </c:pt>
                <c:pt idx="4">
                  <c:v>294.35000000000002</c:v>
                </c:pt>
              </c:numCache>
            </c:numRef>
          </c:val>
          <c:extLst>
            <c:ext xmlns:c16="http://schemas.microsoft.com/office/drawing/2014/chart" uri="{C3380CC4-5D6E-409C-BE32-E72D297353CC}">
              <c16:uniqueId val="{00000000-0E30-4C67-98E7-3F06A16EB9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E30-4C67-98E7-3F06A16EB9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104.85</c:v>
                </c:pt>
                <c:pt idx="1">
                  <c:v>107.17</c:v>
                </c:pt>
                <c:pt idx="2">
                  <c:v>108.59</c:v>
                </c:pt>
                <c:pt idx="3">
                  <c:v>104.06</c:v>
                </c:pt>
                <c:pt idx="4">
                  <c:v>96.59</c:v>
                </c:pt>
              </c:numCache>
            </c:numRef>
          </c:val>
          <c:extLst>
            <c:ext xmlns:c16="http://schemas.microsoft.com/office/drawing/2014/chart" uri="{C3380CC4-5D6E-409C-BE32-E72D297353CC}">
              <c16:uniqueId val="{00000000-5BE0-4E4A-ADBA-33AE3BF4BA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BE0-4E4A-ADBA-33AE3BF4BA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135.94999999999999</c:v>
                </c:pt>
                <c:pt idx="1">
                  <c:v>133.6</c:v>
                </c:pt>
                <c:pt idx="2">
                  <c:v>130.80000000000001</c:v>
                </c:pt>
                <c:pt idx="3">
                  <c:v>137.49</c:v>
                </c:pt>
                <c:pt idx="4">
                  <c:v>149.53</c:v>
                </c:pt>
              </c:numCache>
            </c:numRef>
          </c:val>
          <c:extLst>
            <c:ext xmlns:c16="http://schemas.microsoft.com/office/drawing/2014/chart" uri="{C3380CC4-5D6E-409C-BE32-E72D297353CC}">
              <c16:uniqueId val="{00000000-48AF-45C4-BBB8-E2646F89DB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8AF-45C4-BBB8-E2646F89DB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57.56</c:v>
                </c:pt>
                <c:pt idx="1">
                  <c:v>60.19</c:v>
                </c:pt>
                <c:pt idx="2">
                  <c:v>60.4</c:v>
                </c:pt>
                <c:pt idx="3">
                  <c:v>59.76</c:v>
                </c:pt>
                <c:pt idx="4">
                  <c:v>59.02</c:v>
                </c:pt>
              </c:numCache>
            </c:numRef>
          </c:val>
          <c:extLst>
            <c:ext xmlns:c16="http://schemas.microsoft.com/office/drawing/2014/chart" uri="{C3380CC4-5D6E-409C-BE32-E72D297353CC}">
              <c16:uniqueId val="{00000000-D668-4BFA-8404-E2E462861E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668-4BFA-8404-E2E462861E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79.489999999999995</c:v>
                </c:pt>
                <c:pt idx="1">
                  <c:v>75.88</c:v>
                </c:pt>
                <c:pt idx="2">
                  <c:v>78.02</c:v>
                </c:pt>
                <c:pt idx="3">
                  <c:v>79.400000000000006</c:v>
                </c:pt>
                <c:pt idx="4">
                  <c:v>79.56</c:v>
                </c:pt>
              </c:numCache>
            </c:numRef>
          </c:val>
          <c:extLst>
            <c:ext xmlns:c16="http://schemas.microsoft.com/office/drawing/2014/chart" uri="{C3380CC4-5D6E-409C-BE32-E72D297353CC}">
              <c16:uniqueId val="{00000000-F41F-42C7-8B76-8CFC587D12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F41F-42C7-8B76-8CFC587D12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4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A6</v>
      </c>
      <c r="X8" s="70"/>
      <c r="Y8" s="70"/>
      <c r="Z8" s="70"/>
      <c r="AA8" s="70"/>
      <c r="AB8" s="70"/>
      <c r="AC8" s="70"/>
      <c r="AD8" s="70" t="str">
        <f>データ!$M$6</f>
        <v>非設置</v>
      </c>
      <c r="AE8" s="70"/>
      <c r="AF8" s="70"/>
      <c r="AG8" s="70"/>
      <c r="AH8" s="70"/>
      <c r="AI8" s="70"/>
      <c r="AJ8" s="70"/>
      <c r="AK8" s="2"/>
      <c r="AL8" s="53">
        <f>データ!$R$6</f>
        <v>20317</v>
      </c>
      <c r="AM8" s="53"/>
      <c r="AN8" s="53"/>
      <c r="AO8" s="53"/>
      <c r="AP8" s="53"/>
      <c r="AQ8" s="53"/>
      <c r="AR8" s="53"/>
      <c r="AS8" s="53"/>
      <c r="AT8" s="50">
        <f>データ!$S$6</f>
        <v>192.06</v>
      </c>
      <c r="AU8" s="51"/>
      <c r="AV8" s="51"/>
      <c r="AW8" s="51"/>
      <c r="AX8" s="51"/>
      <c r="AY8" s="51"/>
      <c r="AZ8" s="51"/>
      <c r="BA8" s="51"/>
      <c r="BB8" s="40">
        <f>データ!$T$6</f>
        <v>105.78</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77.19</v>
      </c>
      <c r="J10" s="51"/>
      <c r="K10" s="51"/>
      <c r="L10" s="51"/>
      <c r="M10" s="51"/>
      <c r="N10" s="51"/>
      <c r="O10" s="52"/>
      <c r="P10" s="40">
        <f>データ!$P$6</f>
        <v>96.74</v>
      </c>
      <c r="Q10" s="40"/>
      <c r="R10" s="40"/>
      <c r="S10" s="40"/>
      <c r="T10" s="40"/>
      <c r="U10" s="40"/>
      <c r="V10" s="40"/>
      <c r="W10" s="53">
        <f>データ!$Q$6</f>
        <v>2640</v>
      </c>
      <c r="X10" s="53"/>
      <c r="Y10" s="53"/>
      <c r="Z10" s="53"/>
      <c r="AA10" s="53"/>
      <c r="AB10" s="53"/>
      <c r="AC10" s="53"/>
      <c r="AD10" s="2"/>
      <c r="AE10" s="2"/>
      <c r="AF10" s="2"/>
      <c r="AG10" s="2"/>
      <c r="AH10" s="2"/>
      <c r="AI10" s="2"/>
      <c r="AJ10" s="2"/>
      <c r="AK10" s="2"/>
      <c r="AL10" s="53">
        <f>データ!$U$6</f>
        <v>19611</v>
      </c>
      <c r="AM10" s="53"/>
      <c r="AN10" s="53"/>
      <c r="AO10" s="53"/>
      <c r="AP10" s="53"/>
      <c r="AQ10" s="53"/>
      <c r="AR10" s="53"/>
      <c r="AS10" s="53"/>
      <c r="AT10" s="50">
        <f>データ!$V$6</f>
        <v>66.2</v>
      </c>
      <c r="AU10" s="51"/>
      <c r="AV10" s="51"/>
      <c r="AW10" s="51"/>
      <c r="AX10" s="51"/>
      <c r="AY10" s="51"/>
      <c r="AZ10" s="51"/>
      <c r="BA10" s="51"/>
      <c r="BB10" s="40">
        <f>データ!$W$6</f>
        <v>296.24</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tDJMOPt0IvMMp9sNptWclK3tFzbW+TrR25c1own1WQ/QgOzXmF6XGA3qWTBqA97QUzmeuBiI+N26973HB+7Nw==" saltValue="mVm5MSevOzzYFUoSJjm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74616</v>
      </c>
      <c r="D6" s="20">
        <f t="shared" si="3"/>
        <v>46</v>
      </c>
      <c r="E6" s="20">
        <f t="shared" si="3"/>
        <v>1</v>
      </c>
      <c r="F6" s="20">
        <f t="shared" si="3"/>
        <v>0</v>
      </c>
      <c r="G6" s="20">
        <f t="shared" si="3"/>
        <v>1</v>
      </c>
      <c r="H6" s="20" t="str">
        <f t="shared" si="3"/>
        <v>福島県　西郷村</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77.19</v>
      </c>
      <c r="P6" s="21">
        <f t="shared" si="3"/>
        <v>96.74</v>
      </c>
      <c r="Q6" s="21">
        <f t="shared" si="3"/>
        <v>2640</v>
      </c>
      <c r="R6" s="21">
        <f t="shared" si="3"/>
        <v>20317</v>
      </c>
      <c r="S6" s="21">
        <f t="shared" si="3"/>
        <v>192.06</v>
      </c>
      <c r="T6" s="21">
        <f t="shared" si="3"/>
        <v>105.78</v>
      </c>
      <c r="U6" s="21">
        <f t="shared" si="3"/>
        <v>19611</v>
      </c>
      <c r="V6" s="21">
        <f t="shared" si="3"/>
        <v>66.2</v>
      </c>
      <c r="W6" s="21">
        <f t="shared" si="3"/>
        <v>296.24</v>
      </c>
      <c r="X6" s="22">
        <f>IF(X7="",NA(),X7)</f>
        <v>115.98</v>
      </c>
      <c r="Y6" s="22">
        <f t="shared" ref="Y6:AG6" si="4">IF(Y7="",NA(),Y7)</f>
        <v>114.57</v>
      </c>
      <c r="Z6" s="22">
        <f t="shared" si="4"/>
        <v>115.67</v>
      </c>
      <c r="AA6" s="22">
        <f t="shared" si="4"/>
        <v>113.08</v>
      </c>
      <c r="AB6" s="22">
        <f t="shared" si="4"/>
        <v>103.51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647.79999999999995</v>
      </c>
      <c r="AU6" s="22">
        <f t="shared" ref="AU6:BC6" si="6">IF(AU7="",NA(),AU7)</f>
        <v>950.06</v>
      </c>
      <c r="AV6" s="22">
        <f t="shared" si="6"/>
        <v>971.81</v>
      </c>
      <c r="AW6" s="22">
        <f t="shared" si="6"/>
        <v>933</v>
      </c>
      <c r="AX6" s="22">
        <f t="shared" si="6"/>
        <v>864.76</v>
      </c>
      <c r="AY6" s="22">
        <f t="shared" si="6"/>
        <v>369.69</v>
      </c>
      <c r="AZ6" s="22">
        <f t="shared" si="6"/>
        <v>379.08</v>
      </c>
      <c r="BA6" s="22">
        <f t="shared" si="6"/>
        <v>367.55</v>
      </c>
      <c r="BB6" s="22">
        <f t="shared" si="6"/>
        <v>378.56</v>
      </c>
      <c r="BC6" s="22">
        <f t="shared" si="6"/>
        <v>364.46</v>
      </c>
      <c r="BD6" s="21" t="str">
        <f>IF(BD7="","",IF(BD7="-","【-】","【"&amp;SUBSTITUTE(TEXT(BD7,"#,##0.00"),"-","△")&amp;"】"))</f>
        <v>【252.29】</v>
      </c>
      <c r="BE6" s="22">
        <f>IF(BE7="",NA(),BE7)</f>
        <v>200.3</v>
      </c>
      <c r="BF6" s="22">
        <f t="shared" ref="BF6:BN6" si="7">IF(BF7="",NA(),BF7)</f>
        <v>229.85</v>
      </c>
      <c r="BG6" s="22">
        <f t="shared" si="7"/>
        <v>220.22</v>
      </c>
      <c r="BH6" s="22">
        <f t="shared" si="7"/>
        <v>303.74</v>
      </c>
      <c r="BI6" s="22">
        <f t="shared" si="7"/>
        <v>294.35000000000002</v>
      </c>
      <c r="BJ6" s="22">
        <f t="shared" si="7"/>
        <v>402.99</v>
      </c>
      <c r="BK6" s="22">
        <f t="shared" si="7"/>
        <v>398.98</v>
      </c>
      <c r="BL6" s="22">
        <f t="shared" si="7"/>
        <v>418.68</v>
      </c>
      <c r="BM6" s="22">
        <f t="shared" si="7"/>
        <v>395.68</v>
      </c>
      <c r="BN6" s="22">
        <f t="shared" si="7"/>
        <v>403.72</v>
      </c>
      <c r="BO6" s="21" t="str">
        <f>IF(BO7="","",IF(BO7="-","【-】","【"&amp;SUBSTITUTE(TEXT(BO7,"#,##0.00"),"-","△")&amp;"】"))</f>
        <v>【268.07】</v>
      </c>
      <c r="BP6" s="22">
        <f>IF(BP7="",NA(),BP7)</f>
        <v>104.85</v>
      </c>
      <c r="BQ6" s="22">
        <f t="shared" ref="BQ6:BY6" si="8">IF(BQ7="",NA(),BQ7)</f>
        <v>107.17</v>
      </c>
      <c r="BR6" s="22">
        <f t="shared" si="8"/>
        <v>108.59</v>
      </c>
      <c r="BS6" s="22">
        <f t="shared" si="8"/>
        <v>104.06</v>
      </c>
      <c r="BT6" s="22">
        <f t="shared" si="8"/>
        <v>96.59</v>
      </c>
      <c r="BU6" s="22">
        <f t="shared" si="8"/>
        <v>98.66</v>
      </c>
      <c r="BV6" s="22">
        <f t="shared" si="8"/>
        <v>98.64</v>
      </c>
      <c r="BW6" s="22">
        <f t="shared" si="8"/>
        <v>94.78</v>
      </c>
      <c r="BX6" s="22">
        <f t="shared" si="8"/>
        <v>97.59</v>
      </c>
      <c r="BY6" s="22">
        <f t="shared" si="8"/>
        <v>92.17</v>
      </c>
      <c r="BZ6" s="21" t="str">
        <f>IF(BZ7="","",IF(BZ7="-","【-】","【"&amp;SUBSTITUTE(TEXT(BZ7,"#,##0.00"),"-","△")&amp;"】"))</f>
        <v>【97.47】</v>
      </c>
      <c r="CA6" s="22">
        <f>IF(CA7="",NA(),CA7)</f>
        <v>135.94999999999999</v>
      </c>
      <c r="CB6" s="22">
        <f t="shared" ref="CB6:CJ6" si="9">IF(CB7="",NA(),CB7)</f>
        <v>133.6</v>
      </c>
      <c r="CC6" s="22">
        <f t="shared" si="9"/>
        <v>130.80000000000001</v>
      </c>
      <c r="CD6" s="22">
        <f t="shared" si="9"/>
        <v>137.49</v>
      </c>
      <c r="CE6" s="22">
        <f t="shared" si="9"/>
        <v>149.53</v>
      </c>
      <c r="CF6" s="22">
        <f t="shared" si="9"/>
        <v>178.59</v>
      </c>
      <c r="CG6" s="22">
        <f t="shared" si="9"/>
        <v>178.92</v>
      </c>
      <c r="CH6" s="22">
        <f t="shared" si="9"/>
        <v>181.3</v>
      </c>
      <c r="CI6" s="22">
        <f t="shared" si="9"/>
        <v>181.71</v>
      </c>
      <c r="CJ6" s="22">
        <f t="shared" si="9"/>
        <v>188.51</v>
      </c>
      <c r="CK6" s="21" t="str">
        <f>IF(CK7="","",IF(CK7="-","【-】","【"&amp;SUBSTITUTE(TEXT(CK7,"#,##0.00"),"-","△")&amp;"】"))</f>
        <v>【174.75】</v>
      </c>
      <c r="CL6" s="22">
        <f>IF(CL7="",NA(),CL7)</f>
        <v>57.56</v>
      </c>
      <c r="CM6" s="22">
        <f t="shared" ref="CM6:CU6" si="10">IF(CM7="",NA(),CM7)</f>
        <v>60.19</v>
      </c>
      <c r="CN6" s="22">
        <f t="shared" si="10"/>
        <v>60.4</v>
      </c>
      <c r="CO6" s="22">
        <f t="shared" si="10"/>
        <v>59.76</v>
      </c>
      <c r="CP6" s="22">
        <f t="shared" si="10"/>
        <v>59.02</v>
      </c>
      <c r="CQ6" s="22">
        <f t="shared" si="10"/>
        <v>55.03</v>
      </c>
      <c r="CR6" s="22">
        <f t="shared" si="10"/>
        <v>55.14</v>
      </c>
      <c r="CS6" s="22">
        <f t="shared" si="10"/>
        <v>55.89</v>
      </c>
      <c r="CT6" s="22">
        <f t="shared" si="10"/>
        <v>55.72</v>
      </c>
      <c r="CU6" s="22">
        <f t="shared" si="10"/>
        <v>55.31</v>
      </c>
      <c r="CV6" s="21" t="str">
        <f>IF(CV7="","",IF(CV7="-","【-】","【"&amp;SUBSTITUTE(TEXT(CV7,"#,##0.00"),"-","△")&amp;"】"))</f>
        <v>【59.97】</v>
      </c>
      <c r="CW6" s="22">
        <f>IF(CW7="",NA(),CW7)</f>
        <v>79.489999999999995</v>
      </c>
      <c r="CX6" s="22">
        <f t="shared" ref="CX6:DF6" si="11">IF(CX7="",NA(),CX7)</f>
        <v>75.88</v>
      </c>
      <c r="CY6" s="22">
        <f t="shared" si="11"/>
        <v>78.02</v>
      </c>
      <c r="CZ6" s="22">
        <f t="shared" si="11"/>
        <v>79.400000000000006</v>
      </c>
      <c r="DA6" s="22">
        <f t="shared" si="11"/>
        <v>79.56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46.63</v>
      </c>
      <c r="DI6" s="22">
        <f t="shared" ref="DI6:DQ6" si="12">IF(DI7="",NA(),DI7)</f>
        <v>46.81</v>
      </c>
      <c r="DJ6" s="22">
        <f t="shared" si="12"/>
        <v>47.9</v>
      </c>
      <c r="DK6" s="22">
        <f t="shared" si="12"/>
        <v>46.63</v>
      </c>
      <c r="DL6" s="22">
        <f t="shared" si="12"/>
        <v>47.87</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0.47</v>
      </c>
      <c r="EE6" s="22">
        <f t="shared" ref="EE6:EM6" si="14">IF(EE7="",NA(),EE7)</f>
        <v>0.04</v>
      </c>
      <c r="EF6" s="21">
        <f t="shared" si="14"/>
        <v>0</v>
      </c>
      <c r="EG6" s="21">
        <f t="shared" si="14"/>
        <v>0</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74616</v>
      </c>
      <c r="D7" s="24">
        <v>46</v>
      </c>
      <c r="E7" s="24">
        <v>1</v>
      </c>
      <c r="F7" s="24">
        <v>0</v>
      </c>
      <c r="G7" s="24">
        <v>1</v>
      </c>
      <c r="H7" s="24" t="s">
        <v>93</v>
      </c>
      <c r="I7" s="24" t="s">
        <v>94</v>
      </c>
      <c r="J7" s="24" t="s">
        <v>95</v>
      </c>
      <c r="K7" s="24" t="s">
        <v>96</v>
      </c>
      <c r="L7" s="24" t="s">
        <v>97</v>
      </c>
      <c r="M7" s="24" t="s">
        <v>98</v>
      </c>
      <c r="N7" s="25" t="s">
        <v>99</v>
      </c>
      <c r="O7" s="25">
        <v>77.19</v>
      </c>
      <c r="P7" s="25">
        <v>96.74</v>
      </c>
      <c r="Q7" s="25">
        <v>2640</v>
      </c>
      <c r="R7" s="25">
        <v>20317</v>
      </c>
      <c r="S7" s="25">
        <v>192.06</v>
      </c>
      <c r="T7" s="25">
        <v>105.78</v>
      </c>
      <c r="U7" s="25">
        <v>19611</v>
      </c>
      <c r="V7" s="25">
        <v>66.2</v>
      </c>
      <c r="W7" s="25">
        <v>296.24</v>
      </c>
      <c r="X7" s="25">
        <v>115.98</v>
      </c>
      <c r="Y7" s="25">
        <v>114.57</v>
      </c>
      <c r="Z7" s="25">
        <v>115.67</v>
      </c>
      <c r="AA7" s="25">
        <v>113.08</v>
      </c>
      <c r="AB7" s="25">
        <v>103.51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647.79999999999995</v>
      </c>
      <c r="AU7" s="25">
        <v>950.06</v>
      </c>
      <c r="AV7" s="25">
        <v>971.81</v>
      </c>
      <c r="AW7" s="25">
        <v>933</v>
      </c>
      <c r="AX7" s="25">
        <v>864.76</v>
      </c>
      <c r="AY7" s="25">
        <v>369.69</v>
      </c>
      <c r="AZ7" s="25">
        <v>379.08</v>
      </c>
      <c r="BA7" s="25">
        <v>367.55</v>
      </c>
      <c r="BB7" s="25">
        <v>378.56</v>
      </c>
      <c r="BC7" s="25">
        <v>364.46</v>
      </c>
      <c r="BD7" s="25">
        <v>252.29</v>
      </c>
      <c r="BE7" s="25">
        <v>200.3</v>
      </c>
      <c r="BF7" s="25">
        <v>229.85</v>
      </c>
      <c r="BG7" s="25">
        <v>220.22</v>
      </c>
      <c r="BH7" s="25">
        <v>303.74</v>
      </c>
      <c r="BI7" s="25">
        <v>294.35000000000002</v>
      </c>
      <c r="BJ7" s="25">
        <v>402.99</v>
      </c>
      <c r="BK7" s="25">
        <v>398.98</v>
      </c>
      <c r="BL7" s="25">
        <v>418.68</v>
      </c>
      <c r="BM7" s="25">
        <v>395.68</v>
      </c>
      <c r="BN7" s="25">
        <v>403.72</v>
      </c>
      <c r="BO7" s="25">
        <v>268.07</v>
      </c>
      <c r="BP7" s="25">
        <v>104.85</v>
      </c>
      <c r="BQ7" s="25">
        <v>107.17</v>
      </c>
      <c r="BR7" s="25">
        <v>108.59</v>
      </c>
      <c r="BS7" s="25">
        <v>104.06</v>
      </c>
      <c r="BT7" s="25">
        <v>96.59</v>
      </c>
      <c r="BU7" s="25">
        <v>98.66</v>
      </c>
      <c r="BV7" s="25">
        <v>98.64</v>
      </c>
      <c r="BW7" s="25">
        <v>94.78</v>
      </c>
      <c r="BX7" s="25">
        <v>97.59</v>
      </c>
      <c r="BY7" s="25">
        <v>92.17</v>
      </c>
      <c r="BZ7" s="25">
        <v>97.47</v>
      </c>
      <c r="CA7" s="25">
        <v>135.94999999999999</v>
      </c>
      <c r="CB7" s="25">
        <v>133.6</v>
      </c>
      <c r="CC7" s="25">
        <v>130.80000000000001</v>
      </c>
      <c r="CD7" s="25">
        <v>137.49</v>
      </c>
      <c r="CE7" s="25">
        <v>149.53</v>
      </c>
      <c r="CF7" s="25">
        <v>178.59</v>
      </c>
      <c r="CG7" s="25">
        <v>178.92</v>
      </c>
      <c r="CH7" s="25">
        <v>181.3</v>
      </c>
      <c r="CI7" s="25">
        <v>181.71</v>
      </c>
      <c r="CJ7" s="25">
        <v>188.51</v>
      </c>
      <c r="CK7" s="25">
        <v>174.75</v>
      </c>
      <c r="CL7" s="25">
        <v>57.56</v>
      </c>
      <c r="CM7" s="25">
        <v>60.19</v>
      </c>
      <c r="CN7" s="25">
        <v>60.4</v>
      </c>
      <c r="CO7" s="25">
        <v>59.76</v>
      </c>
      <c r="CP7" s="25">
        <v>59.02</v>
      </c>
      <c r="CQ7" s="25">
        <v>55.03</v>
      </c>
      <c r="CR7" s="25">
        <v>55.14</v>
      </c>
      <c r="CS7" s="25">
        <v>55.89</v>
      </c>
      <c r="CT7" s="25">
        <v>55.72</v>
      </c>
      <c r="CU7" s="25">
        <v>55.31</v>
      </c>
      <c r="CV7" s="25">
        <v>59.97</v>
      </c>
      <c r="CW7" s="25">
        <v>79.489999999999995</v>
      </c>
      <c r="CX7" s="25">
        <v>75.88</v>
      </c>
      <c r="CY7" s="25">
        <v>78.02</v>
      </c>
      <c r="CZ7" s="25">
        <v>79.400000000000006</v>
      </c>
      <c r="DA7" s="25">
        <v>79.56</v>
      </c>
      <c r="DB7" s="25">
        <v>81.900000000000006</v>
      </c>
      <c r="DC7" s="25">
        <v>81.39</v>
      </c>
      <c r="DD7" s="25">
        <v>81.27</v>
      </c>
      <c r="DE7" s="25">
        <v>81.260000000000005</v>
      </c>
      <c r="DF7" s="25">
        <v>80.36</v>
      </c>
      <c r="DG7" s="25">
        <v>89.76</v>
      </c>
      <c r="DH7" s="25">
        <v>46.63</v>
      </c>
      <c r="DI7" s="25">
        <v>46.81</v>
      </c>
      <c r="DJ7" s="25">
        <v>47.9</v>
      </c>
      <c r="DK7" s="25">
        <v>46.63</v>
      </c>
      <c r="DL7" s="25">
        <v>47.87</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0.47</v>
      </c>
      <c r="EE7" s="25">
        <v>0.04</v>
      </c>
      <c r="EF7" s="25">
        <v>0</v>
      </c>
      <c r="EG7" s="25">
        <v>0</v>
      </c>
      <c r="EH7" s="25">
        <v>0</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志津枝</cp:lastModifiedBy>
  <dcterms:created xsi:type="dcterms:W3CDTF">2023-12-05T00:49:42Z</dcterms:created>
  <dcterms:modified xsi:type="dcterms:W3CDTF">2024-01-30T05:25:30Z</dcterms:modified>
  <cp:category/>
</cp:coreProperties>
</file>