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Amsv00\上下水道課\共有フォルダ\総務係\報告\R5報告\10 公営企業に係る経営比較分析表（令和４年度決算）の分析等について\【経営比較分析表】2022_074471_46_010\【経営比較分析表】2022_074471_46_010\"/>
    </mc:Choice>
  </mc:AlternateContent>
  <xr:revisionPtr revIDLastSave="0" documentId="13_ncr:1_{0476ED70-563F-4A3F-A6B9-7376AE212092}" xr6:coauthVersionLast="47" xr6:coauthVersionMax="47" xr10:uidLastSave="{00000000-0000-0000-0000-000000000000}"/>
  <workbookProtection workbookAlgorithmName="SHA-512" workbookHashValue="KPN3o2aJTGawe5SLsDMu6OcbMIqCRXttaVc4CwqTzyt6HEo55XFPKmEutU7BBk5MEFHbxDS2IsfLLO9+AjJ2pA==" workbookSaltValue="G9b18qfXHqq/HQ4zJRqxRQ=="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R6" i="5"/>
  <c r="Q6" i="5"/>
  <c r="P6" i="5"/>
  <c r="O6" i="5"/>
  <c r="N6" i="5"/>
  <c r="M6" i="5"/>
  <c r="AD8" i="4" s="1"/>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J85" i="4"/>
  <c r="W10" i="4"/>
  <c r="P10" i="4"/>
  <c r="I10" i="4"/>
  <c r="B10" i="4"/>
  <c r="BB8" i="4"/>
  <c r="AT8" i="4"/>
  <c r="AL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<sst xmlns="http://schemas.openxmlformats.org/spreadsheetml/2006/main" count="228" uniqueCount="114">
  <si>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</si>
  <si>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</si>
  <si>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</si>
  <si>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</si>
  <si>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</si>
  <si>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</si>
  <si>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</si>
  <si>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</si>
  <si>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</si>
  <si>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</si>
  <si>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</si>
  <si>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</si>
  <si>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</si>
  <si>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</si>
  <si>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</si>
  <si>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</si>
  <si>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</si>
  <si>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</si>
  <si>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</si>
  <si>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</si>
  <si>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</si>
  <si>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</si>
  <si>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</si>
  <si>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</si>
  <si>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</si>
  <si>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</si>
  <si>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</si>
  <si>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</si>
  <si>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</si>
  <si>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</si>
  <si>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</si>
  <si>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</si>
  <si>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</si>
  <si>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</si>
  <si>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</si>
  <si>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</si>
  <si>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</si>
  <si>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</si>
  <si>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</si>
  <si>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</si>
  <si>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</si>
  <si>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</si>
  <si>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</si>
  <si>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</si>
  <si>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</si>
  <si>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</si>
  <si>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</si>
  <si>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</si>
  <si>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</si>
  <si>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</si>
  <si>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</si>
  <si>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</si>
  <si>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</si>
  <si>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</si>
  <si>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</si>
  <si>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</si>
  <si>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</si>
  <si>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</si>
  <si>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</si>
  <si>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</si>
  <si>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</si>
  <si>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</si>
  <si>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</si>
  <si>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</si>
  <si>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</si>
  <si>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</si>
  <si>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</si>
  <si>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</si>
  <si>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</si>
  <si>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</si>
  <si>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</si>
  <si>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</si>
  <si>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</si>
  <si>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</si>
  <si>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</si>
  <si>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</si>
  <si>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</si>
  <si>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</si>
  <si>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</si>
  <si>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</si>
  <si>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</si>
  <si>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</si>
  <si>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</si>
  <si>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</si>
  <si>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</si>
  <si>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</si>
  <si>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</si>
  <si>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</si>
  <si>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</si>
  <si>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</si>
  <si>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</si>
  <si>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</si>
  <si>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</si>
  <si>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会津美里町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</si>
  <si>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</si>
  <si>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</si>
  <si>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</si>
  <si>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</si>
  <si>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</si>
  <si>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</si>
  <si>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</si>
  <si>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</si>
  <si>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</si>
  <si>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</si>
  <si>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</si>
  <si>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</si>
  <si>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</si>
  <si>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</si>
  <si>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</si>
  <si>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</si>
  <si>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</si>
  <si>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b/>
        <sz val="11"/>
        <color theme="1"/>
        <rFont val="ＭＳ ゴシック"/>
        <family val="3"/>
        <charset val="128"/>
      </rPr>
      <t>①有形固定資産減価償却率</t>
    </r>
    <r>
      <rPr>
        <sz val="11"/>
        <color theme="1"/>
        <rFont val="ＭＳ ゴシック"/>
        <family val="3"/>
        <charset val="128"/>
      </rPr>
      <t xml:space="preserve">
償却率が上昇しており、施設の老朽化が進んでいることから、引き続き老朽管の更新を進めていく必要がある。
</t>
    </r>
    <r>
      <rPr>
        <b/>
        <sz val="11"/>
        <color theme="1"/>
        <rFont val="ＭＳ ゴシック"/>
        <family val="3"/>
        <charset val="128"/>
      </rPr>
      <t>②管路経年化率</t>
    </r>
    <r>
      <rPr>
        <sz val="11"/>
        <color theme="1"/>
        <rFont val="ＭＳ ゴシック"/>
        <family val="3"/>
        <charset val="128"/>
      </rPr>
      <t xml:space="preserve">
法定耐用年数を超えた管路延長の割合が類似団体平均値を下回っている。老朽管の更新工事等を計画的に進めるとともに、適切な維持修繕に努める。
</t>
    </r>
    <r>
      <rPr>
        <b/>
        <sz val="11"/>
        <color theme="1"/>
        <rFont val="ＭＳ ゴシック"/>
        <family val="3"/>
        <charset val="128"/>
      </rPr>
      <t>③管路更新率</t>
    </r>
    <r>
      <rPr>
        <sz val="11"/>
        <color theme="1"/>
        <rFont val="ＭＳ ゴシック"/>
        <family val="3"/>
        <charset val="128"/>
      </rPr>
      <t xml:space="preserve">
計画的に管路更新を行っており、更新率は上昇している。</t>
    </r>
    <rPh sb="41" eb="42">
      <t>ヒ</t>
    </rPh>
    <rPh sb="43" eb="44">
      <t>ツヅ</t>
    </rPh>
    <rPh sb="45" eb="48">
      <t>ロウキュウカン</t>
    </rPh>
    <rPh sb="49" eb="51">
      <t>コウシン</t>
    </rPh>
    <rPh sb="52" eb="53">
      <t>スス</t>
    </rPh>
    <rPh sb="57" eb="59">
      <t>ヒツヨウ</t>
    </rPh>
    <rPh sb="119" eb="120">
      <t>スス</t>
    </rPh>
    <rPh sb="127" eb="129">
      <t>テキセツ</t>
    </rPh>
    <rPh sb="130" eb="134">
      <t>イジシュウゼン</t>
    </rPh>
    <rPh sb="135" eb="136">
      <t>ツト</t>
    </rPh>
    <rPh sb="147" eb="150">
      <t>ケイカクテキ</t>
    </rPh>
    <rPh sb="151" eb="155">
      <t>カンロコウシン</t>
    </rPh>
    <rPh sb="156" eb="157">
      <t>オコナ</t>
    </rPh>
    <rPh sb="162" eb="165">
      <t>コウシンリツ</t>
    </rPh>
    <rPh sb="166" eb="168">
      <t>ジョウショウ</t>
    </rPh>
    <phoneticPr fontId="4"/>
  </si>
  <si>
    <t>　本町の水道事業は、施設の維持管理と老朽管更新事業等の建設改良を行い、安全で安心な水の安定給水の確保に努めている。
　老朽管更新事業は、既設石綿セメント管の老朽化、経年劣化による漏水等の事故により水道水の安定供給に支障となるため、令和元年度から工事に着手している。
　現状は、高度成長期に整備された老朽化した施設の更新や災害に強い施設整備といった、将来に受け継ぐ取組が必要不可欠であり、これらの事業を実施するためには多額の財源を確保する必要がある。しかし、過疎化と少子高齢化に伴う給水人口の減少等により水道料金の増加が見込めず、厳しい財政状況が続くものと予測される。今後も計画的な維持管理や適切な事業選択などにより、経営の効率化と給水サービスの向上に努める。</t>
    <rPh sb="41" eb="42">
      <t>ミズ</t>
    </rPh>
    <phoneticPr fontId="4"/>
  </si>
  <si>
    <r>
      <rPr>
        <b/>
        <sz val="11"/>
        <color theme="1"/>
        <rFont val="ＭＳ ゴシック"/>
        <family val="3"/>
        <charset val="128"/>
      </rPr>
      <t>①経常収支比率</t>
    </r>
    <r>
      <rPr>
        <sz val="11"/>
        <color theme="1"/>
        <rFont val="ＭＳ ゴシック"/>
        <family val="3"/>
        <charset val="128"/>
      </rPr>
      <t xml:space="preserve">
維持管理費や企業債支払利息等の費用を給水収益や一般会計からの繰入金等の収益で賄えている状況である。
</t>
    </r>
    <r>
      <rPr>
        <b/>
        <sz val="11"/>
        <color theme="1"/>
        <rFont val="ＭＳ ゴシック"/>
        <family val="3"/>
        <charset val="128"/>
      </rPr>
      <t>②累積欠損金比率</t>
    </r>
    <r>
      <rPr>
        <sz val="11"/>
        <color theme="1"/>
        <rFont val="ＭＳ ゴシック"/>
        <family val="3"/>
        <charset val="128"/>
      </rPr>
      <t xml:space="preserve">　なし
</t>
    </r>
    <r>
      <rPr>
        <b/>
        <sz val="11"/>
        <color theme="1"/>
        <rFont val="ＭＳ ゴシック"/>
        <family val="3"/>
        <charset val="128"/>
      </rPr>
      <t>③流動比率</t>
    </r>
    <r>
      <rPr>
        <sz val="11"/>
        <color theme="1"/>
        <rFont val="ＭＳ ゴシック"/>
        <family val="3"/>
        <charset val="128"/>
      </rPr>
      <t xml:space="preserve">
100％を上回っており、流動資産で流動負債を賄えている。
</t>
    </r>
    <r>
      <rPr>
        <b/>
        <sz val="11"/>
        <color theme="1"/>
        <rFont val="ＭＳ ゴシック"/>
        <family val="3"/>
        <charset val="128"/>
      </rPr>
      <t>④企業債残高対給水収益比率</t>
    </r>
    <r>
      <rPr>
        <sz val="11"/>
        <color theme="1"/>
        <rFont val="ＭＳ ゴシック"/>
        <family val="3"/>
        <charset val="128"/>
      </rPr>
      <t xml:space="preserve">
令和元年度から着手した老朽管更新工事により増加傾向にあったが、返済が進んでおりやや減少した。企業債発行にあたっては後年度負担を考慮し発行額の抑制に努める。
</t>
    </r>
    <r>
      <rPr>
        <b/>
        <sz val="11"/>
        <color theme="1"/>
        <rFont val="ＭＳ ゴシック"/>
        <family val="3"/>
        <charset val="128"/>
      </rPr>
      <t>⑤料金回収率</t>
    </r>
    <r>
      <rPr>
        <sz val="11"/>
        <color theme="1"/>
        <rFont val="ＭＳ ゴシック"/>
        <family val="3"/>
        <charset val="128"/>
      </rPr>
      <t xml:space="preserve">
</t>
    </r>
    <r>
      <rPr>
        <sz val="11"/>
        <rFont val="ＭＳ ゴシック"/>
        <family val="3"/>
        <charset val="128"/>
      </rPr>
      <t>100％を下回っているが、感染症対策生活応援事業による減免前の給水収益で算出すると110.12％となり、100％を上回っている。</t>
    </r>
    <r>
      <rPr>
        <sz val="11"/>
        <color theme="1"/>
        <rFont val="ＭＳ ゴシック"/>
        <family val="3"/>
        <charset val="128"/>
      </rPr>
      <t xml:space="preserve">
</t>
    </r>
    <r>
      <rPr>
        <b/>
        <sz val="11"/>
        <color theme="1"/>
        <rFont val="ＭＳ ゴシック"/>
        <family val="3"/>
        <charset val="128"/>
      </rPr>
      <t>⑥給水原価</t>
    </r>
    <r>
      <rPr>
        <sz val="11"/>
        <color theme="1"/>
        <rFont val="ＭＳ ゴシック"/>
        <family val="3"/>
        <charset val="128"/>
      </rPr>
      <t xml:space="preserve">
地理的条件により、広範囲な施設整備が必要であったため、類似団体平均値を上回っている。維持管理費の抑制や投資の効率化に努める。
</t>
    </r>
    <r>
      <rPr>
        <b/>
        <sz val="11"/>
        <color theme="1"/>
        <rFont val="ＭＳ ゴシック"/>
        <family val="3"/>
        <charset val="128"/>
      </rPr>
      <t>⑦施設利用率</t>
    </r>
    <r>
      <rPr>
        <sz val="11"/>
        <color theme="1"/>
        <rFont val="ＭＳ ゴシック"/>
        <family val="3"/>
        <charset val="128"/>
      </rPr>
      <t xml:space="preserve">
類似団体平均値を上回る利用率を維持しており、適切な施設規模となっている。
</t>
    </r>
    <r>
      <rPr>
        <b/>
        <sz val="11"/>
        <color theme="1"/>
        <rFont val="ＭＳ ゴシック"/>
        <family val="3"/>
        <charset val="128"/>
      </rPr>
      <t>⑧有収率</t>
    </r>
    <r>
      <rPr>
        <sz val="11"/>
        <color theme="1"/>
        <rFont val="ＭＳ ゴシック"/>
        <family val="3"/>
        <charset val="128"/>
      </rPr>
      <t xml:space="preserve">
類似団体平均値を下回っており、計画的かつ効率的な老朽管更新事業及び漏水調査等を実施し、有収率の向上に努める。</t>
    </r>
    <rPh sb="81" eb="83">
      <t>ウワマワ</t>
    </rPh>
    <rPh sb="88" eb="92">
      <t>リュウドウシサン</t>
    </rPh>
    <rPh sb="93" eb="97">
      <t>リュウドウフサイ</t>
    </rPh>
    <rPh sb="98" eb="99">
      <t>マカナ</t>
    </rPh>
    <rPh sb="142" eb="144">
      <t>ケイコウ</t>
    </rPh>
    <rPh sb="150" eb="152">
      <t>ヘンサイ</t>
    </rPh>
    <rPh sb="153" eb="154">
      <t>スス</t>
    </rPh>
    <rPh sb="217" eb="222">
      <t>カンセンショウタイサク</t>
    </rPh>
    <rPh sb="222" eb="228">
      <t>セイカツオウエンジギョウ</t>
    </rPh>
    <rPh sb="231" eb="234">
      <t>ゲンメンマエ</t>
    </rPh>
    <rPh sb="235" eb="239">
      <t>キュウスイシュウエキ</t>
    </rPh>
    <rPh sb="240" eb="242">
      <t>サンシュツ</t>
    </rPh>
    <rPh sb="261" eb="263">
      <t>ウワマワ</t>
    </rPh>
    <rPh sb="326" eb="328">
      <t>トウシ</t>
    </rPh>
    <rPh sb="329" eb="332">
      <t>コウリツカ</t>
    </rPh>
    <rPh sb="333" eb="334">
      <t>ツト</t>
    </rPh>
    <rPh sb="387" eb="394">
      <t>ルイジダンタイヘイキンチ</t>
    </rPh>
    <rPh sb="395" eb="397">
      <t>シタマワ</t>
    </rPh>
    <rPh sb="402" eb="405">
      <t>ケイカクテキ</t>
    </rPh>
    <rPh sb="407" eb="410">
      <t>コウリツテキ</t>
    </rPh>
    <rPh sb="434" eb="436">
      <t>コウジョウ</t>
    </rPh>
    <rPh sb="437" eb="43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</si>
</sst>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0.21</c:v>
                </c:pt>
                <c:pt idx="2">
                  <c:v>0.34</c:v>
                </c:pt>
                <c:pt idx="3">
                  <c:v>0.45</c:v>
                </c:pt>
                <c:pt idx="4">
                  <c:v>0.5</c:v>
                </c:pt>
              </c:numCache>
            </c:numRef>
          </c:val>
          <c:extLst>
            <c:ext xmlns:c16="http://schemas.microsoft.com/office/drawing/2014/chart" uri="{C3380CC4-5D6E-409C-BE32-E72D297353CC}">
              <c16:uniqueId val="{00000000-288D-4CF9-876A-1C795478FD1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288D-4CF9-876A-1C795478FD1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112.23</c:v>
                </c:pt>
                <c:pt idx="1">
                  <c:v>118.64</c:v>
                </c:pt>
                <c:pt idx="2">
                  <c:v>119.44</c:v>
                </c:pt>
                <c:pt idx="3">
                  <c:v>120.26</c:v>
                </c:pt>
                <c:pt idx="4">
                  <c:v>113.92</c:v>
                </c:pt>
              </c:numCache>
            </c:numRef>
          </c:val>
          <c:extLst>
            <c:ext xmlns:c16="http://schemas.microsoft.com/office/drawing/2014/chart" uri="{C3380CC4-5D6E-409C-BE32-E72D297353CC}">
              <c16:uniqueId val="{00000000-CB68-415B-AC24-C3212EC45FC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CB68-415B-AC24-C3212EC45FC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52.97</c:v>
                </c:pt>
                <c:pt idx="1">
                  <c:v>54.54</c:v>
                </c:pt>
                <c:pt idx="2">
                  <c:v>55.66</c:v>
                </c:pt>
                <c:pt idx="3">
                  <c:v>56.72</c:v>
                </c:pt>
                <c:pt idx="4">
                  <c:v>57.74</c:v>
                </c:pt>
              </c:numCache>
            </c:numRef>
          </c:val>
          <c:extLst>
            <c:ext xmlns:c16="http://schemas.microsoft.com/office/drawing/2014/chart" uri="{C3380CC4-5D6E-409C-BE32-E72D297353CC}">
              <c16:uniqueId val="{00000000-717F-43B4-B149-39AD2478206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717F-43B4-B149-39AD2478206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formatCode="#,##0.00;&quot;△&quot;#,##0.00">
                  <c:v>0</c:v>
                </c:pt>
                <c:pt idx="1">
                  <c:v>15.68</c:v>
                </c:pt>
                <c:pt idx="2">
                  <c:v>15.04</c:v>
                </c:pt>
                <c:pt idx="3">
                  <c:v>14.71</c:v>
                </c:pt>
                <c:pt idx="4">
                  <c:v>14.21</c:v>
                </c:pt>
              </c:numCache>
            </c:numRef>
          </c:val>
          <c:extLst>
            <c:ext xmlns:c16="http://schemas.microsoft.com/office/drawing/2014/chart" uri="{C3380CC4-5D6E-409C-BE32-E72D297353CC}">
              <c16:uniqueId val="{00000000-4F3E-4E4A-AB6F-581E4A4CEB4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4F3E-4E4A-AB6F-581E4A4CEB4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ED-4D66-9507-8F5873A3558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A6ED-4D66-9507-8F5873A3558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159.15</c:v>
                </c:pt>
                <c:pt idx="1">
                  <c:v>215.02</c:v>
                </c:pt>
                <c:pt idx="2">
                  <c:v>259.32</c:v>
                </c:pt>
                <c:pt idx="3">
                  <c:v>345.03</c:v>
                </c:pt>
                <c:pt idx="4">
                  <c:v>535.48</c:v>
                </c:pt>
              </c:numCache>
            </c:numRef>
          </c:val>
          <c:extLst>
            <c:ext xmlns:c16="http://schemas.microsoft.com/office/drawing/2014/chart" uri="{C3380CC4-5D6E-409C-BE32-E72D297353CC}">
              <c16:uniqueId val="{00000000-68DE-49E1-B8DD-5A978DAC78F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68DE-49E1-B8DD-5A978DAC78F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248.81</c:v>
                </c:pt>
                <c:pt idx="1">
                  <c:v>220.48</c:v>
                </c:pt>
                <c:pt idx="2">
                  <c:v>222.34</c:v>
                </c:pt>
                <c:pt idx="3">
                  <c:v>203.6</c:v>
                </c:pt>
                <c:pt idx="4">
                  <c:v>200.14</c:v>
                </c:pt>
              </c:numCache>
            </c:numRef>
          </c:val>
          <c:extLst>
            <c:ext xmlns:c16="http://schemas.microsoft.com/office/drawing/2014/chart" uri="{C3380CC4-5D6E-409C-BE32-E72D297353CC}">
              <c16:uniqueId val="{00000000-34E2-4E1C-BF4A-92B13ED87E8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34E2-4E1C-BF4A-92B13ED87E8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106.13</c:v>
                </c:pt>
                <c:pt idx="1">
                  <c:v>114.46</c:v>
                </c:pt>
                <c:pt idx="2">
                  <c:v>101.47</c:v>
                </c:pt>
                <c:pt idx="3">
                  <c:v>102.73</c:v>
                </c:pt>
                <c:pt idx="4">
                  <c:v>98.94</c:v>
                </c:pt>
              </c:numCache>
            </c:numRef>
          </c:val>
          <c:extLst>
            <c:ext xmlns:c16="http://schemas.microsoft.com/office/drawing/2014/chart" uri="{C3380CC4-5D6E-409C-BE32-E72D297353CC}">
              <c16:uniqueId val="{00000000-CB8B-4F66-8F9C-8B443C8D0BB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CB8B-4F66-8F9C-8B443C8D0BB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236.89</c:v>
                </c:pt>
                <c:pt idx="1">
                  <c:v>219.37</c:v>
                </c:pt>
                <c:pt idx="2">
                  <c:v>213.2</c:v>
                </c:pt>
                <c:pt idx="3">
                  <c:v>220.82</c:v>
                </c:pt>
                <c:pt idx="4">
                  <c:v>228.66</c:v>
                </c:pt>
              </c:numCache>
            </c:numRef>
          </c:val>
          <c:extLst>
            <c:ext xmlns:c16="http://schemas.microsoft.com/office/drawing/2014/chart" uri="{C3380CC4-5D6E-409C-BE32-E72D297353CC}">
              <c16:uniqueId val="{00000000-D6EE-405C-A4E3-14E1889A5BF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D6EE-405C-A4E3-14E1889A5BF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77.64</c:v>
                </c:pt>
                <c:pt idx="1">
                  <c:v>76.77</c:v>
                </c:pt>
                <c:pt idx="2">
                  <c:v>75</c:v>
                </c:pt>
                <c:pt idx="3">
                  <c:v>76.98</c:v>
                </c:pt>
                <c:pt idx="4">
                  <c:v>79.33</c:v>
                </c:pt>
              </c:numCache>
            </c:numRef>
          </c:val>
          <c:extLst>
            <c:ext xmlns:c16="http://schemas.microsoft.com/office/drawing/2014/chart" uri="{C3380CC4-5D6E-409C-BE32-E72D297353CC}">
              <c16:uniqueId val="{00000000-8B27-4A0E-B949-CD54D4FBEFE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8B27-4A0E-B949-CD54D4FBEFE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76.61</c:v>
                </c:pt>
                <c:pt idx="1">
                  <c:v>76.290000000000006</c:v>
                </c:pt>
                <c:pt idx="2">
                  <c:v>80.47</c:v>
                </c:pt>
                <c:pt idx="3">
                  <c:v>76.010000000000005</c:v>
                </c:pt>
                <c:pt idx="4">
                  <c:v>72.069999999999993</c:v>
                </c:pt>
              </c:numCache>
            </c:numRef>
          </c:val>
          <c:extLst>
            <c:ext xmlns:c16="http://schemas.microsoft.com/office/drawing/2014/chart" uri="{C3380CC4-5D6E-409C-BE32-E72D297353CC}">
              <c16:uniqueId val="{00000000-03F3-4310-9CDD-E92BD276194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03F3-4310-9CDD-E92BD276194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G18" zoomScale="80" zoomScaleNormal="80" workbookViewId="0">
      <selection activeCell="BJ35" sqref="BJ3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福島県　会津美里町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18944</v>
      </c>
      <c r="AM8" s="45"/>
      <c r="AN8" s="45"/>
      <c r="AO8" s="45"/>
      <c r="AP8" s="45"/>
      <c r="AQ8" s="45"/>
      <c r="AR8" s="45"/>
      <c r="AS8" s="45"/>
      <c r="AT8" s="46">
        <f>データ!$S$6</f>
        <v>276.33</v>
      </c>
      <c r="AU8" s="47"/>
      <c r="AV8" s="47"/>
      <c r="AW8" s="47"/>
      <c r="AX8" s="47"/>
      <c r="AY8" s="47"/>
      <c r="AZ8" s="47"/>
      <c r="BA8" s="47"/>
      <c r="BB8" s="48">
        <f>データ!$T$6</f>
        <v>68.56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82.53</v>
      </c>
      <c r="J10" s="47"/>
      <c r="K10" s="47"/>
      <c r="L10" s="47"/>
      <c r="M10" s="47"/>
      <c r="N10" s="47"/>
      <c r="O10" s="81"/>
      <c r="P10" s="48">
        <f>データ!$P$6</f>
        <v>88.15</v>
      </c>
      <c r="Q10" s="48"/>
      <c r="R10" s="48"/>
      <c r="S10" s="48"/>
      <c r="T10" s="48"/>
      <c r="U10" s="48"/>
      <c r="V10" s="48"/>
      <c r="W10" s="45">
        <f>データ!$Q$6</f>
        <v>4818</v>
      </c>
      <c r="X10" s="45"/>
      <c r="Y10" s="45"/>
      <c r="Z10" s="45"/>
      <c r="AA10" s="45"/>
      <c r="AB10" s="45"/>
      <c r="AC10" s="45"/>
      <c r="AD10" s="2"/>
      <c r="AE10" s="2"/>
      <c r="AF10" s="2"/>
      <c r="AG10" s="2"/>
      <c r="AH10" s="2"/>
      <c r="AI10" s="2"/>
      <c r="AJ10" s="2"/>
      <c r="AK10" s="2"/>
      <c r="AL10" s="45">
        <f>データ!$U$6</f>
        <v>16549</v>
      </c>
      <c r="AM10" s="45"/>
      <c r="AN10" s="45"/>
      <c r="AO10" s="45"/>
      <c r="AP10" s="45"/>
      <c r="AQ10" s="45"/>
      <c r="AR10" s="45"/>
      <c r="AS10" s="45"/>
      <c r="AT10" s="46">
        <f>データ!$V$6</f>
        <v>46.85</v>
      </c>
      <c r="AU10" s="47"/>
      <c r="AV10" s="47"/>
      <c r="AW10" s="47"/>
      <c r="AX10" s="47"/>
      <c r="AY10" s="47"/>
      <c r="AZ10" s="47"/>
      <c r="BA10" s="47"/>
      <c r="BB10" s="48">
        <f>データ!$W$6</f>
        <v>353.23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6A/C3r5PQWxYHF2kibDvnsAoUVKcaT8LwH8n6ZXG4boAN48mlAouJVE/B/39VGI6ExAg8wOjRXvnmBThLOmc3Q==" saltValue="snQ6tsDrbZDHy0FdsI3HZ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74471</v>
      </c>
      <c r="D6" s="20">
        <f t="shared" si="3"/>
        <v>46</v>
      </c>
      <c r="E6" s="20">
        <f t="shared" si="3"/>
        <v>1</v>
      </c>
      <c r="F6" s="20">
        <f t="shared" si="3"/>
        <v>0</v>
      </c>
      <c r="G6" s="20">
        <f t="shared" si="3"/>
        <v>1</v>
      </c>
      <c r="H6" s="20" t="str">
        <f t="shared" si="3"/>
        <v>福島県　会津美里町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82.53</v>
      </c>
      <c r="P6" s="21">
        <f t="shared" si="3"/>
        <v>88.15</v>
      </c>
      <c r="Q6" s="21">
        <f t="shared" si="3"/>
        <v>4818</v>
      </c>
      <c r="R6" s="21">
        <f t="shared" si="3"/>
        <v>18944</v>
      </c>
      <c r="S6" s="21">
        <f t="shared" si="3"/>
        <v>276.33</v>
      </c>
      <c r="T6" s="21">
        <f t="shared" si="3"/>
        <v>68.56</v>
      </c>
      <c r="U6" s="21">
        <f t="shared" si="3"/>
        <v>16549</v>
      </c>
      <c r="V6" s="21">
        <f t="shared" si="3"/>
        <v>46.85</v>
      </c>
      <c r="W6" s="21">
        <f t="shared" si="3"/>
        <v>353.23</v>
      </c>
      <c r="X6" s="22">
        <f>IF(X7="",NA(),X7)</f>
        <v>112.23</v>
      </c>
      <c r="Y6" s="22">
        <f t="shared" ref="Y6:AG6" si="4">IF(Y7="",NA(),Y7)</f>
        <v>118.64</v>
      </c>
      <c r="Z6" s="22">
        <f t="shared" si="4"/>
        <v>119.44</v>
      </c>
      <c r="AA6" s="22">
        <f t="shared" si="4"/>
        <v>120.26</v>
      </c>
      <c r="AB6" s="22">
        <f t="shared" si="4"/>
        <v>113.92</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159.15</v>
      </c>
      <c r="AU6" s="22">
        <f t="shared" ref="AU6:BC6" si="6">IF(AU7="",NA(),AU7)</f>
        <v>215.02</v>
      </c>
      <c r="AV6" s="22">
        <f t="shared" si="6"/>
        <v>259.32</v>
      </c>
      <c r="AW6" s="22">
        <f t="shared" si="6"/>
        <v>345.03</v>
      </c>
      <c r="AX6" s="22">
        <f t="shared" si="6"/>
        <v>535.48</v>
      </c>
      <c r="AY6" s="22">
        <f t="shared" si="6"/>
        <v>369.69</v>
      </c>
      <c r="AZ6" s="22">
        <f t="shared" si="6"/>
        <v>379.08</v>
      </c>
      <c r="BA6" s="22">
        <f t="shared" si="6"/>
        <v>367.55</v>
      </c>
      <c r="BB6" s="22">
        <f t="shared" si="6"/>
        <v>378.56</v>
      </c>
      <c r="BC6" s="22">
        <f t="shared" si="6"/>
        <v>364.46</v>
      </c>
      <c r="BD6" s="21" t="str">
        <f>IF(BD7="","",IF(BD7="-","【-】","【"&amp;SUBSTITUTE(TEXT(BD7,"#,##0.00"),"-","△")&amp;"】"))</f>
        <v>【252.29】</v>
      </c>
      <c r="BE6" s="22">
        <f>IF(BE7="",NA(),BE7)</f>
        <v>248.81</v>
      </c>
      <c r="BF6" s="22">
        <f t="shared" ref="BF6:BN6" si="7">IF(BF7="",NA(),BF7)</f>
        <v>220.48</v>
      </c>
      <c r="BG6" s="22">
        <f t="shared" si="7"/>
        <v>222.34</v>
      </c>
      <c r="BH6" s="22">
        <f t="shared" si="7"/>
        <v>203.6</v>
      </c>
      <c r="BI6" s="22">
        <f t="shared" si="7"/>
        <v>200.14</v>
      </c>
      <c r="BJ6" s="22">
        <f t="shared" si="7"/>
        <v>402.99</v>
      </c>
      <c r="BK6" s="22">
        <f t="shared" si="7"/>
        <v>398.98</v>
      </c>
      <c r="BL6" s="22">
        <f t="shared" si="7"/>
        <v>418.68</v>
      </c>
      <c r="BM6" s="22">
        <f t="shared" si="7"/>
        <v>395.68</v>
      </c>
      <c r="BN6" s="22">
        <f t="shared" si="7"/>
        <v>403.72</v>
      </c>
      <c r="BO6" s="21" t="str">
        <f>IF(BO7="","",IF(BO7="-","【-】","【"&amp;SUBSTITUTE(TEXT(BO7,"#,##0.00"),"-","△")&amp;"】"))</f>
        <v>【268.07】</v>
      </c>
      <c r="BP6" s="22">
        <f>IF(BP7="",NA(),BP7)</f>
        <v>106.13</v>
      </c>
      <c r="BQ6" s="22">
        <f t="shared" ref="BQ6:BY6" si="8">IF(BQ7="",NA(),BQ7)</f>
        <v>114.46</v>
      </c>
      <c r="BR6" s="22">
        <f t="shared" si="8"/>
        <v>101.47</v>
      </c>
      <c r="BS6" s="22">
        <f t="shared" si="8"/>
        <v>102.73</v>
      </c>
      <c r="BT6" s="22">
        <f t="shared" si="8"/>
        <v>98.94</v>
      </c>
      <c r="BU6" s="22">
        <f t="shared" si="8"/>
        <v>98.66</v>
      </c>
      <c r="BV6" s="22">
        <f t="shared" si="8"/>
        <v>98.64</v>
      </c>
      <c r="BW6" s="22">
        <f t="shared" si="8"/>
        <v>94.78</v>
      </c>
      <c r="BX6" s="22">
        <f t="shared" si="8"/>
        <v>97.59</v>
      </c>
      <c r="BY6" s="22">
        <f t="shared" si="8"/>
        <v>92.17</v>
      </c>
      <c r="BZ6" s="21" t="str">
        <f>IF(BZ7="","",IF(BZ7="-","【-】","【"&amp;SUBSTITUTE(TEXT(BZ7,"#,##0.00"),"-","△")&amp;"】"))</f>
        <v>【97.47】</v>
      </c>
      <c r="CA6" s="22">
        <f>IF(CA7="",NA(),CA7)</f>
        <v>236.89</v>
      </c>
      <c r="CB6" s="22">
        <f t="shared" ref="CB6:CJ6" si="9">IF(CB7="",NA(),CB7)</f>
        <v>219.37</v>
      </c>
      <c r="CC6" s="22">
        <f t="shared" si="9"/>
        <v>213.2</v>
      </c>
      <c r="CD6" s="22">
        <f t="shared" si="9"/>
        <v>220.82</v>
      </c>
      <c r="CE6" s="22">
        <f t="shared" si="9"/>
        <v>228.66</v>
      </c>
      <c r="CF6" s="22">
        <f t="shared" si="9"/>
        <v>178.59</v>
      </c>
      <c r="CG6" s="22">
        <f t="shared" si="9"/>
        <v>178.92</v>
      </c>
      <c r="CH6" s="22">
        <f t="shared" si="9"/>
        <v>181.3</v>
      </c>
      <c r="CI6" s="22">
        <f t="shared" si="9"/>
        <v>181.71</v>
      </c>
      <c r="CJ6" s="22">
        <f t="shared" si="9"/>
        <v>188.51</v>
      </c>
      <c r="CK6" s="21" t="str">
        <f>IF(CK7="","",IF(CK7="-","【-】","【"&amp;SUBSTITUTE(TEXT(CK7,"#,##0.00"),"-","△")&amp;"】"))</f>
        <v>【174.75】</v>
      </c>
      <c r="CL6" s="22">
        <f>IF(CL7="",NA(),CL7)</f>
        <v>77.64</v>
      </c>
      <c r="CM6" s="22">
        <f t="shared" ref="CM6:CU6" si="10">IF(CM7="",NA(),CM7)</f>
        <v>76.77</v>
      </c>
      <c r="CN6" s="22">
        <f t="shared" si="10"/>
        <v>75</v>
      </c>
      <c r="CO6" s="22">
        <f t="shared" si="10"/>
        <v>76.98</v>
      </c>
      <c r="CP6" s="22">
        <f t="shared" si="10"/>
        <v>79.33</v>
      </c>
      <c r="CQ6" s="22">
        <f t="shared" si="10"/>
        <v>55.03</v>
      </c>
      <c r="CR6" s="22">
        <f t="shared" si="10"/>
        <v>55.14</v>
      </c>
      <c r="CS6" s="22">
        <f t="shared" si="10"/>
        <v>55.89</v>
      </c>
      <c r="CT6" s="22">
        <f t="shared" si="10"/>
        <v>55.72</v>
      </c>
      <c r="CU6" s="22">
        <f t="shared" si="10"/>
        <v>55.31</v>
      </c>
      <c r="CV6" s="21" t="str">
        <f>IF(CV7="","",IF(CV7="-","【-】","【"&amp;SUBSTITUTE(TEXT(CV7,"#,##0.00"),"-","△")&amp;"】"))</f>
        <v>【59.97】</v>
      </c>
      <c r="CW6" s="22">
        <f>IF(CW7="",NA(),CW7)</f>
        <v>76.61</v>
      </c>
      <c r="CX6" s="22">
        <f t="shared" ref="CX6:DF6" si="11">IF(CX7="",NA(),CX7)</f>
        <v>76.290000000000006</v>
      </c>
      <c r="CY6" s="22">
        <f t="shared" si="11"/>
        <v>80.47</v>
      </c>
      <c r="CZ6" s="22">
        <f t="shared" si="11"/>
        <v>76.010000000000005</v>
      </c>
      <c r="DA6" s="22">
        <f t="shared" si="11"/>
        <v>72.069999999999993</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52.97</v>
      </c>
      <c r="DI6" s="22">
        <f t="shared" ref="DI6:DQ6" si="12">IF(DI7="",NA(),DI7)</f>
        <v>54.54</v>
      </c>
      <c r="DJ6" s="22">
        <f t="shared" si="12"/>
        <v>55.66</v>
      </c>
      <c r="DK6" s="22">
        <f t="shared" si="12"/>
        <v>56.72</v>
      </c>
      <c r="DL6" s="22">
        <f t="shared" si="12"/>
        <v>57.74</v>
      </c>
      <c r="DM6" s="22">
        <f t="shared" si="12"/>
        <v>48.87</v>
      </c>
      <c r="DN6" s="22">
        <f t="shared" si="12"/>
        <v>49.92</v>
      </c>
      <c r="DO6" s="22">
        <f t="shared" si="12"/>
        <v>50.63</v>
      </c>
      <c r="DP6" s="22">
        <f t="shared" si="12"/>
        <v>51.29</v>
      </c>
      <c r="DQ6" s="22">
        <f t="shared" si="12"/>
        <v>52.2</v>
      </c>
      <c r="DR6" s="21" t="str">
        <f>IF(DR7="","",IF(DR7="-","【-】","【"&amp;SUBSTITUTE(TEXT(DR7,"#,##0.00"),"-","△")&amp;"】"))</f>
        <v>【51.51】</v>
      </c>
      <c r="DS6" s="21">
        <f>IF(DS7="",NA(),DS7)</f>
        <v>0</v>
      </c>
      <c r="DT6" s="22">
        <f t="shared" ref="DT6:EB6" si="13">IF(DT7="",NA(),DT7)</f>
        <v>15.68</v>
      </c>
      <c r="DU6" s="22">
        <f t="shared" si="13"/>
        <v>15.04</v>
      </c>
      <c r="DV6" s="22">
        <f t="shared" si="13"/>
        <v>14.71</v>
      </c>
      <c r="DW6" s="22">
        <f t="shared" si="13"/>
        <v>14.21</v>
      </c>
      <c r="DX6" s="22">
        <f t="shared" si="13"/>
        <v>14.85</v>
      </c>
      <c r="DY6" s="22">
        <f t="shared" si="13"/>
        <v>16.88</v>
      </c>
      <c r="DZ6" s="22">
        <f t="shared" si="13"/>
        <v>18.28</v>
      </c>
      <c r="EA6" s="22">
        <f t="shared" si="13"/>
        <v>19.61</v>
      </c>
      <c r="EB6" s="22">
        <f t="shared" si="13"/>
        <v>20.73</v>
      </c>
      <c r="EC6" s="21" t="str">
        <f>IF(EC7="","",IF(EC7="-","【-】","【"&amp;SUBSTITUTE(TEXT(EC7,"#,##0.00"),"-","△")&amp;"】"))</f>
        <v>【23.75】</v>
      </c>
      <c r="ED6" s="21">
        <f>IF(ED7="",NA(),ED7)</f>
        <v>0</v>
      </c>
      <c r="EE6" s="22">
        <f t="shared" ref="EE6:EM6" si="14">IF(EE7="",NA(),EE7)</f>
        <v>0.21</v>
      </c>
      <c r="EF6" s="22">
        <f t="shared" si="14"/>
        <v>0.34</v>
      </c>
      <c r="EG6" s="22">
        <f t="shared" si="14"/>
        <v>0.45</v>
      </c>
      <c r="EH6" s="22">
        <f t="shared" si="14"/>
        <v>0.5</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2">
      <c r="A7" s="15"/>
      <c r="B7" s="24">
        <v>2022</v>
      </c>
      <c r="C7" s="24">
        <v>74471</v>
      </c>
      <c r="D7" s="24">
        <v>46</v>
      </c>
      <c r="E7" s="24">
        <v>1</v>
      </c>
      <c r="F7" s="24">
        <v>0</v>
      </c>
      <c r="G7" s="24">
        <v>1</v>
      </c>
      <c r="H7" s="24" t="s">
        <v>93</v>
      </c>
      <c r="I7" s="24" t="s">
        <v>94</v>
      </c>
      <c r="J7" s="24" t="s">
        <v>95</v>
      </c>
      <c r="K7" s="24" t="s">
        <v>96</v>
      </c>
      <c r="L7" s="24" t="s">
        <v>97</v>
      </c>
      <c r="M7" s="24" t="s">
        <v>98</v>
      </c>
      <c r="N7" s="25" t="s">
        <v>99</v>
      </c>
      <c r="O7" s="25">
        <v>82.53</v>
      </c>
      <c r="P7" s="25">
        <v>88.15</v>
      </c>
      <c r="Q7" s="25">
        <v>4818</v>
      </c>
      <c r="R7" s="25">
        <v>18944</v>
      </c>
      <c r="S7" s="25">
        <v>276.33</v>
      </c>
      <c r="T7" s="25">
        <v>68.56</v>
      </c>
      <c r="U7" s="25">
        <v>16549</v>
      </c>
      <c r="V7" s="25">
        <v>46.85</v>
      </c>
      <c r="W7" s="25">
        <v>353.23</v>
      </c>
      <c r="X7" s="25">
        <v>112.23</v>
      </c>
      <c r="Y7" s="25">
        <v>118.64</v>
      </c>
      <c r="Z7" s="25">
        <v>119.44</v>
      </c>
      <c r="AA7" s="25">
        <v>120.26</v>
      </c>
      <c r="AB7" s="25">
        <v>113.92</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159.15</v>
      </c>
      <c r="AU7" s="25">
        <v>215.02</v>
      </c>
      <c r="AV7" s="25">
        <v>259.32</v>
      </c>
      <c r="AW7" s="25">
        <v>345.03</v>
      </c>
      <c r="AX7" s="25">
        <v>535.48</v>
      </c>
      <c r="AY7" s="25">
        <v>369.69</v>
      </c>
      <c r="AZ7" s="25">
        <v>379.08</v>
      </c>
      <c r="BA7" s="25">
        <v>367.55</v>
      </c>
      <c r="BB7" s="25">
        <v>378.56</v>
      </c>
      <c r="BC7" s="25">
        <v>364.46</v>
      </c>
      <c r="BD7" s="25">
        <v>252.29</v>
      </c>
      <c r="BE7" s="25">
        <v>248.81</v>
      </c>
      <c r="BF7" s="25">
        <v>220.48</v>
      </c>
      <c r="BG7" s="25">
        <v>222.34</v>
      </c>
      <c r="BH7" s="25">
        <v>203.6</v>
      </c>
      <c r="BI7" s="25">
        <v>200.14</v>
      </c>
      <c r="BJ7" s="25">
        <v>402.99</v>
      </c>
      <c r="BK7" s="25">
        <v>398.98</v>
      </c>
      <c r="BL7" s="25">
        <v>418.68</v>
      </c>
      <c r="BM7" s="25">
        <v>395.68</v>
      </c>
      <c r="BN7" s="25">
        <v>403.72</v>
      </c>
      <c r="BO7" s="25">
        <v>268.07</v>
      </c>
      <c r="BP7" s="25">
        <v>106.13</v>
      </c>
      <c r="BQ7" s="25">
        <v>114.46</v>
      </c>
      <c r="BR7" s="25">
        <v>101.47</v>
      </c>
      <c r="BS7" s="25">
        <v>102.73</v>
      </c>
      <c r="BT7" s="25">
        <v>98.94</v>
      </c>
      <c r="BU7" s="25">
        <v>98.66</v>
      </c>
      <c r="BV7" s="25">
        <v>98.64</v>
      </c>
      <c r="BW7" s="25">
        <v>94.78</v>
      </c>
      <c r="BX7" s="25">
        <v>97.59</v>
      </c>
      <c r="BY7" s="25">
        <v>92.17</v>
      </c>
      <c r="BZ7" s="25">
        <v>97.47</v>
      </c>
      <c r="CA7" s="25">
        <v>236.89</v>
      </c>
      <c r="CB7" s="25">
        <v>219.37</v>
      </c>
      <c r="CC7" s="25">
        <v>213.2</v>
      </c>
      <c r="CD7" s="25">
        <v>220.82</v>
      </c>
      <c r="CE7" s="25">
        <v>228.66</v>
      </c>
      <c r="CF7" s="25">
        <v>178.59</v>
      </c>
      <c r="CG7" s="25">
        <v>178.92</v>
      </c>
      <c r="CH7" s="25">
        <v>181.3</v>
      </c>
      <c r="CI7" s="25">
        <v>181.71</v>
      </c>
      <c r="CJ7" s="25">
        <v>188.51</v>
      </c>
      <c r="CK7" s="25">
        <v>174.75</v>
      </c>
      <c r="CL7" s="25">
        <v>77.64</v>
      </c>
      <c r="CM7" s="25">
        <v>76.77</v>
      </c>
      <c r="CN7" s="25">
        <v>75</v>
      </c>
      <c r="CO7" s="25">
        <v>76.98</v>
      </c>
      <c r="CP7" s="25">
        <v>79.33</v>
      </c>
      <c r="CQ7" s="25">
        <v>55.03</v>
      </c>
      <c r="CR7" s="25">
        <v>55.14</v>
      </c>
      <c r="CS7" s="25">
        <v>55.89</v>
      </c>
      <c r="CT7" s="25">
        <v>55.72</v>
      </c>
      <c r="CU7" s="25">
        <v>55.31</v>
      </c>
      <c r="CV7" s="25">
        <v>59.97</v>
      </c>
      <c r="CW7" s="25">
        <v>76.61</v>
      </c>
      <c r="CX7" s="25">
        <v>76.290000000000006</v>
      </c>
      <c r="CY7" s="25">
        <v>80.47</v>
      </c>
      <c r="CZ7" s="25">
        <v>76.010000000000005</v>
      </c>
      <c r="DA7" s="25">
        <v>72.069999999999993</v>
      </c>
      <c r="DB7" s="25">
        <v>81.900000000000006</v>
      </c>
      <c r="DC7" s="25">
        <v>81.39</v>
      </c>
      <c r="DD7" s="25">
        <v>81.27</v>
      </c>
      <c r="DE7" s="25">
        <v>81.260000000000005</v>
      </c>
      <c r="DF7" s="25">
        <v>80.36</v>
      </c>
      <c r="DG7" s="25">
        <v>89.76</v>
      </c>
      <c r="DH7" s="25">
        <v>52.97</v>
      </c>
      <c r="DI7" s="25">
        <v>54.54</v>
      </c>
      <c r="DJ7" s="25">
        <v>55.66</v>
      </c>
      <c r="DK7" s="25">
        <v>56.72</v>
      </c>
      <c r="DL7" s="25">
        <v>57.74</v>
      </c>
      <c r="DM7" s="25">
        <v>48.87</v>
      </c>
      <c r="DN7" s="25">
        <v>49.92</v>
      </c>
      <c r="DO7" s="25">
        <v>50.63</v>
      </c>
      <c r="DP7" s="25">
        <v>51.29</v>
      </c>
      <c r="DQ7" s="25">
        <v>52.2</v>
      </c>
      <c r="DR7" s="25">
        <v>51.51</v>
      </c>
      <c r="DS7" s="25">
        <v>0</v>
      </c>
      <c r="DT7" s="25">
        <v>15.68</v>
      </c>
      <c r="DU7" s="25">
        <v>15.04</v>
      </c>
      <c r="DV7" s="25">
        <v>14.71</v>
      </c>
      <c r="DW7" s="25">
        <v>14.21</v>
      </c>
      <c r="DX7" s="25">
        <v>14.85</v>
      </c>
      <c r="DY7" s="25">
        <v>16.88</v>
      </c>
      <c r="DZ7" s="25">
        <v>18.28</v>
      </c>
      <c r="EA7" s="25">
        <v>19.61</v>
      </c>
      <c r="EB7" s="25">
        <v>20.73</v>
      </c>
      <c r="EC7" s="25">
        <v>23.75</v>
      </c>
      <c r="ED7" s="25">
        <v>0</v>
      </c>
      <c r="EE7" s="25">
        <v>0.21</v>
      </c>
      <c r="EF7" s="25">
        <v>0.34</v>
      </c>
      <c r="EG7" s="25">
        <v>0.45</v>
      </c>
      <c r="EH7" s="25">
        <v>0.5</v>
      </c>
      <c r="EI7" s="25">
        <v>0.5</v>
      </c>
      <c r="EJ7" s="25">
        <v>0.52</v>
      </c>
      <c r="EK7" s="25">
        <v>0.53</v>
      </c>
      <c r="EL7" s="25">
        <v>0.48</v>
      </c>
      <c r="EM7" s="25">
        <v>0.5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嘉代子</cp:lastModifiedBy>
  <cp:lastPrinted>2024-01-29T00:29:33Z</cp:lastPrinted>
  <dcterms:created xsi:type="dcterms:W3CDTF">2023-12-05T00:49:41Z</dcterms:created>
  <dcterms:modified xsi:type="dcterms:W3CDTF">2024-01-29T02:19:56Z</dcterms:modified>
  <cp:category/>
</cp:coreProperties>
</file>