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10.12.49.252\disk1\30 高齢福祉課\200 施設福祉担当\101_令和5年度物価高騰対策事業\★HP掲載用\第２回\02_様式\"/>
    </mc:Choice>
  </mc:AlternateContent>
  <bookViews>
    <workbookView xWindow="0" yWindow="0" windowWidth="23040" windowHeight="9096" tabRatio="699"/>
  </bookViews>
  <sheets>
    <sheet name="様式第1号 申請書兼実績報告書" sheetId="62" r:id="rId1"/>
    <sheet name="様式第1号 別紙" sheetId="63" r:id="rId2"/>
    <sheet name="入力上の注意" sheetId="59" r:id="rId3"/>
    <sheet name="(記入例)様式第1号 申請書兼実績報告書" sheetId="60" r:id="rId4"/>
    <sheet name="(記入例)様式第1号 別紙" sheetId="61" r:id="rId5"/>
  </sheets>
  <definedNames>
    <definedName name="_xlnm._FilterDatabase" localSheetId="3" hidden="1">'(記入例)様式第1号 申請書兼実績報告書'!$V$6:$AE$6</definedName>
    <definedName name="_xlnm.Print_Area" localSheetId="4">'(記入例)様式第1号 別紙'!$A$1:$O$108</definedName>
    <definedName name="_xlnm.Print_Area" localSheetId="0">'様式第1号 申請書兼実績報告書'!$A$1:$AF$41</definedName>
    <definedName name="_xlnm.Print_Area" localSheetId="1">'様式第1号 別紙'!$A$1:$O$108</definedName>
    <definedName name="通所系事業所">サービス種別リスト36[通所系事業所]</definedName>
    <definedName name="通所系事業所3_通所">テーブル372[通所系事業所3_通所]</definedName>
    <definedName name="通所系事業所3_入所">テーブル37[通所系事業所3_入所]</definedName>
    <definedName name="入所系事業所">サービス種別リスト36[入所系事業所]</definedName>
    <definedName name="入所系事業所1_通所">テーブル372[入所系事業所1_通所]</definedName>
    <definedName name="入所系事業所1_入所">テーブル37[入所系事業所1_入所]</definedName>
    <definedName name="複合型サービス事業所">サービス種別リスト36[複合型サービス事業所]</definedName>
    <definedName name="複合型サービス事業所2_通所">テーブル372[複合型サービス事業所2_通所]</definedName>
    <definedName name="複合型サービス事業所2_入所">テーブル37[複合型サービス事業所2_入所]</definedName>
    <definedName name="訪問系事業所">サービス種別リスト36[訪問系事業所]</definedName>
    <definedName name="訪問系事業所4_通所">テーブル372[訪問系事業所4_通所]</definedName>
    <definedName name="訪問系事業所4_入所">テーブル37[訪問系事業所4_入所]</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O10" i="63" l="1"/>
  <c r="O11" i="63"/>
  <c r="O12" i="63"/>
  <c r="O13" i="63"/>
  <c r="O14" i="63"/>
  <c r="O15" i="63"/>
  <c r="O16" i="63"/>
  <c r="O17" i="63"/>
  <c r="O18" i="63"/>
  <c r="O19" i="63"/>
  <c r="O20" i="63"/>
  <c r="O21" i="63"/>
  <c r="O22" i="63"/>
  <c r="O23" i="63"/>
  <c r="O24" i="63"/>
  <c r="O25" i="63"/>
  <c r="O26" i="63"/>
  <c r="O28" i="63"/>
  <c r="O29" i="63"/>
  <c r="O30" i="63"/>
  <c r="O31" i="63"/>
  <c r="O32" i="63"/>
  <c r="O33" i="63"/>
  <c r="O34" i="63"/>
  <c r="O35" i="63"/>
  <c r="O36" i="63"/>
  <c r="O37" i="63"/>
  <c r="O38" i="63"/>
  <c r="O39" i="63"/>
  <c r="O40" i="63"/>
  <c r="O41" i="63"/>
  <c r="O42" i="63"/>
  <c r="O43" i="63"/>
  <c r="O44" i="63"/>
  <c r="O45" i="63"/>
  <c r="O46" i="63"/>
  <c r="O47" i="63"/>
  <c r="O48" i="63"/>
  <c r="O49" i="63"/>
  <c r="O50" i="63"/>
  <c r="O51" i="63"/>
  <c r="O52" i="63"/>
  <c r="O53" i="63"/>
  <c r="O54" i="63"/>
  <c r="O55" i="63"/>
  <c r="O56" i="63"/>
  <c r="O57" i="63"/>
  <c r="O58" i="63"/>
  <c r="O59" i="63"/>
  <c r="O60" i="63"/>
  <c r="O61" i="63"/>
  <c r="O62" i="63"/>
  <c r="O63" i="63"/>
  <c r="O64" i="63"/>
  <c r="O65" i="63"/>
  <c r="O66" i="63"/>
  <c r="O67" i="63"/>
  <c r="O68" i="63"/>
  <c r="O69" i="63"/>
  <c r="O70" i="63"/>
  <c r="O71" i="63"/>
  <c r="O72" i="63"/>
  <c r="O73" i="63"/>
  <c r="O74" i="63"/>
  <c r="O75" i="63"/>
  <c r="O76" i="63"/>
  <c r="O77" i="63"/>
  <c r="O78" i="63"/>
  <c r="O79" i="63"/>
  <c r="O80" i="63"/>
  <c r="O81" i="63"/>
  <c r="O82" i="63"/>
  <c r="O83" i="63"/>
  <c r="O84" i="63"/>
  <c r="O85" i="63"/>
  <c r="O86" i="63"/>
  <c r="O87" i="63"/>
  <c r="O88" i="63"/>
  <c r="O89" i="63"/>
  <c r="O90" i="63"/>
  <c r="O91" i="63"/>
  <c r="O92" i="63"/>
  <c r="O93" i="63"/>
  <c r="O94" i="63"/>
  <c r="O95" i="63"/>
  <c r="O96" i="63"/>
  <c r="O97" i="63"/>
  <c r="O98" i="63"/>
  <c r="O99" i="63"/>
  <c r="O100" i="63"/>
  <c r="O101" i="63"/>
  <c r="O102" i="63"/>
  <c r="O103" i="63"/>
  <c r="O104" i="63"/>
  <c r="O105" i="63"/>
  <c r="O106" i="63"/>
  <c r="O107" i="63"/>
  <c r="N10" i="63"/>
  <c r="N11" i="63"/>
  <c r="N12" i="63"/>
  <c r="N13" i="63"/>
  <c r="N14" i="63"/>
  <c r="N15" i="63"/>
  <c r="N16" i="63"/>
  <c r="N17" i="63"/>
  <c r="N18" i="63"/>
  <c r="N19" i="63"/>
  <c r="N20" i="63"/>
  <c r="N21" i="63"/>
  <c r="N22" i="63"/>
  <c r="N23" i="63"/>
  <c r="N24" i="63"/>
  <c r="N25" i="63"/>
  <c r="N26" i="63"/>
  <c r="N27" i="63"/>
  <c r="N28" i="63"/>
  <c r="N29" i="63"/>
  <c r="N30" i="63"/>
  <c r="N31" i="63"/>
  <c r="N32" i="63"/>
  <c r="N33" i="63"/>
  <c r="N34" i="63"/>
  <c r="N35" i="63"/>
  <c r="N36" i="63"/>
  <c r="N37" i="63"/>
  <c r="N38" i="63"/>
  <c r="N39" i="63"/>
  <c r="N40" i="63"/>
  <c r="N41" i="63"/>
  <c r="N42" i="63"/>
  <c r="N43" i="63"/>
  <c r="N44" i="63"/>
  <c r="N45" i="63"/>
  <c r="N46" i="63"/>
  <c r="N47" i="63"/>
  <c r="N48" i="63"/>
  <c r="N49" i="63"/>
  <c r="N50" i="63"/>
  <c r="N51" i="63"/>
  <c r="N52" i="63"/>
  <c r="N53" i="63"/>
  <c r="N54" i="63"/>
  <c r="N55" i="63"/>
  <c r="N56" i="63"/>
  <c r="N57" i="63"/>
  <c r="N58" i="63"/>
  <c r="N59" i="63"/>
  <c r="N60" i="63"/>
  <c r="N61" i="63"/>
  <c r="N62" i="63"/>
  <c r="N63" i="63"/>
  <c r="N64" i="63"/>
  <c r="N65" i="63"/>
  <c r="N66" i="63"/>
  <c r="N67" i="63"/>
  <c r="N68" i="63"/>
  <c r="N69" i="63"/>
  <c r="N70" i="63"/>
  <c r="N71" i="63"/>
  <c r="N72" i="63"/>
  <c r="N73" i="63"/>
  <c r="N74" i="63"/>
  <c r="N75" i="63"/>
  <c r="N76" i="63"/>
  <c r="N77" i="63"/>
  <c r="N78" i="63"/>
  <c r="N79" i="63"/>
  <c r="N80" i="63"/>
  <c r="N81" i="63"/>
  <c r="N82" i="63"/>
  <c r="N83" i="63"/>
  <c r="N84" i="63"/>
  <c r="N85" i="63"/>
  <c r="N86" i="63"/>
  <c r="N87" i="63"/>
  <c r="N88" i="63"/>
  <c r="N89" i="63"/>
  <c r="N90" i="63"/>
  <c r="N91" i="63"/>
  <c r="N92" i="63"/>
  <c r="N93" i="63"/>
  <c r="N94" i="63"/>
  <c r="N95" i="63"/>
  <c r="N96" i="63"/>
  <c r="N97" i="63"/>
  <c r="N98" i="63"/>
  <c r="N99" i="63"/>
  <c r="N100" i="63"/>
  <c r="N101" i="63"/>
  <c r="N102" i="63"/>
  <c r="N103" i="63"/>
  <c r="N104" i="63"/>
  <c r="N105" i="63"/>
  <c r="N106" i="63"/>
  <c r="N107" i="63"/>
  <c r="N108" i="63"/>
  <c r="M10" i="63"/>
  <c r="M11" i="63"/>
  <c r="M12" i="63"/>
  <c r="M13" i="63"/>
  <c r="M14" i="63"/>
  <c r="M15" i="63"/>
  <c r="M16" i="63"/>
  <c r="M17" i="63"/>
  <c r="M18" i="63"/>
  <c r="M19" i="63"/>
  <c r="M20" i="63"/>
  <c r="M21" i="63"/>
  <c r="M22" i="63"/>
  <c r="M23" i="63"/>
  <c r="M24" i="63"/>
  <c r="M25" i="63"/>
  <c r="M26" i="63"/>
  <c r="M27" i="63"/>
  <c r="M28" i="63"/>
  <c r="M29" i="63"/>
  <c r="M30" i="63"/>
  <c r="M31" i="63"/>
  <c r="M32" i="63"/>
  <c r="M33" i="63"/>
  <c r="M34" i="63"/>
  <c r="M35" i="63"/>
  <c r="M36" i="63"/>
  <c r="M37" i="63"/>
  <c r="M38" i="63"/>
  <c r="M39" i="63"/>
  <c r="M40" i="63"/>
  <c r="M41" i="63"/>
  <c r="M42" i="63"/>
  <c r="M43" i="63"/>
  <c r="M44" i="63"/>
  <c r="M45" i="63"/>
  <c r="M46" i="63"/>
  <c r="M47" i="63"/>
  <c r="M48" i="63"/>
  <c r="M49" i="63"/>
  <c r="M50" i="63"/>
  <c r="M51" i="63"/>
  <c r="M52" i="63"/>
  <c r="M53" i="63"/>
  <c r="M54" i="63"/>
  <c r="M55" i="63"/>
  <c r="M56" i="63"/>
  <c r="M57" i="63"/>
  <c r="M58" i="63"/>
  <c r="M59" i="63"/>
  <c r="M60" i="63"/>
  <c r="M61" i="63"/>
  <c r="M62" i="63"/>
  <c r="M63" i="63"/>
  <c r="M64" i="63"/>
  <c r="M65" i="63"/>
  <c r="M66" i="63"/>
  <c r="M67" i="63"/>
  <c r="M68" i="63"/>
  <c r="M69" i="63"/>
  <c r="M70" i="63"/>
  <c r="M71" i="63"/>
  <c r="M72" i="63"/>
  <c r="M73" i="63"/>
  <c r="M74" i="63"/>
  <c r="M75" i="63"/>
  <c r="M76" i="63"/>
  <c r="M77" i="63"/>
  <c r="M78" i="63"/>
  <c r="M79" i="63"/>
  <c r="M80" i="63"/>
  <c r="M81" i="63"/>
  <c r="M82" i="63"/>
  <c r="M83" i="63"/>
  <c r="M84" i="63"/>
  <c r="M85" i="63"/>
  <c r="M86" i="63"/>
  <c r="M87" i="63"/>
  <c r="M88" i="63"/>
  <c r="M89" i="63"/>
  <c r="M90" i="63"/>
  <c r="M91" i="63"/>
  <c r="M92" i="63"/>
  <c r="M93" i="63"/>
  <c r="M94" i="63"/>
  <c r="M95" i="63"/>
  <c r="M96" i="63"/>
  <c r="M97" i="63"/>
  <c r="M98" i="63"/>
  <c r="M99" i="63"/>
  <c r="M100" i="63"/>
  <c r="M101" i="63"/>
  <c r="M102" i="63"/>
  <c r="M103" i="63"/>
  <c r="M104" i="63"/>
  <c r="M105" i="63"/>
  <c r="M106" i="63"/>
  <c r="M107" i="63"/>
  <c r="M108" i="63"/>
  <c r="L10" i="63"/>
  <c r="L11" i="63"/>
  <c r="L12" i="63"/>
  <c r="L13" i="63"/>
  <c r="L14" i="63"/>
  <c r="L15" i="63"/>
  <c r="L16" i="63"/>
  <c r="L17" i="63"/>
  <c r="L18" i="63"/>
  <c r="L19" i="63"/>
  <c r="L20" i="63"/>
  <c r="L21" i="63"/>
  <c r="L22" i="63"/>
  <c r="L23" i="63"/>
  <c r="L24" i="63"/>
  <c r="L25" i="63"/>
  <c r="L26" i="63"/>
  <c r="L27" i="63"/>
  <c r="L28" i="63"/>
  <c r="L29" i="63"/>
  <c r="L30" i="63"/>
  <c r="L31" i="63"/>
  <c r="L32" i="63"/>
  <c r="L33" i="63"/>
  <c r="L34" i="63"/>
  <c r="L35" i="63"/>
  <c r="L36" i="63"/>
  <c r="L37" i="63"/>
  <c r="L38" i="63"/>
  <c r="L39" i="63"/>
  <c r="L40" i="63"/>
  <c r="L41" i="63"/>
  <c r="L42" i="63"/>
  <c r="L43" i="63"/>
  <c r="L44" i="63"/>
  <c r="L45" i="63"/>
  <c r="L46" i="63"/>
  <c r="L47" i="63"/>
  <c r="L48" i="63"/>
  <c r="L49" i="63"/>
  <c r="L50" i="63"/>
  <c r="L51" i="63"/>
  <c r="L52" i="63"/>
  <c r="L53" i="63"/>
  <c r="L54" i="63"/>
  <c r="L55" i="63"/>
  <c r="L56" i="63"/>
  <c r="L57" i="63"/>
  <c r="L58" i="63"/>
  <c r="L59" i="63"/>
  <c r="L60" i="63"/>
  <c r="L61" i="63"/>
  <c r="L62" i="63"/>
  <c r="L63" i="63"/>
  <c r="L64" i="63"/>
  <c r="L65" i="63"/>
  <c r="L66" i="63"/>
  <c r="L67" i="63"/>
  <c r="L68" i="63"/>
  <c r="L69" i="63"/>
  <c r="L70" i="63"/>
  <c r="L71" i="63"/>
  <c r="L72" i="63"/>
  <c r="L73" i="63"/>
  <c r="L74" i="63"/>
  <c r="L75" i="63"/>
  <c r="L76" i="63"/>
  <c r="L77" i="63"/>
  <c r="L78" i="63"/>
  <c r="L79" i="63"/>
  <c r="L80" i="63"/>
  <c r="L81" i="63"/>
  <c r="L82" i="63"/>
  <c r="L83" i="63"/>
  <c r="L84" i="63"/>
  <c r="L85" i="63"/>
  <c r="L86" i="63"/>
  <c r="L87" i="63"/>
  <c r="L88" i="63"/>
  <c r="L89" i="63"/>
  <c r="L90" i="63"/>
  <c r="L91" i="63"/>
  <c r="L92" i="63"/>
  <c r="L93" i="63"/>
  <c r="L94" i="63"/>
  <c r="L95" i="63"/>
  <c r="L96" i="63"/>
  <c r="L97" i="63"/>
  <c r="L98" i="63"/>
  <c r="L99" i="63"/>
  <c r="L100" i="63"/>
  <c r="L101" i="63"/>
  <c r="L102" i="63"/>
  <c r="L103" i="63"/>
  <c r="L104" i="63"/>
  <c r="L105" i="63"/>
  <c r="L106" i="63"/>
  <c r="L107" i="63"/>
  <c r="L108" i="63"/>
  <c r="K10" i="63"/>
  <c r="K11" i="63"/>
  <c r="K12" i="63"/>
  <c r="K13" i="63"/>
  <c r="K14" i="63"/>
  <c r="K15" i="63"/>
  <c r="K16" i="63"/>
  <c r="K17" i="63"/>
  <c r="K18" i="63"/>
  <c r="K19" i="63"/>
  <c r="K20" i="63"/>
  <c r="K21" i="63"/>
  <c r="K22" i="63"/>
  <c r="K23" i="63"/>
  <c r="K24" i="63"/>
  <c r="K25" i="63"/>
  <c r="K26" i="63"/>
  <c r="K27" i="63"/>
  <c r="K28" i="63"/>
  <c r="K29" i="63"/>
  <c r="K30" i="63"/>
  <c r="K31" i="63"/>
  <c r="K32" i="63"/>
  <c r="K33" i="63"/>
  <c r="K34" i="63"/>
  <c r="K35" i="63"/>
  <c r="K36" i="63"/>
  <c r="K37" i="63"/>
  <c r="K38" i="63"/>
  <c r="K39" i="63"/>
  <c r="K40" i="63"/>
  <c r="K41" i="63"/>
  <c r="K42" i="63"/>
  <c r="K43" i="63"/>
  <c r="K44" i="63"/>
  <c r="K45" i="63"/>
  <c r="K46" i="63"/>
  <c r="K47" i="63"/>
  <c r="K48" i="63"/>
  <c r="K49" i="63"/>
  <c r="K50" i="63"/>
  <c r="K51" i="63"/>
  <c r="K52" i="63"/>
  <c r="K53" i="63"/>
  <c r="K54" i="63"/>
  <c r="K55" i="63"/>
  <c r="K56" i="63"/>
  <c r="K57" i="63"/>
  <c r="K58" i="63"/>
  <c r="K59" i="63"/>
  <c r="K60" i="63"/>
  <c r="K61" i="63"/>
  <c r="K62" i="63"/>
  <c r="K63" i="63"/>
  <c r="K64" i="63"/>
  <c r="K65" i="63"/>
  <c r="K66" i="63"/>
  <c r="K67" i="63"/>
  <c r="K68" i="63"/>
  <c r="K69" i="63"/>
  <c r="K70" i="63"/>
  <c r="K71" i="63"/>
  <c r="K72" i="63"/>
  <c r="K73" i="63"/>
  <c r="K74" i="63"/>
  <c r="K75" i="63"/>
  <c r="K76" i="63"/>
  <c r="K77" i="63"/>
  <c r="K78" i="63"/>
  <c r="K79" i="63"/>
  <c r="K80" i="63"/>
  <c r="K81" i="63"/>
  <c r="K82" i="63"/>
  <c r="K83" i="63"/>
  <c r="K84" i="63"/>
  <c r="K85" i="63"/>
  <c r="K86" i="63"/>
  <c r="K87" i="63"/>
  <c r="K88" i="63"/>
  <c r="K89" i="63"/>
  <c r="K90" i="63"/>
  <c r="K91" i="63"/>
  <c r="K92" i="63"/>
  <c r="K93" i="63"/>
  <c r="K94" i="63"/>
  <c r="K95" i="63"/>
  <c r="K96" i="63"/>
  <c r="K97" i="63"/>
  <c r="K98" i="63"/>
  <c r="K99" i="63"/>
  <c r="K100" i="63"/>
  <c r="K101" i="63"/>
  <c r="K102" i="63"/>
  <c r="K103" i="63"/>
  <c r="K104" i="63"/>
  <c r="K105" i="63"/>
  <c r="K106" i="63"/>
  <c r="K107" i="63"/>
  <c r="K108" i="63"/>
  <c r="N10" i="61" l="1"/>
  <c r="N11" i="61"/>
  <c r="N12" i="61"/>
  <c r="N13" i="61"/>
  <c r="N14" i="61"/>
  <c r="N15" i="61"/>
  <c r="N16" i="61"/>
  <c r="N17" i="61"/>
  <c r="N18" i="61"/>
  <c r="N19" i="61"/>
  <c r="N20" i="61"/>
  <c r="N21" i="61"/>
  <c r="N22" i="61"/>
  <c r="N23" i="61"/>
  <c r="N24" i="61"/>
  <c r="N25" i="61"/>
  <c r="N26" i="61"/>
  <c r="N27" i="61"/>
  <c r="N28" i="61"/>
  <c r="N29" i="61"/>
  <c r="N30" i="61"/>
  <c r="N31" i="61"/>
  <c r="N32" i="61"/>
  <c r="N33" i="61"/>
  <c r="N34" i="61"/>
  <c r="N35" i="61"/>
  <c r="N36" i="61"/>
  <c r="N37" i="61"/>
  <c r="N38" i="61"/>
  <c r="N39" i="61"/>
  <c r="N40" i="61"/>
  <c r="N41" i="61"/>
  <c r="N42" i="61"/>
  <c r="N43" i="61"/>
  <c r="N44" i="61"/>
  <c r="N45" i="61"/>
  <c r="N46" i="61"/>
  <c r="N47" i="61"/>
  <c r="N48" i="61"/>
  <c r="N49" i="61"/>
  <c r="N50" i="61"/>
  <c r="N51" i="61"/>
  <c r="N52" i="61"/>
  <c r="N53" i="61"/>
  <c r="N54" i="61"/>
  <c r="N55" i="61"/>
  <c r="N56" i="61"/>
  <c r="N57" i="61"/>
  <c r="N58" i="61"/>
  <c r="N59" i="61"/>
  <c r="N60" i="61"/>
  <c r="N61" i="61"/>
  <c r="N62" i="61"/>
  <c r="N63" i="61"/>
  <c r="N64" i="61"/>
  <c r="N65" i="61"/>
  <c r="N66" i="61"/>
  <c r="N67" i="61"/>
  <c r="N68" i="61"/>
  <c r="N69" i="61"/>
  <c r="N70" i="61"/>
  <c r="N71" i="61"/>
  <c r="N72" i="61"/>
  <c r="N73" i="61"/>
  <c r="N74" i="61"/>
  <c r="N75" i="61"/>
  <c r="N76" i="61"/>
  <c r="N77" i="61"/>
  <c r="N78" i="61"/>
  <c r="N79" i="61"/>
  <c r="N80" i="61"/>
  <c r="N81" i="61"/>
  <c r="N82" i="61"/>
  <c r="N83" i="61"/>
  <c r="N84" i="61"/>
  <c r="N85" i="61"/>
  <c r="N86" i="61"/>
  <c r="N87" i="61"/>
  <c r="N88" i="61"/>
  <c r="N89" i="61"/>
  <c r="N90" i="61"/>
  <c r="N91" i="61"/>
  <c r="N92" i="61"/>
  <c r="N93" i="61"/>
  <c r="N94" i="61"/>
  <c r="N95" i="61"/>
  <c r="N96" i="61"/>
  <c r="N97" i="61"/>
  <c r="N98" i="61"/>
  <c r="N99" i="61"/>
  <c r="N100" i="61"/>
  <c r="N101" i="61"/>
  <c r="N102" i="61"/>
  <c r="N103" i="61"/>
  <c r="N104" i="61"/>
  <c r="N105" i="61"/>
  <c r="N106" i="61"/>
  <c r="N107" i="61"/>
  <c r="N108" i="61"/>
  <c r="N9" i="61"/>
  <c r="N9" i="63"/>
  <c r="K9" i="63"/>
  <c r="L9" i="63"/>
  <c r="M9" i="63"/>
  <c r="H4" i="63"/>
  <c r="F108" i="63"/>
  <c r="O108" i="63" s="1"/>
  <c r="F107" i="63"/>
  <c r="F106" i="63"/>
  <c r="F105" i="63"/>
  <c r="F104" i="63"/>
  <c r="F103" i="63"/>
  <c r="F102" i="63"/>
  <c r="F101" i="63"/>
  <c r="F100" i="63"/>
  <c r="F99" i="63"/>
  <c r="F98" i="63"/>
  <c r="F97" i="63"/>
  <c r="F96" i="63"/>
  <c r="F95" i="63"/>
  <c r="F94" i="63"/>
  <c r="F93" i="63"/>
  <c r="F92" i="63"/>
  <c r="F91" i="63"/>
  <c r="F90" i="63"/>
  <c r="F89" i="63"/>
  <c r="F88" i="63"/>
  <c r="F87" i="63"/>
  <c r="F86" i="63"/>
  <c r="F85" i="63"/>
  <c r="F84" i="63"/>
  <c r="F83" i="63"/>
  <c r="F82" i="63"/>
  <c r="F81" i="63"/>
  <c r="F80" i="63"/>
  <c r="F79" i="63"/>
  <c r="F78" i="63"/>
  <c r="F77" i="63"/>
  <c r="F76" i="63"/>
  <c r="F75" i="63"/>
  <c r="F74" i="63"/>
  <c r="F73" i="63"/>
  <c r="R73" i="63" s="1"/>
  <c r="F72" i="63"/>
  <c r="Q72" i="63" s="1"/>
  <c r="F71" i="63"/>
  <c r="R71" i="63" s="1"/>
  <c r="F70" i="63"/>
  <c r="Q70" i="63" s="1"/>
  <c r="F69" i="63"/>
  <c r="R69" i="63" s="1"/>
  <c r="F68" i="63"/>
  <c r="F67" i="63"/>
  <c r="R67" i="63" s="1"/>
  <c r="Q66" i="63"/>
  <c r="F66" i="63"/>
  <c r="F65" i="63"/>
  <c r="R65" i="63" s="1"/>
  <c r="F64" i="63"/>
  <c r="Q64" i="63" s="1"/>
  <c r="F63" i="63"/>
  <c r="R63" i="63" s="1"/>
  <c r="Q62" i="63"/>
  <c r="F62" i="63"/>
  <c r="F61" i="63"/>
  <c r="R61" i="63" s="1"/>
  <c r="F60" i="63"/>
  <c r="F59" i="63"/>
  <c r="R59" i="63" s="1"/>
  <c r="F58" i="63"/>
  <c r="Q58" i="63" s="1"/>
  <c r="F57" i="63"/>
  <c r="Q57" i="63" s="1"/>
  <c r="F56" i="63"/>
  <c r="Q56" i="63" s="1"/>
  <c r="F55" i="63"/>
  <c r="Q55" i="63" s="1"/>
  <c r="F54" i="63"/>
  <c r="Q54" i="63" s="1"/>
  <c r="F53" i="63"/>
  <c r="Q53" i="63" s="1"/>
  <c r="F52" i="63"/>
  <c r="Q52" i="63" s="1"/>
  <c r="F51" i="63"/>
  <c r="Q51" i="63" s="1"/>
  <c r="F50" i="63"/>
  <c r="Q50" i="63" s="1"/>
  <c r="F49" i="63"/>
  <c r="Q49" i="63" s="1"/>
  <c r="F48" i="63"/>
  <c r="Q48" i="63" s="1"/>
  <c r="F47" i="63"/>
  <c r="Q47" i="63" s="1"/>
  <c r="F46" i="63"/>
  <c r="Q46" i="63" s="1"/>
  <c r="F45" i="63"/>
  <c r="Q45" i="63" s="1"/>
  <c r="F44" i="63"/>
  <c r="Q44" i="63" s="1"/>
  <c r="F43" i="63"/>
  <c r="Q43" i="63" s="1"/>
  <c r="F42" i="63"/>
  <c r="Q42" i="63" s="1"/>
  <c r="F41" i="63"/>
  <c r="Q41" i="63" s="1"/>
  <c r="F40" i="63"/>
  <c r="Q40" i="63" s="1"/>
  <c r="F39" i="63"/>
  <c r="Q39" i="63" s="1"/>
  <c r="F38" i="63"/>
  <c r="Q38" i="63" s="1"/>
  <c r="F37" i="63"/>
  <c r="Q37" i="63" s="1"/>
  <c r="F36" i="63"/>
  <c r="Q36" i="63" s="1"/>
  <c r="F35" i="63"/>
  <c r="Q35" i="63" s="1"/>
  <c r="F34" i="63"/>
  <c r="Q34" i="63" s="1"/>
  <c r="F33" i="63"/>
  <c r="Q33" i="63" s="1"/>
  <c r="F32" i="63"/>
  <c r="Q32" i="63" s="1"/>
  <c r="F31" i="63"/>
  <c r="Q31" i="63" s="1"/>
  <c r="F30" i="63"/>
  <c r="Q30" i="63" s="1"/>
  <c r="F29" i="63"/>
  <c r="Q29" i="63" s="1"/>
  <c r="F28" i="63"/>
  <c r="Q28" i="63" s="1"/>
  <c r="F27" i="63"/>
  <c r="F26" i="63"/>
  <c r="Q26" i="63" s="1"/>
  <c r="F25" i="63"/>
  <c r="Q24" i="63"/>
  <c r="F24" i="63"/>
  <c r="R24" i="63" s="1"/>
  <c r="R23" i="63"/>
  <c r="Q23" i="63"/>
  <c r="F23" i="63"/>
  <c r="R22" i="63"/>
  <c r="F22" i="63"/>
  <c r="F21" i="63"/>
  <c r="F20" i="63"/>
  <c r="F19" i="63"/>
  <c r="F18" i="63"/>
  <c r="F17" i="63"/>
  <c r="F16" i="63"/>
  <c r="F15" i="63"/>
  <c r="R15" i="63" s="1"/>
  <c r="F14" i="63"/>
  <c r="R14" i="63" s="1"/>
  <c r="F13" i="63"/>
  <c r="R13" i="63" s="1"/>
  <c r="F12" i="63"/>
  <c r="Q12" i="63" s="1"/>
  <c r="F11" i="63"/>
  <c r="R11" i="63" s="1"/>
  <c r="F10" i="63"/>
  <c r="R10" i="63" s="1"/>
  <c r="F9" i="63"/>
  <c r="Q9" i="63" s="1"/>
  <c r="Q27" i="63" l="1"/>
  <c r="O27" i="63"/>
  <c r="Q22" i="63"/>
  <c r="Q21" i="63"/>
  <c r="R21" i="63"/>
  <c r="Q20" i="63"/>
  <c r="R20" i="63"/>
  <c r="O9" i="63"/>
  <c r="Q17" i="63"/>
  <c r="Q19" i="63"/>
  <c r="Q16" i="63"/>
  <c r="Q18" i="63"/>
  <c r="Q15" i="63"/>
  <c r="Q13" i="63"/>
  <c r="K2" i="63"/>
  <c r="R12" i="63"/>
  <c r="Q11" i="63"/>
  <c r="M2" i="63"/>
  <c r="R9" i="63"/>
  <c r="Q10" i="63"/>
  <c r="Q14" i="63"/>
  <c r="R16" i="63"/>
  <c r="R17" i="63"/>
  <c r="R18" i="63"/>
  <c r="R19" i="63"/>
  <c r="N2" i="63"/>
  <c r="L2" i="63"/>
  <c r="R60" i="63"/>
  <c r="R77" i="63"/>
  <c r="Q77" i="63"/>
  <c r="R93" i="63"/>
  <c r="Q93" i="63"/>
  <c r="R97" i="63"/>
  <c r="Q97" i="63"/>
  <c r="R101" i="63"/>
  <c r="Q101" i="63"/>
  <c r="R105" i="63"/>
  <c r="Q105" i="63"/>
  <c r="R25" i="63"/>
  <c r="R27" i="63"/>
  <c r="R28" i="63"/>
  <c r="R29" i="63"/>
  <c r="R30" i="63"/>
  <c r="R31" i="63"/>
  <c r="R32" i="63"/>
  <c r="R33" i="63"/>
  <c r="R34" i="63"/>
  <c r="R35" i="63"/>
  <c r="R36" i="63"/>
  <c r="R37" i="63"/>
  <c r="R38" i="63"/>
  <c r="R39" i="63"/>
  <c r="R40" i="63"/>
  <c r="R41" i="63"/>
  <c r="R42" i="63"/>
  <c r="R43" i="63"/>
  <c r="R44" i="63"/>
  <c r="R45" i="63"/>
  <c r="R46" i="63"/>
  <c r="R47" i="63"/>
  <c r="R48" i="63"/>
  <c r="R49" i="63"/>
  <c r="R50" i="63"/>
  <c r="R51" i="63"/>
  <c r="R52" i="63"/>
  <c r="R53" i="63"/>
  <c r="R54" i="63"/>
  <c r="R55" i="63"/>
  <c r="R56" i="63"/>
  <c r="R57" i="63"/>
  <c r="R58" i="63"/>
  <c r="R66" i="63"/>
  <c r="R74" i="63"/>
  <c r="Q74" i="63"/>
  <c r="R78" i="63"/>
  <c r="Q78" i="63"/>
  <c r="R82" i="63"/>
  <c r="Q82" i="63"/>
  <c r="R86" i="63"/>
  <c r="Q86" i="63"/>
  <c r="R90" i="63"/>
  <c r="Q90" i="63"/>
  <c r="R94" i="63"/>
  <c r="Q94" i="63"/>
  <c r="R98" i="63"/>
  <c r="Q98" i="63"/>
  <c r="R102" i="63"/>
  <c r="Q102" i="63"/>
  <c r="R106" i="63"/>
  <c r="Q106" i="63"/>
  <c r="R68" i="63"/>
  <c r="R81" i="63"/>
  <c r="Q81" i="63"/>
  <c r="R85" i="63"/>
  <c r="Q85" i="63"/>
  <c r="Q25" i="63"/>
  <c r="R64" i="63"/>
  <c r="R72" i="63"/>
  <c r="R75" i="63"/>
  <c r="Q75" i="63"/>
  <c r="R79" i="63"/>
  <c r="Q79" i="63"/>
  <c r="R83" i="63"/>
  <c r="Q83" i="63"/>
  <c r="R87" i="63"/>
  <c r="Q87" i="63"/>
  <c r="R91" i="63"/>
  <c r="Q91" i="63"/>
  <c r="R95" i="63"/>
  <c r="Q95" i="63"/>
  <c r="R99" i="63"/>
  <c r="Q99" i="63"/>
  <c r="R103" i="63"/>
  <c r="Q103" i="63"/>
  <c r="R107" i="63"/>
  <c r="Q107" i="63"/>
  <c r="R89" i="63"/>
  <c r="Q89" i="63"/>
  <c r="R26" i="63"/>
  <c r="Q60" i="63"/>
  <c r="R62" i="63"/>
  <c r="Q68" i="63"/>
  <c r="R70" i="63"/>
  <c r="R76" i="63"/>
  <c r="Q76" i="63"/>
  <c r="R80" i="63"/>
  <c r="Q80" i="63"/>
  <c r="R84" i="63"/>
  <c r="Q84" i="63"/>
  <c r="R88" i="63"/>
  <c r="Q88" i="63"/>
  <c r="R92" i="63"/>
  <c r="Q92" i="63"/>
  <c r="R96" i="63"/>
  <c r="Q96" i="63"/>
  <c r="R100" i="63"/>
  <c r="Q100" i="63"/>
  <c r="R104" i="63"/>
  <c r="Q104" i="63"/>
  <c r="R108" i="63"/>
  <c r="Q108" i="63"/>
  <c r="Q59" i="63"/>
  <c r="Q61" i="63"/>
  <c r="Q63" i="63"/>
  <c r="Q65" i="63"/>
  <c r="Q67" i="63"/>
  <c r="Q69" i="63"/>
  <c r="Q71" i="63"/>
  <c r="Q73" i="63"/>
  <c r="H2" i="63" l="1"/>
  <c r="O2" i="63"/>
  <c r="M74" i="61" l="1"/>
  <c r="M75" i="61"/>
  <c r="M76" i="61"/>
  <c r="M77" i="61"/>
  <c r="M78" i="61"/>
  <c r="M79" i="61"/>
  <c r="M80" i="61"/>
  <c r="M81" i="61"/>
  <c r="M82" i="61"/>
  <c r="M83" i="61"/>
  <c r="M84" i="61"/>
  <c r="M85" i="61"/>
  <c r="M86" i="61"/>
  <c r="M87" i="61"/>
  <c r="M88" i="61"/>
  <c r="M89" i="61"/>
  <c r="M90" i="61"/>
  <c r="M91" i="61"/>
  <c r="M92" i="61"/>
  <c r="M93" i="61"/>
  <c r="M94" i="61"/>
  <c r="M95" i="61"/>
  <c r="M96" i="61"/>
  <c r="M97" i="61"/>
  <c r="M98" i="61"/>
  <c r="M99" i="61"/>
  <c r="M100" i="61"/>
  <c r="M101" i="61"/>
  <c r="M102" i="61"/>
  <c r="M103" i="61"/>
  <c r="M104" i="61"/>
  <c r="M105" i="61"/>
  <c r="M106" i="61"/>
  <c r="M107" i="61"/>
  <c r="M108" i="61"/>
  <c r="M27" i="61"/>
  <c r="M28" i="61"/>
  <c r="M29" i="61"/>
  <c r="M30" i="61"/>
  <c r="M31" i="61"/>
  <c r="M32" i="61"/>
  <c r="M33" i="61"/>
  <c r="M34" i="61"/>
  <c r="M35" i="61"/>
  <c r="M36" i="61"/>
  <c r="M37" i="61"/>
  <c r="M38" i="61"/>
  <c r="M39" i="61"/>
  <c r="M40" i="61"/>
  <c r="M41" i="61"/>
  <c r="M42" i="61"/>
  <c r="M43" i="61"/>
  <c r="M44" i="61"/>
  <c r="M45" i="61"/>
  <c r="M46" i="61"/>
  <c r="M47" i="61"/>
  <c r="M48" i="61"/>
  <c r="M49" i="61"/>
  <c r="M50" i="61"/>
  <c r="M51" i="61"/>
  <c r="M52" i="61"/>
  <c r="M53" i="61"/>
  <c r="M54" i="61"/>
  <c r="M55" i="61"/>
  <c r="M56" i="61"/>
  <c r="M57" i="61"/>
  <c r="M58" i="61"/>
  <c r="M59" i="61"/>
  <c r="M60" i="61"/>
  <c r="M61" i="61"/>
  <c r="M62" i="61"/>
  <c r="M63" i="61"/>
  <c r="M64" i="61"/>
  <c r="M65" i="61"/>
  <c r="M66" i="61"/>
  <c r="M67" i="61"/>
  <c r="M68" i="61"/>
  <c r="M69" i="61"/>
  <c r="M70" i="61"/>
  <c r="M71" i="61"/>
  <c r="M72" i="61"/>
  <c r="M73" i="61"/>
  <c r="M10" i="61"/>
  <c r="M11" i="61"/>
  <c r="M12" i="61"/>
  <c r="M13" i="61"/>
  <c r="M14" i="61"/>
  <c r="M15" i="61"/>
  <c r="M16" i="61"/>
  <c r="M17" i="61"/>
  <c r="M18" i="61"/>
  <c r="M19" i="61"/>
  <c r="M20" i="61"/>
  <c r="M21" i="61"/>
  <c r="M22" i="61"/>
  <c r="M23" i="61"/>
  <c r="M24" i="61"/>
  <c r="M25" i="61"/>
  <c r="M26" i="61"/>
  <c r="L10" i="61"/>
  <c r="L11" i="61"/>
  <c r="L12" i="61"/>
  <c r="L13" i="61"/>
  <c r="L14" i="61"/>
  <c r="L15" i="61"/>
  <c r="L16" i="61"/>
  <c r="L17" i="61"/>
  <c r="L18" i="61"/>
  <c r="L19" i="61"/>
  <c r="L20" i="61"/>
  <c r="L21" i="61"/>
  <c r="L22" i="61"/>
  <c r="L23" i="61"/>
  <c r="L24" i="61"/>
  <c r="L25" i="61"/>
  <c r="L26" i="61"/>
  <c r="F11" i="61"/>
  <c r="R11" i="61" s="1"/>
  <c r="F9" i="61"/>
  <c r="R9" i="61" s="1"/>
  <c r="H4" i="61"/>
  <c r="K9" i="61"/>
  <c r="L9" i="61"/>
  <c r="M9" i="61"/>
  <c r="F10" i="61"/>
  <c r="Q10" i="61" s="1"/>
  <c r="K10" i="61"/>
  <c r="K11" i="61"/>
  <c r="F12" i="61"/>
  <c r="R12" i="61" s="1"/>
  <c r="K12" i="61"/>
  <c r="F13" i="61"/>
  <c r="R13" i="61" s="1"/>
  <c r="K13" i="61"/>
  <c r="F14" i="61"/>
  <c r="R14" i="61" s="1"/>
  <c r="K14" i="61"/>
  <c r="F15" i="61"/>
  <c r="Q15" i="61" s="1"/>
  <c r="K15" i="61"/>
  <c r="F16" i="61"/>
  <c r="R16" i="61" s="1"/>
  <c r="K16" i="61"/>
  <c r="F17" i="61"/>
  <c r="K17" i="61"/>
  <c r="F18" i="61"/>
  <c r="R18" i="61" s="1"/>
  <c r="K18" i="61"/>
  <c r="F19" i="61"/>
  <c r="Q19" i="61" s="1"/>
  <c r="K19" i="61"/>
  <c r="F20" i="61"/>
  <c r="O20" i="61" s="1"/>
  <c r="K20" i="61"/>
  <c r="F21" i="61"/>
  <c r="R21" i="61" s="1"/>
  <c r="K21" i="61"/>
  <c r="F22" i="61"/>
  <c r="R22" i="61" s="1"/>
  <c r="K22" i="61"/>
  <c r="F23" i="61"/>
  <c r="Q23" i="61" s="1"/>
  <c r="K23" i="61"/>
  <c r="F24" i="61"/>
  <c r="O24" i="61" s="1"/>
  <c r="K24" i="61"/>
  <c r="F25" i="61"/>
  <c r="R25" i="61" s="1"/>
  <c r="K25" i="61"/>
  <c r="F26" i="61"/>
  <c r="O26" i="61" s="1"/>
  <c r="K26" i="61"/>
  <c r="F27" i="61"/>
  <c r="R27" i="61" s="1"/>
  <c r="F28" i="61"/>
  <c r="F29" i="61"/>
  <c r="R29" i="61" s="1"/>
  <c r="F30" i="61"/>
  <c r="Q30" i="61" s="1"/>
  <c r="F31" i="61"/>
  <c r="R31" i="61" s="1"/>
  <c r="F32" i="61"/>
  <c r="Q32" i="61" s="1"/>
  <c r="F33" i="61"/>
  <c r="R33" i="61" s="1"/>
  <c r="F34" i="61"/>
  <c r="Q34" i="61" s="1"/>
  <c r="F35" i="61"/>
  <c r="O35" i="61" s="1"/>
  <c r="F36" i="61"/>
  <c r="F37" i="61"/>
  <c r="O37" i="61" s="1"/>
  <c r="F38" i="61"/>
  <c r="Q38" i="61" s="1"/>
  <c r="F39" i="61"/>
  <c r="O39" i="61" s="1"/>
  <c r="F40" i="61"/>
  <c r="Q40" i="61" s="1"/>
  <c r="F41" i="61"/>
  <c r="R41" i="61" s="1"/>
  <c r="F42" i="61"/>
  <c r="Q42" i="61" s="1"/>
  <c r="F43" i="61"/>
  <c r="R43" i="61" s="1"/>
  <c r="F44" i="61"/>
  <c r="F45" i="61"/>
  <c r="R45" i="61" s="1"/>
  <c r="F46" i="61"/>
  <c r="Q46" i="61" s="1"/>
  <c r="F47" i="61"/>
  <c r="R47" i="61" s="1"/>
  <c r="F48" i="61"/>
  <c r="Q48" i="61" s="1"/>
  <c r="F49" i="61"/>
  <c r="O49" i="61" s="1"/>
  <c r="F50" i="61"/>
  <c r="Q50" i="61" s="1"/>
  <c r="F51" i="61"/>
  <c r="O51" i="61" s="1"/>
  <c r="F52" i="61"/>
  <c r="F53" i="61"/>
  <c r="O53" i="61" s="1"/>
  <c r="F54" i="61"/>
  <c r="Q54" i="61" s="1"/>
  <c r="F55" i="61"/>
  <c r="O55" i="61" s="1"/>
  <c r="F56" i="61"/>
  <c r="Q56" i="61" s="1"/>
  <c r="F57" i="61"/>
  <c r="R57" i="61" s="1"/>
  <c r="F58" i="61"/>
  <c r="Q58" i="61" s="1"/>
  <c r="F59" i="61"/>
  <c r="R59" i="61" s="1"/>
  <c r="F60" i="61"/>
  <c r="F61" i="61"/>
  <c r="R61" i="61" s="1"/>
  <c r="F62" i="61"/>
  <c r="Q62" i="61" s="1"/>
  <c r="F63" i="61"/>
  <c r="Q63" i="61" s="1"/>
  <c r="F64" i="61"/>
  <c r="Q64" i="61" s="1"/>
  <c r="F65" i="61"/>
  <c r="O65" i="61" s="1"/>
  <c r="F66" i="61"/>
  <c r="Q66" i="61" s="1"/>
  <c r="F67" i="61"/>
  <c r="O67" i="61" s="1"/>
  <c r="F68" i="61"/>
  <c r="F69" i="61"/>
  <c r="O69" i="61" s="1"/>
  <c r="F70" i="61"/>
  <c r="F71" i="61"/>
  <c r="O71" i="61" s="1"/>
  <c r="F72" i="61"/>
  <c r="Q72" i="61" s="1"/>
  <c r="F73" i="61"/>
  <c r="R73" i="61" s="1"/>
  <c r="F74" i="61"/>
  <c r="R74" i="61" s="1"/>
  <c r="K74" i="61"/>
  <c r="L74" i="61"/>
  <c r="F75" i="61"/>
  <c r="Q75" i="61" s="1"/>
  <c r="K75" i="61"/>
  <c r="L75" i="61"/>
  <c r="F76" i="61"/>
  <c r="O76" i="61" s="1"/>
  <c r="K76" i="61"/>
  <c r="L76" i="61"/>
  <c r="F77" i="61"/>
  <c r="O77" i="61" s="1"/>
  <c r="K77" i="61"/>
  <c r="L77" i="61"/>
  <c r="F78" i="61"/>
  <c r="K78" i="61"/>
  <c r="L78" i="61"/>
  <c r="F79" i="61"/>
  <c r="Q79" i="61" s="1"/>
  <c r="K79" i="61"/>
  <c r="L79" i="61"/>
  <c r="F80" i="61"/>
  <c r="R80" i="61" s="1"/>
  <c r="K80" i="61"/>
  <c r="L80" i="61"/>
  <c r="F81" i="61"/>
  <c r="O81" i="61" s="1"/>
  <c r="K81" i="61"/>
  <c r="L81" i="61"/>
  <c r="F82" i="61"/>
  <c r="R82" i="61" s="1"/>
  <c r="K82" i="61"/>
  <c r="L82" i="61"/>
  <c r="F83" i="61"/>
  <c r="R83" i="61" s="1"/>
  <c r="K83" i="61"/>
  <c r="L83" i="61"/>
  <c r="F84" i="61"/>
  <c r="Q84" i="61" s="1"/>
  <c r="K84" i="61"/>
  <c r="L84" i="61"/>
  <c r="F85" i="61"/>
  <c r="O85" i="61" s="1"/>
  <c r="K85" i="61"/>
  <c r="L85" i="61"/>
  <c r="F86" i="61"/>
  <c r="K86" i="61"/>
  <c r="L86" i="61"/>
  <c r="F87" i="61"/>
  <c r="Q87" i="61" s="1"/>
  <c r="K87" i="61"/>
  <c r="L87" i="61"/>
  <c r="F88" i="61"/>
  <c r="O88" i="61" s="1"/>
  <c r="K88" i="61"/>
  <c r="L88" i="61"/>
  <c r="F89" i="61"/>
  <c r="O89" i="61" s="1"/>
  <c r="K89" i="61"/>
  <c r="L89" i="61"/>
  <c r="F90" i="61"/>
  <c r="R90" i="61" s="1"/>
  <c r="K90" i="61"/>
  <c r="L90" i="61"/>
  <c r="F91" i="61"/>
  <c r="Q91" i="61" s="1"/>
  <c r="K91" i="61"/>
  <c r="L91" i="61"/>
  <c r="F92" i="61"/>
  <c r="Q92" i="61" s="1"/>
  <c r="K92" i="61"/>
  <c r="L92" i="61"/>
  <c r="F93" i="61"/>
  <c r="O93" i="61" s="1"/>
  <c r="K93" i="61"/>
  <c r="L93" i="61"/>
  <c r="F94" i="61"/>
  <c r="K94" i="61"/>
  <c r="L94" i="61"/>
  <c r="F95" i="61"/>
  <c r="R95" i="61" s="1"/>
  <c r="K95" i="61"/>
  <c r="L95" i="61"/>
  <c r="F96" i="61"/>
  <c r="Q96" i="61" s="1"/>
  <c r="K96" i="61"/>
  <c r="L96" i="61"/>
  <c r="F97" i="61"/>
  <c r="O97" i="61" s="1"/>
  <c r="K97" i="61"/>
  <c r="L97" i="61"/>
  <c r="F98" i="61"/>
  <c r="R98" i="61" s="1"/>
  <c r="K98" i="61"/>
  <c r="L98" i="61"/>
  <c r="F99" i="61"/>
  <c r="Q99" i="61" s="1"/>
  <c r="K99" i="61"/>
  <c r="L99" i="61"/>
  <c r="F100" i="61"/>
  <c r="R100" i="61" s="1"/>
  <c r="K100" i="61"/>
  <c r="L100" i="61"/>
  <c r="F101" i="61"/>
  <c r="O101" i="61" s="1"/>
  <c r="K101" i="61"/>
  <c r="L101" i="61"/>
  <c r="F102" i="61"/>
  <c r="K102" i="61"/>
  <c r="L102" i="61"/>
  <c r="F103" i="61"/>
  <c r="R103" i="61" s="1"/>
  <c r="K103" i="61"/>
  <c r="L103" i="61"/>
  <c r="F104" i="61"/>
  <c r="Q104" i="61" s="1"/>
  <c r="K104" i="61"/>
  <c r="L104" i="61"/>
  <c r="F105" i="61"/>
  <c r="O105" i="61" s="1"/>
  <c r="K105" i="61"/>
  <c r="L105" i="61"/>
  <c r="F106" i="61"/>
  <c r="R106" i="61" s="1"/>
  <c r="K106" i="61"/>
  <c r="L106" i="61"/>
  <c r="F107" i="61"/>
  <c r="O107" i="61" s="1"/>
  <c r="K107" i="61"/>
  <c r="L107" i="61"/>
  <c r="F108" i="61"/>
  <c r="O108" i="61" s="1"/>
  <c r="K108" i="61"/>
  <c r="L108" i="61"/>
  <c r="R10" i="61" l="1"/>
  <c r="Q26" i="61"/>
  <c r="R20" i="61"/>
  <c r="R15" i="61"/>
  <c r="O80" i="61"/>
  <c r="Q14" i="61"/>
  <c r="O19" i="61"/>
  <c r="Q11" i="61"/>
  <c r="R77" i="61"/>
  <c r="Q18" i="61"/>
  <c r="Q76" i="61"/>
  <c r="R81" i="61"/>
  <c r="R23" i="61"/>
  <c r="O104" i="61"/>
  <c r="R87" i="61"/>
  <c r="Q100" i="61"/>
  <c r="Q80" i="61"/>
  <c r="O33" i="61"/>
  <c r="O99" i="61"/>
  <c r="R101" i="61"/>
  <c r="O91" i="61"/>
  <c r="R107" i="61"/>
  <c r="R49" i="61"/>
  <c r="R91" i="61"/>
  <c r="O63" i="61"/>
  <c r="Q41" i="61"/>
  <c r="O61" i="61"/>
  <c r="Q47" i="61"/>
  <c r="Q33" i="61"/>
  <c r="R96" i="61"/>
  <c r="Q49" i="61"/>
  <c r="Q108" i="61"/>
  <c r="Q88" i="61"/>
  <c r="R104" i="61"/>
  <c r="Q57" i="61"/>
  <c r="O41" i="61"/>
  <c r="Q103" i="61"/>
  <c r="R75" i="61"/>
  <c r="R108" i="61"/>
  <c r="R88" i="61"/>
  <c r="O59" i="61"/>
  <c r="O57" i="61"/>
  <c r="R84" i="61"/>
  <c r="Q27" i="61"/>
  <c r="O79" i="61"/>
  <c r="O103" i="61"/>
  <c r="R99" i="61"/>
  <c r="R92" i="61"/>
  <c r="R79" i="61"/>
  <c r="R76" i="61"/>
  <c r="Q73" i="61"/>
  <c r="R65" i="61"/>
  <c r="R63" i="61"/>
  <c r="Q43" i="61"/>
  <c r="Q29" i="61"/>
  <c r="R19" i="61"/>
  <c r="O92" i="61"/>
  <c r="R89" i="61"/>
  <c r="O100" i="61"/>
  <c r="O73" i="61"/>
  <c r="Q71" i="61"/>
  <c r="Q65" i="61"/>
  <c r="Q61" i="61"/>
  <c r="Q59" i="61"/>
  <c r="Q45" i="61"/>
  <c r="Q31" i="61"/>
  <c r="O15" i="61"/>
  <c r="O11" i="61"/>
  <c r="Q67" i="61"/>
  <c r="Q53" i="61"/>
  <c r="Q107" i="61"/>
  <c r="R105" i="61"/>
  <c r="O96" i="61"/>
  <c r="Q95" i="61"/>
  <c r="R93" i="61"/>
  <c r="O87" i="61"/>
  <c r="O84" i="61"/>
  <c r="Q83" i="61"/>
  <c r="O75" i="61"/>
  <c r="O23" i="61"/>
  <c r="Q22" i="61"/>
  <c r="O14" i="61"/>
  <c r="O12" i="61"/>
  <c r="Q55" i="61"/>
  <c r="Q51" i="61"/>
  <c r="Q35" i="61"/>
  <c r="O95" i="61"/>
  <c r="O83" i="61"/>
  <c r="R71" i="61"/>
  <c r="R69" i="61"/>
  <c r="R67" i="61"/>
  <c r="R55" i="61"/>
  <c r="R53" i="61"/>
  <c r="R51" i="61"/>
  <c r="O47" i="61"/>
  <c r="O45" i="61"/>
  <c r="O43" i="61"/>
  <c r="R39" i="61"/>
  <c r="R37" i="61"/>
  <c r="R35" i="61"/>
  <c r="O31" i="61"/>
  <c r="O29" i="61"/>
  <c r="O27" i="61"/>
  <c r="R26" i="61"/>
  <c r="O22" i="61"/>
  <c r="Q69" i="61"/>
  <c r="Q39" i="61"/>
  <c r="Q37" i="61"/>
  <c r="R97" i="61"/>
  <c r="R85" i="61"/>
  <c r="R24" i="61"/>
  <c r="Q102" i="61"/>
  <c r="O102" i="61"/>
  <c r="O94" i="61"/>
  <c r="Q94" i="61"/>
  <c r="O86" i="61"/>
  <c r="Q86" i="61"/>
  <c r="Q78" i="61"/>
  <c r="O78" i="61"/>
  <c r="R68" i="61"/>
  <c r="O68" i="61"/>
  <c r="R60" i="61"/>
  <c r="O60" i="61"/>
  <c r="R52" i="61"/>
  <c r="O52" i="61"/>
  <c r="R44" i="61"/>
  <c r="O44" i="61"/>
  <c r="R36" i="61"/>
  <c r="O36" i="61"/>
  <c r="R28" i="61"/>
  <c r="O28" i="61"/>
  <c r="Q25" i="61"/>
  <c r="O25" i="61"/>
  <c r="Q13" i="61"/>
  <c r="O13" i="61"/>
  <c r="M2" i="61"/>
  <c r="O10" i="61"/>
  <c r="K2" i="61"/>
  <c r="R70" i="61"/>
  <c r="O70" i="61"/>
  <c r="Q74" i="61"/>
  <c r="O74" i="61"/>
  <c r="Q70" i="61"/>
  <c r="R66" i="61"/>
  <c r="O66" i="61"/>
  <c r="R58" i="61"/>
  <c r="O58" i="61"/>
  <c r="R50" i="61"/>
  <c r="O50" i="61"/>
  <c r="R42" i="61"/>
  <c r="O42" i="61"/>
  <c r="R34" i="61"/>
  <c r="O34" i="61"/>
  <c r="L2" i="61"/>
  <c r="N2" i="61"/>
  <c r="O9" i="61"/>
  <c r="Q9" i="61"/>
  <c r="R62" i="61"/>
  <c r="O62" i="61"/>
  <c r="R54" i="61"/>
  <c r="O54" i="61"/>
  <c r="R46" i="61"/>
  <c r="O46" i="61"/>
  <c r="R38" i="61"/>
  <c r="O38" i="61"/>
  <c r="R30" i="61"/>
  <c r="O30" i="61"/>
  <c r="Q17" i="61"/>
  <c r="O17" i="61"/>
  <c r="O106" i="61"/>
  <c r="Q106" i="61"/>
  <c r="O98" i="61"/>
  <c r="Q98" i="61"/>
  <c r="O90" i="61"/>
  <c r="Q90" i="61"/>
  <c r="Q82" i="61"/>
  <c r="O82" i="61"/>
  <c r="R102" i="61"/>
  <c r="R94" i="61"/>
  <c r="R86" i="61"/>
  <c r="R78" i="61"/>
  <c r="R72" i="61"/>
  <c r="O72" i="61"/>
  <c r="Q68" i="61"/>
  <c r="R64" i="61"/>
  <c r="O64" i="61"/>
  <c r="Q60" i="61"/>
  <c r="R56" i="61"/>
  <c r="O56" i="61"/>
  <c r="Q52" i="61"/>
  <c r="R48" i="61"/>
  <c r="O48" i="61"/>
  <c r="Q44" i="61"/>
  <c r="R40" i="61"/>
  <c r="O40" i="61"/>
  <c r="Q36" i="61"/>
  <c r="R32" i="61"/>
  <c r="O32" i="61"/>
  <c r="Q28" i="61"/>
  <c r="Q21" i="61"/>
  <c r="O21" i="61"/>
  <c r="O18" i="61"/>
  <c r="R17" i="61"/>
  <c r="O16" i="61"/>
  <c r="Q105" i="61"/>
  <c r="Q101" i="61"/>
  <c r="Q97" i="61"/>
  <c r="Q93" i="61"/>
  <c r="Q89" i="61"/>
  <c r="Q85" i="61"/>
  <c r="Q81" i="61"/>
  <c r="Q77" i="61"/>
  <c r="Q24" i="61"/>
  <c r="Q20" i="61"/>
  <c r="Q16" i="61"/>
  <c r="Q12" i="61"/>
  <c r="R22" i="62" l="1"/>
  <c r="H2" i="61"/>
  <c r="O2" i="61"/>
  <c r="R22" i="60" l="1"/>
</calcChain>
</file>

<file path=xl/comments1.xml><?xml version="1.0" encoding="utf-8"?>
<comments xmlns="http://schemas.openxmlformats.org/spreadsheetml/2006/main">
  <authors>
    <author>大河内 俊英</author>
    <author>渡部 智恵子</author>
    <author>厚生労働省ネットワークシステム</author>
  </authors>
  <commentList>
    <comment ref="AE6" authorId="0" shapeId="0">
      <text>
        <r>
          <rPr>
            <b/>
            <sz val="9"/>
            <color indexed="81"/>
            <rFont val="MS P ゴシック"/>
            <family val="3"/>
            <charset val="128"/>
          </rPr>
          <t xml:space="preserve">申請日について
</t>
        </r>
        <r>
          <rPr>
            <sz val="9"/>
            <color indexed="81"/>
            <rFont val="MS P ゴシック"/>
            <family val="3"/>
            <charset val="128"/>
          </rPr>
          <t>・受付開始日以降とすること</t>
        </r>
      </text>
    </comment>
    <comment ref="A10" authorId="1" shapeId="0">
      <text>
        <r>
          <rPr>
            <b/>
            <sz val="9"/>
            <color indexed="81"/>
            <rFont val="MS P ゴシック"/>
            <family val="3"/>
            <charset val="128"/>
          </rPr>
          <t xml:space="preserve">申請者欄について
</t>
        </r>
        <r>
          <rPr>
            <sz val="9"/>
            <color indexed="81"/>
            <rFont val="MS P ゴシック"/>
            <family val="3"/>
            <charset val="128"/>
          </rPr>
          <t>・法人代表者、本件責任者、本件担当者が同一でも、もれなくご入力願います</t>
        </r>
      </text>
    </comment>
    <comment ref="F11" authorId="2" shapeId="0">
      <text>
        <r>
          <rPr>
            <b/>
            <sz val="9"/>
            <color indexed="81"/>
            <rFont val="MS P ゴシック"/>
            <family val="3"/>
            <charset val="128"/>
          </rPr>
          <t xml:space="preserve">名称について
</t>
        </r>
        <r>
          <rPr>
            <sz val="9"/>
            <color indexed="81"/>
            <rFont val="MS P ゴシック"/>
            <family val="3"/>
            <charset val="128"/>
          </rPr>
          <t>・対象となる施設・事業所分を法人が一括して申請してください</t>
        </r>
      </text>
    </comment>
    <comment ref="R22" authorId="1" shapeId="0">
      <text>
        <r>
          <rPr>
            <b/>
            <sz val="9"/>
            <color indexed="81"/>
            <rFont val="MS P ゴシック"/>
            <family val="3"/>
            <charset val="128"/>
          </rPr>
          <t xml:space="preserve">支援金申請額合計について
</t>
        </r>
        <r>
          <rPr>
            <sz val="9"/>
            <color indexed="81"/>
            <rFont val="MS P ゴシック"/>
            <family val="3"/>
            <charset val="128"/>
          </rPr>
          <t>・自動的に合計額が表示されるため、当該欄には直接入力しないでください</t>
        </r>
      </text>
    </comment>
  </commentList>
</comments>
</file>

<file path=xl/comments2.xml><?xml version="1.0" encoding="utf-8"?>
<comments xmlns="http://schemas.openxmlformats.org/spreadsheetml/2006/main">
  <authors>
    <author>渡部 智恵子</author>
  </authors>
  <commentList>
    <comment ref="E1" authorId="0" shapeId="0">
      <text>
        <r>
          <rPr>
            <b/>
            <sz val="9"/>
            <color indexed="81"/>
            <rFont val="MS P ゴシック"/>
            <family val="3"/>
            <charset val="128"/>
          </rPr>
          <t xml:space="preserve">合計欄について
</t>
        </r>
        <r>
          <rPr>
            <sz val="9"/>
            <color indexed="81"/>
            <rFont val="MS P ゴシック"/>
            <family val="3"/>
            <charset val="128"/>
          </rPr>
          <t xml:space="preserve">・自動表示されるため、直接入力しないで下さい
</t>
        </r>
      </text>
    </comment>
    <comment ref="O1" authorId="0" shapeId="0">
      <text>
        <r>
          <rPr>
            <b/>
            <sz val="9"/>
            <color indexed="81"/>
            <rFont val="MS P ゴシック"/>
            <family val="3"/>
            <charset val="128"/>
          </rPr>
          <t xml:space="preserve">支援金申請額について
</t>
        </r>
        <r>
          <rPr>
            <sz val="9"/>
            <color indexed="81"/>
            <rFont val="MS P ゴシック"/>
            <family val="3"/>
            <charset val="128"/>
          </rPr>
          <t>・この金額が、様式第1号の 「支援金申請額合計」に自動表示されます</t>
        </r>
      </text>
    </comment>
    <comment ref="G4" authorId="0" shapeId="0">
      <text>
        <r>
          <rPr>
            <b/>
            <sz val="9"/>
            <color indexed="81"/>
            <rFont val="MS P ゴシック"/>
            <family val="3"/>
            <charset val="128"/>
          </rPr>
          <t xml:space="preserve">法人名について
</t>
        </r>
        <r>
          <rPr>
            <sz val="9"/>
            <color indexed="81"/>
            <rFont val="MS P ゴシック"/>
            <family val="3"/>
            <charset val="128"/>
          </rPr>
          <t>・申請書兼実績報告書へ入力した名称が自動表示されます</t>
        </r>
      </text>
    </comment>
    <comment ref="B7" authorId="0" shapeId="0">
      <text>
        <r>
          <rPr>
            <b/>
            <sz val="9"/>
            <color indexed="81"/>
            <rFont val="MS P ゴシック"/>
            <family val="3"/>
            <charset val="128"/>
          </rPr>
          <t xml:space="preserve">①施設・事業所名について
</t>
        </r>
        <r>
          <rPr>
            <sz val="9"/>
            <color indexed="81"/>
            <rFont val="MS P ゴシック"/>
            <family val="3"/>
            <charset val="128"/>
          </rPr>
          <t>・空白行が出来ないよう、上から順にご入力下さい</t>
        </r>
      </text>
    </comment>
    <comment ref="C7" authorId="0" shapeId="0">
      <text>
        <r>
          <rPr>
            <b/>
            <sz val="9"/>
            <color indexed="81"/>
            <rFont val="MS P ゴシック"/>
            <family val="3"/>
            <charset val="128"/>
          </rPr>
          <t xml:space="preserve">②事業所番号について
</t>
        </r>
        <r>
          <rPr>
            <sz val="9"/>
            <color indexed="81"/>
            <rFont val="MS P ゴシック"/>
            <family val="3"/>
            <charset val="128"/>
          </rPr>
          <t>・10桁の事業所番号を入力
・⑥サービス種別が「養護・軽費・有料老人ホーム」「サービス付き高齢者向け住宅」については【なし】と入力</t>
        </r>
      </text>
    </comment>
    <comment ref="E7" authorId="0" shapeId="0">
      <text>
        <r>
          <rPr>
            <b/>
            <sz val="9"/>
            <color indexed="81"/>
            <rFont val="MS P ゴシック"/>
            <family val="3"/>
            <charset val="128"/>
          </rPr>
          <t xml:space="preserve">④分類番号について
</t>
        </r>
        <r>
          <rPr>
            <sz val="9"/>
            <color indexed="81"/>
            <rFont val="MS P ゴシック"/>
            <family val="3"/>
            <charset val="128"/>
          </rPr>
          <t>・上段の分類番号4つから選択し数字を入力</t>
        </r>
      </text>
    </comment>
    <comment ref="F7" authorId="0" shapeId="0">
      <text>
        <r>
          <rPr>
            <b/>
            <sz val="9"/>
            <color indexed="81"/>
            <rFont val="MS P ゴシック"/>
            <family val="3"/>
            <charset val="128"/>
          </rPr>
          <t>⑤分類について</t>
        </r>
        <r>
          <rPr>
            <sz val="9"/>
            <color indexed="81"/>
            <rFont val="MS P ゴシック"/>
            <family val="3"/>
            <charset val="128"/>
          </rPr>
          <t xml:space="preserve">
・④に分類番号を入力すると自動で表示されます</t>
        </r>
      </text>
    </comment>
    <comment ref="G7" authorId="0" shapeId="0">
      <text>
        <r>
          <rPr>
            <b/>
            <sz val="9"/>
            <color indexed="81"/>
            <rFont val="MS P ゴシック"/>
            <family val="3"/>
            <charset val="128"/>
          </rPr>
          <t xml:space="preserve">⑥サービス種別について
</t>
        </r>
        <r>
          <rPr>
            <sz val="9"/>
            <color indexed="81"/>
            <rFont val="MS P ゴシック"/>
            <family val="3"/>
            <charset val="128"/>
          </rPr>
          <t>・④に入力後、ドロップダウンリストから選択
・</t>
        </r>
        <r>
          <rPr>
            <b/>
            <sz val="9"/>
            <color indexed="81"/>
            <rFont val="MS P ゴシック"/>
            <family val="3"/>
            <charset val="128"/>
          </rPr>
          <t>※一度選択した後に④・⑤を修正した場合、⑥・⑧も必ず修正して下さい</t>
        </r>
      </text>
    </comment>
    <comment ref="H7" authorId="0" shapeId="0">
      <text>
        <r>
          <rPr>
            <b/>
            <sz val="9"/>
            <color indexed="81"/>
            <rFont val="MS P ゴシック"/>
            <family val="3"/>
            <charset val="128"/>
          </rPr>
          <t>⑦入所定員数について</t>
        </r>
        <r>
          <rPr>
            <sz val="9"/>
            <color indexed="81"/>
            <rFont val="MS P ゴシック"/>
            <family val="3"/>
            <charset val="128"/>
          </rPr>
          <t xml:space="preserve">
・〔１.入所系事業所〕と〔２.複合型サービス事業所〕の場合、R5.10.1時点の入所（宿泊）定員数を入力
・自動計算で〔⑩加算額〕欄に表示されます
</t>
        </r>
      </text>
    </comment>
    <comment ref="I7" authorId="0" shapeId="0">
      <text>
        <r>
          <rPr>
            <b/>
            <sz val="9"/>
            <color indexed="81"/>
            <rFont val="MS P ゴシック"/>
            <family val="3"/>
            <charset val="128"/>
          </rPr>
          <t xml:space="preserve">⑧食材料費事業者負担の有無について
</t>
        </r>
        <r>
          <rPr>
            <sz val="9"/>
            <color indexed="81"/>
            <rFont val="MS P ゴシック"/>
            <family val="3"/>
            <charset val="128"/>
          </rPr>
          <t xml:space="preserve">・食事に係る食材料費（給食委託費を含む）を事業者で負担している場合は【負担あり】、事業者の負担がない場合は【負担なし】をドロップダウンリストから選択してください
・④⑤の入力後、グレーになった場合は入力不要です
</t>
        </r>
        <r>
          <rPr>
            <b/>
            <sz val="9"/>
            <color indexed="81"/>
            <rFont val="MS P ゴシック"/>
            <family val="3"/>
            <charset val="128"/>
          </rPr>
          <t>・</t>
        </r>
        <r>
          <rPr>
            <b/>
            <u/>
            <sz val="9"/>
            <color indexed="81"/>
            <rFont val="MS P ゴシック"/>
            <family val="3"/>
            <charset val="128"/>
          </rPr>
          <t>※一度選択した後に④・⑤を修正した場合、⑥・⑧も必ず修正して下さい</t>
        </r>
      </text>
    </comment>
    <comment ref="K7" authorId="0" shapeId="0">
      <text>
        <r>
          <rPr>
            <b/>
            <sz val="9"/>
            <color indexed="81"/>
            <rFont val="MS P ゴシック"/>
            <family val="3"/>
            <charset val="128"/>
          </rPr>
          <t>⑨基礎額について</t>
        </r>
        <r>
          <rPr>
            <sz val="9"/>
            <color indexed="81"/>
            <rFont val="MS P ゴシック"/>
            <family val="3"/>
            <charset val="128"/>
          </rPr>
          <t xml:space="preserve">
・④を入力すると自動表示されます</t>
        </r>
      </text>
    </comment>
    <comment ref="L7" authorId="0" shapeId="0">
      <text>
        <r>
          <rPr>
            <b/>
            <sz val="9"/>
            <color indexed="81"/>
            <rFont val="MS P ゴシック"/>
            <family val="3"/>
            <charset val="128"/>
          </rPr>
          <t xml:space="preserve">⑩加算額について
</t>
        </r>
        <r>
          <rPr>
            <sz val="9"/>
            <color indexed="81"/>
            <rFont val="MS P ゴシック"/>
            <family val="3"/>
            <charset val="128"/>
          </rPr>
          <t xml:space="preserve">・④⑤が〔１．入所系事業所〕と〔２．複合型サービス事業所〕
の場合、⑦の人数×1万円が自動表示されます
</t>
        </r>
      </text>
    </comment>
    <comment ref="M7" authorId="0" shapeId="0">
      <text>
        <r>
          <rPr>
            <b/>
            <sz val="9"/>
            <color indexed="81"/>
            <rFont val="MS P ゴシック"/>
            <family val="3"/>
            <charset val="128"/>
          </rPr>
          <t>⑪車両燃料費について</t>
        </r>
        <r>
          <rPr>
            <sz val="9"/>
            <color indexed="81"/>
            <rFont val="MS P ゴシック"/>
            <family val="3"/>
            <charset val="128"/>
          </rPr>
          <t xml:space="preserve">
・④⑤の内容から自動表示されます
〔２．複合型サービス事業所〕
〔３．通所系事業所〕
〔４．訪問系事業所〕　は一律20,000円</t>
        </r>
      </text>
    </comment>
    <comment ref="N7" authorId="0" shapeId="0">
      <text>
        <r>
          <rPr>
            <b/>
            <sz val="9"/>
            <color indexed="81"/>
            <rFont val="MS P ゴシック"/>
            <family val="3"/>
            <charset val="128"/>
          </rPr>
          <t xml:space="preserve">⑫食材料費について
</t>
        </r>
        <r>
          <rPr>
            <sz val="9"/>
            <color indexed="81"/>
            <rFont val="MS P ゴシック"/>
            <family val="3"/>
            <charset val="128"/>
          </rPr>
          <t>・④⑤⑦⑧の内容から自動表示されます
〔１．入所系事業所〕【負担あり】入所定員数×4,000円
〔２．複合型サービス事業所〕宿泊【負担あり】入所定員数×4,000円
　　　　　　　　　　　　　　通所【負担あり】30,000円
〔３．通所系事業所〕【負担あり】30,000円</t>
        </r>
      </text>
    </comment>
    <comment ref="O7" authorId="0" shapeId="0">
      <text>
        <r>
          <rPr>
            <b/>
            <sz val="9"/>
            <color indexed="81"/>
            <rFont val="MS P ゴシック"/>
            <family val="3"/>
            <charset val="128"/>
          </rPr>
          <t>⑬支援金申請額について</t>
        </r>
        <r>
          <rPr>
            <sz val="9"/>
            <color indexed="81"/>
            <rFont val="MS P ゴシック"/>
            <family val="3"/>
            <charset val="128"/>
          </rPr>
          <t xml:space="preserve">
・①～⑥は必須項目です（⑤は自動表示）
〔１．入所系事業所〕は①～⑧
〔２．複合型サービス事業所〕は①～⑧
〔３．通所系事業所〕は①～⑥・⑧
〔４．訪問系事業所〕は①～⑥
全てに入力すると自動計算されます</t>
        </r>
        <r>
          <rPr>
            <b/>
            <sz val="9"/>
            <color indexed="81"/>
            <rFont val="MS P ゴシック"/>
            <family val="3"/>
            <charset val="128"/>
          </rPr>
          <t xml:space="preserve">
※ 表示されない、加算されない場合は入力漏れがないかを再度ご確認下さい</t>
        </r>
      </text>
    </comment>
  </commentList>
</comments>
</file>

<file path=xl/comments3.xml><?xml version="1.0" encoding="utf-8"?>
<comments xmlns="http://schemas.openxmlformats.org/spreadsheetml/2006/main">
  <authors>
    <author>大河内 俊英</author>
    <author>渡部 智恵子</author>
    <author>厚生労働省ネットワークシステム</author>
  </authors>
  <commentList>
    <comment ref="AE6" authorId="0" shapeId="0">
      <text>
        <r>
          <rPr>
            <b/>
            <sz val="9"/>
            <color indexed="81"/>
            <rFont val="MS P ゴシック"/>
            <family val="3"/>
            <charset val="128"/>
          </rPr>
          <t xml:space="preserve">申請日について
</t>
        </r>
        <r>
          <rPr>
            <sz val="9"/>
            <color indexed="81"/>
            <rFont val="MS P ゴシック"/>
            <family val="3"/>
            <charset val="128"/>
          </rPr>
          <t>・受付開始日以降とすること</t>
        </r>
      </text>
    </comment>
    <comment ref="A10" authorId="1" shapeId="0">
      <text>
        <r>
          <rPr>
            <b/>
            <sz val="9"/>
            <color indexed="81"/>
            <rFont val="MS P ゴシック"/>
            <family val="3"/>
            <charset val="128"/>
          </rPr>
          <t xml:space="preserve">申請者欄について
</t>
        </r>
        <r>
          <rPr>
            <sz val="9"/>
            <color indexed="81"/>
            <rFont val="MS P ゴシック"/>
            <family val="3"/>
            <charset val="128"/>
          </rPr>
          <t>・法人代表者、本件責任者、本件担当者が同一でも、もれなくご入力願います</t>
        </r>
      </text>
    </comment>
    <comment ref="F11" authorId="2" shapeId="0">
      <text>
        <r>
          <rPr>
            <b/>
            <sz val="9"/>
            <color indexed="81"/>
            <rFont val="MS P ゴシック"/>
            <family val="3"/>
            <charset val="128"/>
          </rPr>
          <t xml:space="preserve">名称について
</t>
        </r>
        <r>
          <rPr>
            <sz val="9"/>
            <color indexed="81"/>
            <rFont val="MS P ゴシック"/>
            <family val="3"/>
            <charset val="128"/>
          </rPr>
          <t>・対象となる施設・事業所分を法人が一括して申請してください</t>
        </r>
      </text>
    </comment>
    <comment ref="R22" authorId="1" shapeId="0">
      <text>
        <r>
          <rPr>
            <b/>
            <sz val="9"/>
            <color indexed="81"/>
            <rFont val="MS P ゴシック"/>
            <family val="3"/>
            <charset val="128"/>
          </rPr>
          <t xml:space="preserve">支援金申請額合計について
</t>
        </r>
        <r>
          <rPr>
            <sz val="9"/>
            <color indexed="81"/>
            <rFont val="MS P ゴシック"/>
            <family val="3"/>
            <charset val="128"/>
          </rPr>
          <t>・自動的に合計額が表示されるため、当該欄には直接入力しないでください</t>
        </r>
      </text>
    </comment>
  </commentList>
</comments>
</file>

<file path=xl/comments4.xml><?xml version="1.0" encoding="utf-8"?>
<comments xmlns="http://schemas.openxmlformats.org/spreadsheetml/2006/main">
  <authors>
    <author>渡部 智恵子</author>
  </authors>
  <commentList>
    <comment ref="E1" authorId="0" shapeId="0">
      <text>
        <r>
          <rPr>
            <b/>
            <sz val="9"/>
            <color indexed="81"/>
            <rFont val="MS P ゴシック"/>
            <family val="3"/>
            <charset val="128"/>
          </rPr>
          <t xml:space="preserve">合計欄について
</t>
        </r>
        <r>
          <rPr>
            <sz val="9"/>
            <color indexed="81"/>
            <rFont val="MS P ゴシック"/>
            <family val="3"/>
            <charset val="128"/>
          </rPr>
          <t xml:space="preserve">・自動表示されるため、直接入力しないで下さい
</t>
        </r>
      </text>
    </comment>
    <comment ref="O1" authorId="0" shapeId="0">
      <text>
        <r>
          <rPr>
            <b/>
            <sz val="9"/>
            <color indexed="81"/>
            <rFont val="MS P ゴシック"/>
            <family val="3"/>
            <charset val="128"/>
          </rPr>
          <t xml:space="preserve">支援金申請額について
</t>
        </r>
        <r>
          <rPr>
            <sz val="9"/>
            <color indexed="81"/>
            <rFont val="MS P ゴシック"/>
            <family val="3"/>
            <charset val="128"/>
          </rPr>
          <t>・この金額が、様式第1号の 「支援金申請額合計」に自動表示されます</t>
        </r>
      </text>
    </comment>
    <comment ref="G4" authorId="0" shapeId="0">
      <text>
        <r>
          <rPr>
            <b/>
            <sz val="9"/>
            <color indexed="81"/>
            <rFont val="MS P ゴシック"/>
            <family val="3"/>
            <charset val="128"/>
          </rPr>
          <t xml:space="preserve">法人名について
</t>
        </r>
        <r>
          <rPr>
            <sz val="9"/>
            <color indexed="81"/>
            <rFont val="MS P ゴシック"/>
            <family val="3"/>
            <charset val="128"/>
          </rPr>
          <t>・申請書兼実績報告書へ入力した名称が自動表示されます</t>
        </r>
      </text>
    </comment>
    <comment ref="B7" authorId="0" shapeId="0">
      <text>
        <r>
          <rPr>
            <b/>
            <sz val="9"/>
            <color indexed="81"/>
            <rFont val="MS P ゴシック"/>
            <family val="3"/>
            <charset val="128"/>
          </rPr>
          <t xml:space="preserve">①施設・事業所名について
</t>
        </r>
        <r>
          <rPr>
            <sz val="9"/>
            <color indexed="81"/>
            <rFont val="MS P ゴシック"/>
            <family val="3"/>
            <charset val="128"/>
          </rPr>
          <t>・空白行が出来ないよう、上から順にご入力下さい</t>
        </r>
      </text>
    </comment>
    <comment ref="C7" authorId="0" shapeId="0">
      <text>
        <r>
          <rPr>
            <b/>
            <sz val="9"/>
            <color indexed="81"/>
            <rFont val="MS P ゴシック"/>
            <family val="3"/>
            <charset val="128"/>
          </rPr>
          <t xml:space="preserve">②事業所番号について
</t>
        </r>
        <r>
          <rPr>
            <sz val="9"/>
            <color indexed="81"/>
            <rFont val="MS P ゴシック"/>
            <family val="3"/>
            <charset val="128"/>
          </rPr>
          <t>・10桁の事業所番号を入力
・⑥サービス種別が「養護・軽費・有料老人ホーム」「サービス付き高齢者向け住宅」については【なし】と入力</t>
        </r>
      </text>
    </comment>
    <comment ref="E7" authorId="0" shapeId="0">
      <text>
        <r>
          <rPr>
            <b/>
            <sz val="9"/>
            <color indexed="81"/>
            <rFont val="MS P ゴシック"/>
            <family val="3"/>
            <charset val="128"/>
          </rPr>
          <t xml:space="preserve">④分類番号について
</t>
        </r>
        <r>
          <rPr>
            <sz val="9"/>
            <color indexed="81"/>
            <rFont val="MS P ゴシック"/>
            <family val="3"/>
            <charset val="128"/>
          </rPr>
          <t>・上段の分類番号4つから選択し数字を入力</t>
        </r>
      </text>
    </comment>
    <comment ref="F7" authorId="0" shapeId="0">
      <text>
        <r>
          <rPr>
            <b/>
            <sz val="9"/>
            <color indexed="81"/>
            <rFont val="MS P ゴシック"/>
            <family val="3"/>
            <charset val="128"/>
          </rPr>
          <t>⑤分類について</t>
        </r>
        <r>
          <rPr>
            <sz val="9"/>
            <color indexed="81"/>
            <rFont val="MS P ゴシック"/>
            <family val="3"/>
            <charset val="128"/>
          </rPr>
          <t xml:space="preserve">
・④に分類番号を入力すると自動で表示されます</t>
        </r>
      </text>
    </comment>
    <comment ref="G7" authorId="0" shapeId="0">
      <text>
        <r>
          <rPr>
            <b/>
            <sz val="9"/>
            <color indexed="81"/>
            <rFont val="MS P ゴシック"/>
            <family val="3"/>
            <charset val="128"/>
          </rPr>
          <t xml:space="preserve">⑥サービス種別について
</t>
        </r>
        <r>
          <rPr>
            <sz val="9"/>
            <color indexed="81"/>
            <rFont val="MS P ゴシック"/>
            <family val="3"/>
            <charset val="128"/>
          </rPr>
          <t>・④に入力後、ドロップダウンリストから選択
・</t>
        </r>
        <r>
          <rPr>
            <b/>
            <sz val="9"/>
            <color indexed="81"/>
            <rFont val="MS P ゴシック"/>
            <family val="3"/>
            <charset val="128"/>
          </rPr>
          <t>※一度選択した後に④・⑤を修正した場合、⑥・⑧も必ず修正して下さい</t>
        </r>
      </text>
    </comment>
    <comment ref="H7" authorId="0" shapeId="0">
      <text>
        <r>
          <rPr>
            <b/>
            <sz val="9"/>
            <color indexed="81"/>
            <rFont val="MS P ゴシック"/>
            <family val="3"/>
            <charset val="128"/>
          </rPr>
          <t>⑦入所定員数について</t>
        </r>
        <r>
          <rPr>
            <sz val="9"/>
            <color indexed="81"/>
            <rFont val="MS P ゴシック"/>
            <family val="3"/>
            <charset val="128"/>
          </rPr>
          <t xml:space="preserve">
・〔１.入所系事業所〕と〔２.複合型サービス事業所〕の場合、R5.10.1時点の入所（宿泊）定員数を入力
・自動計算で〔⑩加算額〕欄に表示されます
</t>
        </r>
      </text>
    </comment>
    <comment ref="I7" authorId="0" shapeId="0">
      <text>
        <r>
          <rPr>
            <b/>
            <sz val="9"/>
            <color indexed="81"/>
            <rFont val="MS P ゴシック"/>
            <family val="3"/>
            <charset val="128"/>
          </rPr>
          <t xml:space="preserve">⑧食材料費事業者負担の有無について
</t>
        </r>
        <r>
          <rPr>
            <sz val="9"/>
            <color indexed="81"/>
            <rFont val="MS P ゴシック"/>
            <family val="3"/>
            <charset val="128"/>
          </rPr>
          <t xml:space="preserve">・食事に係る食材料費（給食委託費を含む）を事業者で負担している場合は【負担あり】、事業者の負担がない場合は【負担なし】をドロップダウンリストから選択してください
・④⑤の入力後、グレーになった場合は入力不要です
</t>
        </r>
        <r>
          <rPr>
            <b/>
            <sz val="9"/>
            <color indexed="81"/>
            <rFont val="MS P ゴシック"/>
            <family val="3"/>
            <charset val="128"/>
          </rPr>
          <t>・</t>
        </r>
        <r>
          <rPr>
            <b/>
            <u/>
            <sz val="9"/>
            <color indexed="81"/>
            <rFont val="MS P ゴシック"/>
            <family val="3"/>
            <charset val="128"/>
          </rPr>
          <t>※一度選択した後に④・⑤を修正した場合、⑥・⑧も必ず修正して下さい</t>
        </r>
      </text>
    </comment>
    <comment ref="K7" authorId="0" shapeId="0">
      <text>
        <r>
          <rPr>
            <b/>
            <sz val="9"/>
            <color indexed="81"/>
            <rFont val="MS P ゴシック"/>
            <family val="3"/>
            <charset val="128"/>
          </rPr>
          <t>⑨基礎額について</t>
        </r>
        <r>
          <rPr>
            <sz val="9"/>
            <color indexed="81"/>
            <rFont val="MS P ゴシック"/>
            <family val="3"/>
            <charset val="128"/>
          </rPr>
          <t xml:space="preserve">
・④を入力すると自動表示されます</t>
        </r>
      </text>
    </comment>
    <comment ref="L7" authorId="0" shapeId="0">
      <text>
        <r>
          <rPr>
            <b/>
            <sz val="9"/>
            <color indexed="81"/>
            <rFont val="MS P ゴシック"/>
            <family val="3"/>
            <charset val="128"/>
          </rPr>
          <t xml:space="preserve">⑩加算額について
</t>
        </r>
        <r>
          <rPr>
            <sz val="9"/>
            <color indexed="81"/>
            <rFont val="MS P ゴシック"/>
            <family val="3"/>
            <charset val="128"/>
          </rPr>
          <t xml:space="preserve">・④⑤が〔１．入所系事業所〕と〔２．複合型サービス事業所〕
の場合、⑦の人数×1万円が自動表示されます
</t>
        </r>
      </text>
    </comment>
    <comment ref="M7" authorId="0" shapeId="0">
      <text>
        <r>
          <rPr>
            <b/>
            <sz val="9"/>
            <color indexed="81"/>
            <rFont val="MS P ゴシック"/>
            <family val="3"/>
            <charset val="128"/>
          </rPr>
          <t>⑪車両燃料費について</t>
        </r>
        <r>
          <rPr>
            <sz val="9"/>
            <color indexed="81"/>
            <rFont val="MS P ゴシック"/>
            <family val="3"/>
            <charset val="128"/>
          </rPr>
          <t xml:space="preserve">
・④⑤の内容から自動表示されます
〔２．複合型サービス事業所〕
〔３．通所系事業所〕
〔４．訪問系事業所〕　は一律20,000円</t>
        </r>
      </text>
    </comment>
    <comment ref="N7" authorId="0" shapeId="0">
      <text>
        <r>
          <rPr>
            <b/>
            <sz val="9"/>
            <color indexed="81"/>
            <rFont val="MS P ゴシック"/>
            <family val="3"/>
            <charset val="128"/>
          </rPr>
          <t xml:space="preserve">⑫食材料費について
</t>
        </r>
        <r>
          <rPr>
            <sz val="9"/>
            <color indexed="81"/>
            <rFont val="MS P ゴシック"/>
            <family val="3"/>
            <charset val="128"/>
          </rPr>
          <t>・④⑤⑦⑧の内容から自動表示されます
〔１．入所系事業所〕【負担あり】入所定員数×4,000円
〔２．複合型サービス事業所〕宿泊【負担あり】入所定員数×4,000円
　　　　　　　　　　　　　　通所【負担あり】30,000円
〔３．通所系事業所〕【負担あり】30,000円</t>
        </r>
      </text>
    </comment>
    <comment ref="O7" authorId="0" shapeId="0">
      <text>
        <r>
          <rPr>
            <b/>
            <sz val="9"/>
            <color indexed="81"/>
            <rFont val="MS P ゴシック"/>
            <family val="3"/>
            <charset val="128"/>
          </rPr>
          <t>⑬支援金申請額について</t>
        </r>
        <r>
          <rPr>
            <sz val="9"/>
            <color indexed="81"/>
            <rFont val="MS P ゴシック"/>
            <family val="3"/>
            <charset val="128"/>
          </rPr>
          <t xml:space="preserve">
・①～⑥は必須項目です（⑤は自動表示）
〔１．入所系事業所〕は①～⑧
〔２．複合型サービス事業所〕は①～⑧
〔３．通所系事業所〕は①～⑥・⑧
〔４．訪問系事業所〕は①～⑥
全てに入力すると自動計算されます</t>
        </r>
        <r>
          <rPr>
            <b/>
            <sz val="9"/>
            <color indexed="81"/>
            <rFont val="MS P ゴシック"/>
            <family val="3"/>
            <charset val="128"/>
          </rPr>
          <t xml:space="preserve">
※ 表示されない、加算されない場合は入力漏れがないかを再度ご確認下さい</t>
        </r>
      </text>
    </comment>
  </commentList>
</comments>
</file>

<file path=xl/sharedStrings.xml><?xml version="1.0" encoding="utf-8"?>
<sst xmlns="http://schemas.openxmlformats.org/spreadsheetml/2006/main" count="430" uniqueCount="203">
  <si>
    <t>　　令和</t>
    <rPh sb="2" eb="4">
      <t>レイワ</t>
    </rPh>
    <phoneticPr fontId="3"/>
  </si>
  <si>
    <t>年</t>
    <rPh sb="0" eb="1">
      <t>ネン</t>
    </rPh>
    <phoneticPr fontId="3"/>
  </si>
  <si>
    <t>月</t>
    <rPh sb="0" eb="1">
      <t>ゲツ</t>
    </rPh>
    <phoneticPr fontId="3"/>
  </si>
  <si>
    <t>日</t>
    <rPh sb="0" eb="1">
      <t>ニチ</t>
    </rPh>
    <phoneticPr fontId="3"/>
  </si>
  <si>
    <t>申　請　者</t>
    <rPh sb="0" eb="1">
      <t>サル</t>
    </rPh>
    <rPh sb="2" eb="3">
      <t>ショウ</t>
    </rPh>
    <rPh sb="4" eb="5">
      <t>シャ</t>
    </rPh>
    <phoneticPr fontId="3"/>
  </si>
  <si>
    <t>フリガナ</t>
    <phoneticPr fontId="3"/>
  </si>
  <si>
    <t>名　　称</t>
    <rPh sb="0" eb="1">
      <t>ナ</t>
    </rPh>
    <rPh sb="3" eb="4">
      <t>ショウ</t>
    </rPh>
    <phoneticPr fontId="3"/>
  </si>
  <si>
    <t>電話番号</t>
    <rPh sb="0" eb="2">
      <t>デンワ</t>
    </rPh>
    <rPh sb="2" eb="4">
      <t>バンゴウ</t>
    </rPh>
    <phoneticPr fontId="3"/>
  </si>
  <si>
    <t>E-mail</t>
    <phoneticPr fontId="3"/>
  </si>
  <si>
    <t>職　　名</t>
    <rPh sb="0" eb="1">
      <t>ショク</t>
    </rPh>
    <rPh sb="3" eb="4">
      <t>ナ</t>
    </rPh>
    <phoneticPr fontId="3"/>
  </si>
  <si>
    <t>氏　　名</t>
    <rPh sb="0" eb="1">
      <t>シ</t>
    </rPh>
    <rPh sb="3" eb="4">
      <t>ナ</t>
    </rPh>
    <phoneticPr fontId="3"/>
  </si>
  <si>
    <t>円</t>
  </si>
  <si>
    <t>No.</t>
    <phoneticPr fontId="2"/>
  </si>
  <si>
    <t>ＦＡＸ</t>
    <phoneticPr fontId="3"/>
  </si>
  <si>
    <t>記</t>
    <rPh sb="0" eb="1">
      <t>キ</t>
    </rPh>
    <phoneticPr fontId="2"/>
  </si>
  <si>
    <t>支援金申請額合計</t>
    <rPh sb="0" eb="3">
      <t>シエンキン</t>
    </rPh>
    <rPh sb="3" eb="4">
      <t>サル</t>
    </rPh>
    <rPh sb="4" eb="5">
      <t>ショウ</t>
    </rPh>
    <rPh sb="5" eb="6">
      <t>ガク</t>
    </rPh>
    <rPh sb="6" eb="8">
      <t>ゴウケイ</t>
    </rPh>
    <phoneticPr fontId="3"/>
  </si>
  <si>
    <t>申請法人の連絡先</t>
    <rPh sb="0" eb="2">
      <t>シンセイ</t>
    </rPh>
    <rPh sb="2" eb="4">
      <t>ホウジン</t>
    </rPh>
    <rPh sb="5" eb="8">
      <t>レンラクサキ</t>
    </rPh>
    <phoneticPr fontId="3"/>
  </si>
  <si>
    <t>支援金に関する書類を整理し、支援金を交付した年度終了後５年間保管します。</t>
    <rPh sb="0" eb="3">
      <t>シエンキン</t>
    </rPh>
    <rPh sb="4" eb="5">
      <t>カン</t>
    </rPh>
    <rPh sb="7" eb="9">
      <t>ショルイ</t>
    </rPh>
    <rPh sb="10" eb="12">
      <t>セイリ</t>
    </rPh>
    <rPh sb="14" eb="17">
      <t>シエンキン</t>
    </rPh>
    <rPh sb="18" eb="20">
      <t>コウフ</t>
    </rPh>
    <rPh sb="22" eb="24">
      <t>ネンド</t>
    </rPh>
    <rPh sb="24" eb="27">
      <t>シュウリョウゴ</t>
    </rPh>
    <rPh sb="28" eb="30">
      <t>ネンカン</t>
    </rPh>
    <rPh sb="30" eb="32">
      <t>ホカン</t>
    </rPh>
    <phoneticPr fontId="2"/>
  </si>
  <si>
    <t>虚偽その他不正な手段により支援金の交付を受けません。</t>
    <rPh sb="0" eb="2">
      <t>キョギ</t>
    </rPh>
    <rPh sb="4" eb="5">
      <t>タ</t>
    </rPh>
    <rPh sb="5" eb="7">
      <t>フセイ</t>
    </rPh>
    <rPh sb="8" eb="10">
      <t>シュダン</t>
    </rPh>
    <rPh sb="13" eb="16">
      <t>シエンキン</t>
    </rPh>
    <rPh sb="17" eb="19">
      <t>コウフ</t>
    </rPh>
    <rPh sb="20" eb="21">
      <t>ウ</t>
    </rPh>
    <phoneticPr fontId="2"/>
  </si>
  <si>
    <t>福島県知事　様</t>
    <rPh sb="0" eb="3">
      <t>フクシマケン</t>
    </rPh>
    <rPh sb="3" eb="5">
      <t>チジ</t>
    </rPh>
    <rPh sb="6" eb="7">
      <t>サマ</t>
    </rPh>
    <phoneticPr fontId="3"/>
  </si>
  <si>
    <t>（高齢者施設等）支援金交付申請書兼実績報告書</t>
    <rPh sb="8" eb="10">
      <t>シエン</t>
    </rPh>
    <rPh sb="11" eb="13">
      <t>コウフ</t>
    </rPh>
    <rPh sb="13" eb="22">
      <t>シンセイショケンジッセキホウコクショ</t>
    </rPh>
    <phoneticPr fontId="3"/>
  </si>
  <si>
    <t>フリガナ</t>
    <phoneticPr fontId="2"/>
  </si>
  <si>
    <t>口座名義</t>
    <rPh sb="0" eb="2">
      <t>コウザ</t>
    </rPh>
    <rPh sb="2" eb="4">
      <t>メイギ</t>
    </rPh>
    <phoneticPr fontId="2"/>
  </si>
  <si>
    <t>全法人共通</t>
    <rPh sb="0" eb="2">
      <t>ホウジン</t>
    </rPh>
    <rPh sb="2" eb="4">
      <t>キョウツウ</t>
    </rPh>
    <phoneticPr fontId="2"/>
  </si>
  <si>
    <t>基礎額</t>
    <rPh sb="0" eb="3">
      <t>キソガク</t>
    </rPh>
    <phoneticPr fontId="2"/>
  </si>
  <si>
    <t>訪問系事業所</t>
    <rPh sb="0" eb="3">
      <t>ホウモンケイ</t>
    </rPh>
    <rPh sb="3" eb="6">
      <t>ジギョウショ</t>
    </rPh>
    <phoneticPr fontId="2"/>
  </si>
  <si>
    <t>通所系事業所</t>
    <rPh sb="0" eb="3">
      <t>ツウショケイ</t>
    </rPh>
    <rPh sb="3" eb="6">
      <t>ジギョウショ</t>
    </rPh>
    <phoneticPr fontId="2"/>
  </si>
  <si>
    <t>複合型サービス事業所</t>
    <rPh sb="0" eb="3">
      <t>フクゴウガタ</t>
    </rPh>
    <rPh sb="7" eb="10">
      <t>ジギョウショ</t>
    </rPh>
    <phoneticPr fontId="2"/>
  </si>
  <si>
    <t>入所系事業所</t>
    <rPh sb="0" eb="2">
      <t>ニュウショ</t>
    </rPh>
    <rPh sb="2" eb="3">
      <t>ケイ</t>
    </rPh>
    <rPh sb="3" eb="6">
      <t>ジギョウショ</t>
    </rPh>
    <phoneticPr fontId="2"/>
  </si>
  <si>
    <t>車両燃料費</t>
    <rPh sb="0" eb="2">
      <t>シャリョウ</t>
    </rPh>
    <rPh sb="2" eb="5">
      <t>ネンリョウヒ</t>
    </rPh>
    <phoneticPr fontId="2"/>
  </si>
  <si>
    <t>加算額</t>
    <rPh sb="0" eb="3">
      <t>カサンガク</t>
    </rPh>
    <phoneticPr fontId="2"/>
  </si>
  <si>
    <t>看護小規模多機能型居宅介護</t>
  </si>
  <si>
    <t>小規模多機能型居宅介護</t>
  </si>
  <si>
    <t>サービス付き高齢者向け住宅</t>
  </si>
  <si>
    <t>有料老人ホーム</t>
  </si>
  <si>
    <t>軽費老人ホーム</t>
  </si>
  <si>
    <t>夜間対応型訪問介護</t>
  </si>
  <si>
    <t>養護老人ホーム</t>
  </si>
  <si>
    <t>定期巡回・随時対応型訪問介護看護</t>
  </si>
  <si>
    <t>短期入所生活介護</t>
  </si>
  <si>
    <t>居宅介護支援</t>
  </si>
  <si>
    <t>地域密着型介護老人福祉施設</t>
  </si>
  <si>
    <t>居宅療養管理指導</t>
  </si>
  <si>
    <t>認知症対応型共同生活介護</t>
  </si>
  <si>
    <t>訪問リハビリテーション</t>
  </si>
  <si>
    <t>認知症対応型通所介護</t>
  </si>
  <si>
    <t>介護療養型医療施設</t>
  </si>
  <si>
    <t>訪問看護</t>
  </si>
  <si>
    <t>地域密着型通所介護</t>
  </si>
  <si>
    <t>介護医療院</t>
  </si>
  <si>
    <t>訪問入浴介護</t>
  </si>
  <si>
    <t>通所リハビリテーション</t>
  </si>
  <si>
    <t>介護老人保健施設</t>
  </si>
  <si>
    <t>訪問介護</t>
  </si>
  <si>
    <t>通所介護</t>
  </si>
  <si>
    <t>介護老人福祉施設</t>
  </si>
  <si>
    <t>複合型サービス事業所</t>
    <rPh sb="0" eb="2">
      <t>フクゴウ</t>
    </rPh>
    <rPh sb="2" eb="3">
      <t>ガタ</t>
    </rPh>
    <rPh sb="7" eb="10">
      <t>ジギョウショ</t>
    </rPh>
    <phoneticPr fontId="2"/>
  </si>
  <si>
    <t>サービス種別リスト</t>
    <rPh sb="4" eb="6">
      <t>シュベツ</t>
    </rPh>
    <phoneticPr fontId="2"/>
  </si>
  <si>
    <t>車両
燃料費</t>
    <rPh sb="0" eb="2">
      <t>シャリョウ</t>
    </rPh>
    <rPh sb="3" eb="6">
      <t>ネンリョウヒ</t>
    </rPh>
    <phoneticPr fontId="2"/>
  </si>
  <si>
    <t>支援金
申請額合計</t>
    <rPh sb="0" eb="3">
      <t>シエンキン</t>
    </rPh>
    <rPh sb="4" eb="7">
      <t>シンセイガク</t>
    </rPh>
    <rPh sb="7" eb="9">
      <t>ゴウケイ</t>
    </rPh>
    <phoneticPr fontId="2"/>
  </si>
  <si>
    <t>法人名：</t>
    <rPh sb="0" eb="3">
      <t>ホウジンメイ</t>
    </rPh>
    <phoneticPr fontId="2"/>
  </si>
  <si>
    <t>件</t>
    <rPh sb="0" eb="1">
      <t>ケン</t>
    </rPh>
    <phoneticPr fontId="2"/>
  </si>
  <si>
    <t>・　銀行</t>
    <rPh sb="2" eb="4">
      <t>ギンコウ</t>
    </rPh>
    <phoneticPr fontId="2"/>
  </si>
  <si>
    <t>金融機関名</t>
    <rPh sb="0" eb="5">
      <t>キンユウキカンメイ</t>
    </rPh>
    <phoneticPr fontId="2"/>
  </si>
  <si>
    <t>・　信金</t>
    <rPh sb="2" eb="4">
      <t>シンキン</t>
    </rPh>
    <phoneticPr fontId="2"/>
  </si>
  <si>
    <t>・　信組</t>
    <rPh sb="2" eb="4">
      <t>シンクミ</t>
    </rPh>
    <phoneticPr fontId="2"/>
  </si>
  <si>
    <t>・　労金</t>
    <rPh sb="2" eb="4">
      <t>ロウキン</t>
    </rPh>
    <phoneticPr fontId="2"/>
  </si>
  <si>
    <t>・　農協</t>
    <rPh sb="2" eb="4">
      <t>ノウキョウ</t>
    </rPh>
    <phoneticPr fontId="2"/>
  </si>
  <si>
    <t>・　その他</t>
    <rPh sb="4" eb="5">
      <t>タ</t>
    </rPh>
    <phoneticPr fontId="2"/>
  </si>
  <si>
    <t>・　支店</t>
    <rPh sb="2" eb="4">
      <t>シテン</t>
    </rPh>
    <phoneticPr fontId="2"/>
  </si>
  <si>
    <t>・　支所</t>
    <rPh sb="2" eb="4">
      <t>シショ</t>
    </rPh>
    <phoneticPr fontId="2"/>
  </si>
  <si>
    <t>・　出張所</t>
    <rPh sb="2" eb="5">
      <t>シュッチョウジョ</t>
    </rPh>
    <phoneticPr fontId="2"/>
  </si>
  <si>
    <t>・　営業部</t>
    <rPh sb="2" eb="5">
      <t>エイギョウブ</t>
    </rPh>
    <phoneticPr fontId="2"/>
  </si>
  <si>
    <t>(</t>
    <phoneticPr fontId="2"/>
  </si>
  <si>
    <t>・　普通</t>
    <rPh sb="2" eb="4">
      <t>フツウ</t>
    </rPh>
    <phoneticPr fontId="2"/>
  </si>
  <si>
    <t>・　当座</t>
    <rPh sb="2" eb="4">
      <t>トウザ</t>
    </rPh>
    <phoneticPr fontId="2"/>
  </si>
  <si>
    <t>（ゆうちょは店番を記入）</t>
    <phoneticPr fontId="2"/>
  </si>
  <si>
    <t>支店名</t>
    <rPh sb="0" eb="3">
      <t>シテンメイ</t>
    </rPh>
    <phoneticPr fontId="2"/>
  </si>
  <si>
    <t>（※④の欄：右の分類から選び、番号を入力</t>
    <rPh sb="4" eb="5">
      <t>ラン</t>
    </rPh>
    <rPh sb="6" eb="7">
      <t>ミギ</t>
    </rPh>
    <rPh sb="8" eb="10">
      <t>ブンルイ</t>
    </rPh>
    <rPh sb="12" eb="13">
      <t>エラ</t>
    </rPh>
    <rPh sb="15" eb="17">
      <t>バンゴウ</t>
    </rPh>
    <rPh sb="18" eb="20">
      <t>ニュウリョク</t>
    </rPh>
    <phoneticPr fontId="2"/>
  </si>
  <si>
    <t>④
分類
番号</t>
    <rPh sb="2" eb="4">
      <t>ブンルイ</t>
    </rPh>
    <rPh sb="5" eb="7">
      <t>バンゴウ</t>
    </rPh>
    <phoneticPr fontId="2"/>
  </si>
  <si>
    <t>⑦
入所
定員数</t>
    <rPh sb="2" eb="4">
      <t>ニュウショ</t>
    </rPh>
    <rPh sb="5" eb="8">
      <t>テイインスウ</t>
    </rPh>
    <phoneticPr fontId="2"/>
  </si>
  <si>
    <t>様式第１号（第４条関係）</t>
    <rPh sb="0" eb="2">
      <t>ヨウシキ</t>
    </rPh>
    <rPh sb="2" eb="3">
      <t>ダイ</t>
    </rPh>
    <rPh sb="4" eb="5">
      <t>ゴウ</t>
    </rPh>
    <rPh sb="6" eb="7">
      <t>ダイ</t>
    </rPh>
    <rPh sb="8" eb="9">
      <t>ジョウ</t>
    </rPh>
    <rPh sb="9" eb="11">
      <t>カンケイ</t>
    </rPh>
    <phoneticPr fontId="3"/>
  </si>
  <si>
    <t>誓約事項</t>
    <rPh sb="0" eb="4">
      <t>セイヤクジコウ</t>
    </rPh>
    <phoneticPr fontId="2"/>
  </si>
  <si>
    <t>振込口座</t>
    <rPh sb="0" eb="4">
      <t>フリコミコウザ</t>
    </rPh>
    <phoneticPr fontId="2"/>
  </si>
  <si>
    <t>添付書類</t>
    <rPh sb="0" eb="3">
      <t>テンプショルイ</t>
    </rPh>
    <phoneticPr fontId="2"/>
  </si>
  <si>
    <t>該当する法人のみ</t>
    <rPh sb="0" eb="1">
      <t>ガイトウ</t>
    </rPh>
    <rPh sb="3" eb="5">
      <t>ホウジン</t>
    </rPh>
    <phoneticPr fontId="2"/>
  </si>
  <si>
    <t>本件責任者の職･氏名</t>
    <rPh sb="0" eb="2">
      <t>ホンケン</t>
    </rPh>
    <rPh sb="2" eb="5">
      <t>セキニンシャ</t>
    </rPh>
    <rPh sb="6" eb="7">
      <t>ショク</t>
    </rPh>
    <rPh sb="8" eb="10">
      <t>シメイ</t>
    </rPh>
    <phoneticPr fontId="3"/>
  </si>
  <si>
    <t>本件担当者の職･氏名</t>
    <rPh sb="0" eb="2">
      <t>ホンケン</t>
    </rPh>
    <rPh sb="2" eb="5">
      <t>タントウシャ</t>
    </rPh>
    <rPh sb="6" eb="7">
      <t>ショク</t>
    </rPh>
    <rPh sb="8" eb="10">
      <t>シメイ</t>
    </rPh>
    <phoneticPr fontId="3"/>
  </si>
  <si>
    <t>代表者の職･氏名</t>
    <rPh sb="0" eb="3">
      <t>ダイヒョウシャ</t>
    </rPh>
    <rPh sb="4" eb="5">
      <t>ショク</t>
    </rPh>
    <rPh sb="6" eb="8">
      <t>シメイ</t>
    </rPh>
    <phoneticPr fontId="3"/>
  </si>
  <si>
    <t>)</t>
    <phoneticPr fontId="2"/>
  </si>
  <si>
    <t>所在地</t>
    <rPh sb="0" eb="3">
      <t>ショザイチ</t>
    </rPh>
    <phoneticPr fontId="2"/>
  </si>
  <si>
    <t>・振込口座の通帳の写し　　</t>
    <rPh sb="1" eb="3">
      <t>フリコミ</t>
    </rPh>
    <rPh sb="3" eb="5">
      <t>コウザ</t>
    </rPh>
    <rPh sb="6" eb="8">
      <t>ツウチョウ</t>
    </rPh>
    <rPh sb="9" eb="10">
      <t>ウツ</t>
    </rPh>
    <phoneticPr fontId="2"/>
  </si>
  <si>
    <t>・様式第１号 別紙「支援金交付対象となる施設・事業所」</t>
    <rPh sb="1" eb="3">
      <t>ヨウシキ</t>
    </rPh>
    <rPh sb="3" eb="4">
      <t>ダイ</t>
    </rPh>
    <rPh sb="5" eb="6">
      <t>ゴウ</t>
    </rPh>
    <rPh sb="7" eb="9">
      <t>ベッシ</t>
    </rPh>
    <phoneticPr fontId="2"/>
  </si>
  <si>
    <t>郵便番号</t>
    <rPh sb="0" eb="4">
      <t>ユウビンバンゴウ</t>
    </rPh>
    <phoneticPr fontId="2"/>
  </si>
  <si>
    <t>－</t>
    <phoneticPr fontId="2"/>
  </si>
  <si>
    <t>この支援金と支援内容が重複する他の補助金等の交付を受けていません。</t>
    <rPh sb="2" eb="5">
      <t>シエンキン</t>
    </rPh>
    <rPh sb="6" eb="8">
      <t>シエン</t>
    </rPh>
    <rPh sb="8" eb="10">
      <t>ナイヨウ</t>
    </rPh>
    <rPh sb="11" eb="13">
      <t>チョウフク</t>
    </rPh>
    <rPh sb="15" eb="16">
      <t>タ</t>
    </rPh>
    <rPh sb="17" eb="20">
      <t>ホジョキン</t>
    </rPh>
    <rPh sb="20" eb="21">
      <t>トウ</t>
    </rPh>
    <rPh sb="22" eb="24">
      <t>コウフ</t>
    </rPh>
    <rPh sb="25" eb="26">
      <t>ウ</t>
    </rPh>
    <phoneticPr fontId="2"/>
  </si>
  <si>
    <t>理事長</t>
    <rPh sb="0" eb="3">
      <t>リジチョウ</t>
    </rPh>
    <phoneticPr fontId="2"/>
  </si>
  <si>
    <t>○○　○○</t>
    <phoneticPr fontId="2"/>
  </si>
  <si>
    <t>福島県福島市○○町△番□号</t>
    <rPh sb="0" eb="3">
      <t>フクシマケン</t>
    </rPh>
    <rPh sb="3" eb="6">
      <t>フクシマシ</t>
    </rPh>
    <rPh sb="8" eb="9">
      <t>マチ</t>
    </rPh>
    <rPh sb="10" eb="11">
      <t>バン</t>
    </rPh>
    <rPh sb="12" eb="13">
      <t>ゴウ</t>
    </rPh>
    <phoneticPr fontId="2"/>
  </si>
  <si>
    <t>○○○</t>
    <phoneticPr fontId="2"/>
  </si>
  <si>
    <t>△△△</t>
    <phoneticPr fontId="2"/>
  </si>
  <si>
    <t>特別養護老人ホーム○○○</t>
    <rPh sb="0" eb="2">
      <t>トクベツ</t>
    </rPh>
    <rPh sb="2" eb="4">
      <t>ヨウゴ</t>
    </rPh>
    <rPh sb="4" eb="6">
      <t>ロウジン</t>
    </rPh>
    <phoneticPr fontId="2"/>
  </si>
  <si>
    <t>福島県福島市○○町２－２</t>
    <rPh sb="0" eb="3">
      <t>フクシマケン</t>
    </rPh>
    <rPh sb="3" eb="6">
      <t>フクシマシ</t>
    </rPh>
    <rPh sb="8" eb="9">
      <t>マチ</t>
    </rPh>
    <phoneticPr fontId="2"/>
  </si>
  <si>
    <t>○○○居宅介護支援事業所</t>
    <rPh sb="3" eb="5">
      <t>キョタク</t>
    </rPh>
    <rPh sb="5" eb="7">
      <t>カイゴ</t>
    </rPh>
    <rPh sb="7" eb="9">
      <t>シエン</t>
    </rPh>
    <rPh sb="9" eb="12">
      <t>ジギョウショ</t>
    </rPh>
    <phoneticPr fontId="2"/>
  </si>
  <si>
    <t>サービス付き高齢者向け住宅△△△</t>
    <rPh sb="4" eb="5">
      <t>ツ</t>
    </rPh>
    <rPh sb="6" eb="9">
      <t>コウレイシャ</t>
    </rPh>
    <rPh sb="9" eb="10">
      <t>ム</t>
    </rPh>
    <rPh sb="11" eb="13">
      <t>ジュウタク</t>
    </rPh>
    <phoneticPr fontId="2"/>
  </si>
  <si>
    <t>福島県郡山市○○町３－３</t>
    <rPh sb="0" eb="3">
      <t>フクシマケン</t>
    </rPh>
    <rPh sb="3" eb="6">
      <t>コオリヤマシ</t>
    </rPh>
    <rPh sb="8" eb="9">
      <t>マチ</t>
    </rPh>
    <phoneticPr fontId="2"/>
  </si>
  <si>
    <t>△△△小規模多機能居宅介護事業所</t>
    <rPh sb="3" eb="6">
      <t>ショウキボ</t>
    </rPh>
    <rPh sb="6" eb="9">
      <t>タキノウ</t>
    </rPh>
    <rPh sb="9" eb="11">
      <t>キョタク</t>
    </rPh>
    <rPh sb="11" eb="13">
      <t>カイゴ</t>
    </rPh>
    <rPh sb="13" eb="16">
      <t>ジギョウショ</t>
    </rPh>
    <phoneticPr fontId="2"/>
  </si>
  <si>
    <t xml:space="preserve"> 分類番号：１.入所系事業所、２.複合型サービス事業所、３.通所系事業所、４.訪問系事業所）</t>
    <rPh sb="1" eb="3">
      <t>ブンルイ</t>
    </rPh>
    <rPh sb="3" eb="5">
      <t>バンゴウ</t>
    </rPh>
    <phoneticPr fontId="2"/>
  </si>
  <si>
    <t>(〒</t>
    <phoneticPr fontId="2"/>
  </si>
  <si>
    <t>　　（　添付書類を確認の上、チェックマークを付けてください。）</t>
    <rPh sb="4" eb="6">
      <t>テンプ</t>
    </rPh>
    <rPh sb="6" eb="8">
      <t>ショルイ</t>
    </rPh>
    <rPh sb="9" eb="11">
      <t>カクニン</t>
    </rPh>
    <rPh sb="12" eb="13">
      <t>ウエ</t>
    </rPh>
    <rPh sb="22" eb="23">
      <t>ツ</t>
    </rPh>
    <phoneticPr fontId="2"/>
  </si>
  <si>
    <t>※通帳の写しは、通帳の表紙を開いた1・2ﾍﾟｰｼﾞ目の
カタカナで記載されているページの写しを添付して下さい</t>
    <rPh sb="51" eb="52">
      <t>クダ</t>
    </rPh>
    <phoneticPr fontId="2"/>
  </si>
  <si>
    <t>預金種別  (該当種別に☑）</t>
    <rPh sb="0" eb="2">
      <t>ヨキン</t>
    </rPh>
    <rPh sb="2" eb="4">
      <t>シュベツ</t>
    </rPh>
    <phoneticPr fontId="2"/>
  </si>
  <si>
    <t>口座番号　(右詰めで記入）</t>
    <rPh sb="0" eb="2">
      <t>コウザ</t>
    </rPh>
    <rPh sb="2" eb="4">
      <t>バンゴウ</t>
    </rPh>
    <phoneticPr fontId="2"/>
  </si>
  <si>
    <t>・指定管理者が申請する場合は「指定管理に関する協定書の写し」</t>
    <rPh sb="1" eb="3">
      <t>シテイ</t>
    </rPh>
    <rPh sb="3" eb="6">
      <t>カンリシャ</t>
    </rPh>
    <rPh sb="7" eb="9">
      <t>シンセイ</t>
    </rPh>
    <rPh sb="11" eb="13">
      <t>バアイ</t>
    </rPh>
    <rPh sb="15" eb="19">
      <t>シテイカンリ</t>
    </rPh>
    <rPh sb="20" eb="21">
      <t>カン</t>
    </rPh>
    <rPh sb="23" eb="26">
      <t>キョウテイショ</t>
    </rPh>
    <rPh sb="27" eb="28">
      <t>ウツ</t>
    </rPh>
    <phoneticPr fontId="2"/>
  </si>
  <si>
    <t>・申請者と異なる名義の口座に振り込みを希望する場合は「委任状」</t>
    <rPh sb="1" eb="4">
      <t>シンセイシャ</t>
    </rPh>
    <rPh sb="5" eb="6">
      <t>コト</t>
    </rPh>
    <rPh sb="8" eb="10">
      <t>メイギ</t>
    </rPh>
    <rPh sb="11" eb="13">
      <t>コウザ</t>
    </rPh>
    <rPh sb="14" eb="15">
      <t>フ</t>
    </rPh>
    <rPh sb="16" eb="17">
      <t>コ</t>
    </rPh>
    <rPh sb="19" eb="21">
      <t>キボウ</t>
    </rPh>
    <rPh sb="23" eb="25">
      <t>バアイ</t>
    </rPh>
    <rPh sb="27" eb="30">
      <t>イニンジョウ</t>
    </rPh>
    <phoneticPr fontId="2"/>
  </si>
  <si>
    <t>福島県白河市○○町４－４</t>
    <rPh sb="0" eb="2">
      <t>フクシマ</t>
    </rPh>
    <rPh sb="2" eb="3">
      <t>ケン</t>
    </rPh>
    <rPh sb="3" eb="5">
      <t>シラカワ</t>
    </rPh>
    <rPh sb="5" eb="6">
      <t>シ</t>
    </rPh>
    <rPh sb="8" eb="9">
      <t>マチ</t>
    </rPh>
    <phoneticPr fontId="2"/>
  </si>
  <si>
    <t>福島県白河市○○町４－３</t>
    <rPh sb="0" eb="3">
      <t>フクシマケン</t>
    </rPh>
    <rPh sb="3" eb="5">
      <t>シラカワ</t>
    </rPh>
    <rPh sb="5" eb="6">
      <t>シ</t>
    </rPh>
    <rPh sb="8" eb="9">
      <t>マチ</t>
    </rPh>
    <phoneticPr fontId="2"/>
  </si>
  <si>
    <t>△△△認知症グループホーム</t>
    <rPh sb="3" eb="6">
      <t>ニンチショウ</t>
    </rPh>
    <phoneticPr fontId="2"/>
  </si>
  <si>
    <t>分類</t>
    <rPh sb="0" eb="2">
      <t>ブンルイ</t>
    </rPh>
    <phoneticPr fontId="2"/>
  </si>
  <si>
    <t>分類番号</t>
    <rPh sb="0" eb="2">
      <t>ブンルイ</t>
    </rPh>
    <rPh sb="2" eb="4">
      <t>バンゴウ</t>
    </rPh>
    <phoneticPr fontId="2"/>
  </si>
  <si>
    <t>①
施設・事業所名</t>
    <rPh sb="2" eb="4">
      <t>シセツ</t>
    </rPh>
    <rPh sb="5" eb="8">
      <t>ジギョウショ</t>
    </rPh>
    <rPh sb="8" eb="9">
      <t>メイ</t>
    </rPh>
    <phoneticPr fontId="2"/>
  </si>
  <si>
    <t>②
事業所番号</t>
    <rPh sb="2" eb="5">
      <t>ジギョウショ</t>
    </rPh>
    <rPh sb="5" eb="7">
      <t>バンゴウ</t>
    </rPh>
    <phoneticPr fontId="2"/>
  </si>
  <si>
    <t>責任者（担当者）
の連絡先</t>
    <rPh sb="0" eb="3">
      <t>セキニンシャ</t>
    </rPh>
    <rPh sb="4" eb="7">
      <t>タントウシャ</t>
    </rPh>
    <rPh sb="10" eb="13">
      <t>レンラクサキ</t>
    </rPh>
    <phoneticPr fontId="3"/>
  </si>
  <si>
    <t>△△事業所　事務長</t>
    <rPh sb="2" eb="5">
      <t>ジギョウショ</t>
    </rPh>
    <rPh sb="6" eb="9">
      <t>ジムチョウ</t>
    </rPh>
    <phoneticPr fontId="2"/>
  </si>
  <si>
    <t>△△　△△</t>
    <phoneticPr fontId="2"/>
  </si>
  <si>
    <t>△△事業所　主任</t>
    <rPh sb="2" eb="5">
      <t>ジギョウショ</t>
    </rPh>
    <rPh sb="6" eb="8">
      <t>シュニン</t>
    </rPh>
    <phoneticPr fontId="2"/>
  </si>
  <si>
    <t>□□　□□</t>
    <phoneticPr fontId="2"/>
  </si>
  <si>
    <t>024-000-001</t>
    <phoneticPr fontId="2"/>
  </si>
  <si>
    <t>024-000-002</t>
    <phoneticPr fontId="2"/>
  </si>
  <si>
    <t>024-000-0003</t>
    <phoneticPr fontId="2"/>
  </si>
  <si>
    <t>024-000-0004</t>
    <phoneticPr fontId="2"/>
  </si>
  <si>
    <t>○○○＠△△△△.jp</t>
    <phoneticPr fontId="2"/>
  </si>
  <si>
    <t>社会福祉法人○○</t>
    <rPh sb="0" eb="6">
      <t>シャ</t>
    </rPh>
    <phoneticPr fontId="2"/>
  </si>
  <si>
    <t>シャカイフクシホウジンマルマル</t>
    <phoneticPr fontId="2"/>
  </si>
  <si>
    <t>社会福祉法人○○　理事長　福島　太郎</t>
    <rPh sb="0" eb="6">
      <t>シャ</t>
    </rPh>
    <rPh sb="9" eb="12">
      <t>リジチョウ</t>
    </rPh>
    <rPh sb="13" eb="15">
      <t>フクシマ</t>
    </rPh>
    <rPh sb="16" eb="18">
      <t>タロウ</t>
    </rPh>
    <phoneticPr fontId="2"/>
  </si>
  <si>
    <t>F＆E</t>
    <phoneticPr fontId="2"/>
  </si>
  <si>
    <t>・もれなく入力してください。</t>
    <rPh sb="5" eb="7">
      <t>ニュウリョク</t>
    </rPh>
    <phoneticPr fontId="2"/>
  </si>
  <si>
    <t>【様式第１号】
【様式第１号別紙】</t>
    <rPh sb="1" eb="3">
      <t>ヨウシキ</t>
    </rPh>
    <rPh sb="3" eb="4">
      <t>ダイ</t>
    </rPh>
    <rPh sb="5" eb="6">
      <t>ゴウ</t>
    </rPh>
    <rPh sb="9" eb="11">
      <t>ヨウシキ</t>
    </rPh>
    <rPh sb="11" eb="12">
      <t>ダイ</t>
    </rPh>
    <rPh sb="13" eb="14">
      <t>ゴウ</t>
    </rPh>
    <rPh sb="14" eb="16">
      <t>ベッシ</t>
    </rPh>
    <phoneticPr fontId="2"/>
  </si>
  <si>
    <t xml:space="preserve">　緑色＋チェックボックス
</t>
    <phoneticPr fontId="2"/>
  </si>
  <si>
    <t>　その他</t>
    <rPh sb="3" eb="4">
      <t>タ</t>
    </rPh>
    <phoneticPr fontId="2"/>
  </si>
  <si>
    <t xml:space="preserve">　塗りつぶしなし
</t>
    <phoneticPr fontId="2"/>
  </si>
  <si>
    <t xml:space="preserve">　緑色の項目
</t>
    <rPh sb="4" eb="6">
      <t>コウモク</t>
    </rPh>
    <phoneticPr fontId="2"/>
  </si>
  <si>
    <t>・【様式第1号別紙】
〔⑬支援金申請額〕について</t>
    <rPh sb="13" eb="16">
      <t>シエンキン</t>
    </rPh>
    <rPh sb="16" eb="19">
      <t>シンセイガク</t>
    </rPh>
    <phoneticPr fontId="2"/>
  </si>
  <si>
    <t>・自動表示及び自動計算されますので
　入力はしないでください。</t>
    <rPh sb="1" eb="5">
      <t>ジドウヒョウジ</t>
    </rPh>
    <rPh sb="5" eb="6">
      <t>オヨ</t>
    </rPh>
    <rPh sb="7" eb="9">
      <t>ジドウ</t>
    </rPh>
    <rPh sb="9" eb="11">
      <t>ケイサン</t>
    </rPh>
    <rPh sb="19" eb="21">
      <t>ニュウリョク</t>
    </rPh>
    <phoneticPr fontId="2"/>
  </si>
  <si>
    <t>【様式第１号】
・〔誓約事項〕
・〔振込口座〕
・〔添付書類〕</t>
    <rPh sb="1" eb="3">
      <t>ヨウシキ</t>
    </rPh>
    <rPh sb="3" eb="4">
      <t>ダイ</t>
    </rPh>
    <rPh sb="5" eb="6">
      <t>ゴウ</t>
    </rPh>
    <rPh sb="10" eb="12">
      <t>セイヤク</t>
    </rPh>
    <rPh sb="12" eb="14">
      <t>ジコウ</t>
    </rPh>
    <rPh sb="18" eb="20">
      <t>フリコミ</t>
    </rPh>
    <rPh sb="20" eb="22">
      <t>コウザ</t>
    </rPh>
    <rPh sb="26" eb="28">
      <t>テンプ</t>
    </rPh>
    <rPh sb="28" eb="30">
      <t>ショルイ</t>
    </rPh>
    <phoneticPr fontId="2"/>
  </si>
  <si>
    <t>【様式第１号】
【様式第１号別紙】
・金額欄など</t>
    <rPh sb="19" eb="21">
      <t>キンガク</t>
    </rPh>
    <rPh sb="21" eb="22">
      <t>ラン</t>
    </rPh>
    <phoneticPr fontId="2"/>
  </si>
  <si>
    <t xml:space="preserve">　セルを選択すると▼が表示
</t>
    <phoneticPr fontId="2"/>
  </si>
  <si>
    <t>・該当する項目のチェックボックスを
　クリックし、チェックマークを付けて
　ください。</t>
    <rPh sb="1" eb="3">
      <t>ガイトウ</t>
    </rPh>
    <rPh sb="5" eb="7">
      <t>コウモク</t>
    </rPh>
    <rPh sb="33" eb="34">
      <t>ツ</t>
    </rPh>
    <phoneticPr fontId="2"/>
  </si>
  <si>
    <t>・合計金額が自動表示されます。
　表示されないもしくは加算されない場合は
　入力漏れがないか再度御確認ください。</t>
    <rPh sb="1" eb="3">
      <t>ゴウケイ</t>
    </rPh>
    <rPh sb="3" eb="5">
      <t>キンガク</t>
    </rPh>
    <rPh sb="27" eb="29">
      <t>カサン</t>
    </rPh>
    <phoneticPr fontId="2"/>
  </si>
  <si>
    <t>・▼をクリックし、ドロップダウンリスト
　から該当するものを選択してください。</t>
    <rPh sb="23" eb="25">
      <t>ガイトウ</t>
    </rPh>
    <rPh sb="30" eb="32">
      <t>センタク</t>
    </rPh>
    <phoneticPr fontId="2"/>
  </si>
  <si>
    <t xml:space="preserve">　グレー表示
（入力後に自動表示）
</t>
    <rPh sb="4" eb="6">
      <t>ヒョウジ</t>
    </rPh>
    <rPh sb="8" eb="11">
      <t>ニュウリョクゴ</t>
    </rPh>
    <rPh sb="12" eb="16">
      <t>ジドウヒョウジ</t>
    </rPh>
    <phoneticPr fontId="2"/>
  </si>
  <si>
    <t>・〔④分類番号〕の入力内容により⑦⑧欄
　がグレー表示となる場合があります。
・グレー表示された項目への入力は
　不要です。</t>
    <rPh sb="18" eb="19">
      <t>ラン</t>
    </rPh>
    <rPh sb="30" eb="32">
      <t>バアイ</t>
    </rPh>
    <rPh sb="44" eb="46">
      <t>ヒョウジ</t>
    </rPh>
    <rPh sb="49" eb="51">
      <t>コウモク</t>
    </rPh>
    <rPh sb="53" eb="55">
      <t>ニュウリョク</t>
    </rPh>
    <rPh sb="58" eb="60">
      <t>フヨウ</t>
    </rPh>
    <phoneticPr fontId="2"/>
  </si>
  <si>
    <t>デイサービスセンター○○○</t>
  </si>
  <si>
    <t>令和５年度第２回福島県社会福祉施設等物価高騰対策事業</t>
    <rPh sb="0" eb="2">
      <t>レイワ</t>
    </rPh>
    <rPh sb="3" eb="5">
      <t>ネンド</t>
    </rPh>
    <rPh sb="5" eb="6">
      <t>ダイ</t>
    </rPh>
    <rPh sb="7" eb="8">
      <t>カイ</t>
    </rPh>
    <rPh sb="8" eb="11">
      <t>フクシマケン</t>
    </rPh>
    <rPh sb="11" eb="13">
      <t>シャカイ</t>
    </rPh>
    <rPh sb="13" eb="15">
      <t>フクシ</t>
    </rPh>
    <rPh sb="15" eb="17">
      <t>シセツ</t>
    </rPh>
    <rPh sb="17" eb="18">
      <t>トウ</t>
    </rPh>
    <rPh sb="18" eb="20">
      <t>ブッカ</t>
    </rPh>
    <rPh sb="20" eb="22">
      <t>コウトウ</t>
    </rPh>
    <rPh sb="22" eb="24">
      <t>タイサク</t>
    </rPh>
    <rPh sb="24" eb="26">
      <t>ジギョウ</t>
    </rPh>
    <phoneticPr fontId="3"/>
  </si>
  <si>
    <t>　令和５年度第２回福島県社会福祉施設等物価高騰対策事業（高齢者施設等）支援金の交付を受けたいので、関係書類を添えて申請します。
　なお、下記に記載した事項については事実と相違ありません。</t>
    <rPh sb="1" eb="3">
      <t>レイワ</t>
    </rPh>
    <rPh sb="4" eb="6">
      <t>ネンド</t>
    </rPh>
    <rPh sb="6" eb="7">
      <t>ダイ</t>
    </rPh>
    <rPh sb="8" eb="9">
      <t>カイ</t>
    </rPh>
    <rPh sb="9" eb="12">
      <t>フクシマケン</t>
    </rPh>
    <rPh sb="12" eb="14">
      <t>シャカイ</t>
    </rPh>
    <rPh sb="14" eb="16">
      <t>フクシ</t>
    </rPh>
    <rPh sb="16" eb="18">
      <t>シセツ</t>
    </rPh>
    <rPh sb="18" eb="19">
      <t>トウ</t>
    </rPh>
    <rPh sb="19" eb="21">
      <t>ブッカ</t>
    </rPh>
    <rPh sb="21" eb="23">
      <t>コウトウ</t>
    </rPh>
    <rPh sb="23" eb="25">
      <t>タイサク</t>
    </rPh>
    <rPh sb="25" eb="27">
      <t>ジギョウ</t>
    </rPh>
    <rPh sb="28" eb="30">
      <t>コウレイ</t>
    </rPh>
    <rPh sb="30" eb="31">
      <t>シャ</t>
    </rPh>
    <rPh sb="31" eb="33">
      <t>シセツ</t>
    </rPh>
    <rPh sb="33" eb="34">
      <t>トウ</t>
    </rPh>
    <rPh sb="35" eb="37">
      <t>シエン</t>
    </rPh>
    <rPh sb="37" eb="38">
      <t>キン</t>
    </rPh>
    <rPh sb="39" eb="41">
      <t>コウフ</t>
    </rPh>
    <rPh sb="42" eb="43">
      <t>ウ</t>
    </rPh>
    <rPh sb="49" eb="51">
      <t>カンケイ</t>
    </rPh>
    <rPh sb="51" eb="53">
      <t>ショルイ</t>
    </rPh>
    <rPh sb="54" eb="55">
      <t>ソ</t>
    </rPh>
    <rPh sb="57" eb="59">
      <t>シンセイ</t>
    </rPh>
    <rPh sb="68" eb="70">
      <t>カキ</t>
    </rPh>
    <rPh sb="71" eb="73">
      <t>キサイ</t>
    </rPh>
    <rPh sb="75" eb="77">
      <t>ジコウ</t>
    </rPh>
    <rPh sb="82" eb="84">
      <t>ジジツ</t>
    </rPh>
    <rPh sb="85" eb="87">
      <t>ソウイ</t>
    </rPh>
    <phoneticPr fontId="3"/>
  </si>
  <si>
    <t>食材料費</t>
    <rPh sb="0" eb="2">
      <t>ショクザイ</t>
    </rPh>
    <rPh sb="2" eb="3">
      <t>リョウ</t>
    </rPh>
    <rPh sb="3" eb="4">
      <t>ヒ</t>
    </rPh>
    <phoneticPr fontId="2"/>
  </si>
  <si>
    <t>食材料費</t>
    <rPh sb="0" eb="3">
      <t>ショクザイリョウ</t>
    </rPh>
    <rPh sb="3" eb="4">
      <t>ヒ</t>
    </rPh>
    <phoneticPr fontId="2"/>
  </si>
  <si>
    <t>【第２回支援金申請書　入力上の注意】</t>
    <rPh sb="1" eb="2">
      <t>ダイ</t>
    </rPh>
    <rPh sb="3" eb="4">
      <t>カイ</t>
    </rPh>
    <rPh sb="4" eb="7">
      <t>シエンキン</t>
    </rPh>
    <rPh sb="7" eb="10">
      <t>シンセイショ</t>
    </rPh>
    <rPh sb="11" eb="13">
      <t>ニュウリョク</t>
    </rPh>
    <rPh sb="13" eb="14">
      <t>ジョウ</t>
    </rPh>
    <rPh sb="15" eb="17">
      <t>チュウイ</t>
    </rPh>
    <phoneticPr fontId="2"/>
  </si>
  <si>
    <t>【様式第１号別紙】
・〔⑩加算額〕
・〔⑪車両燃料費〕
・〔⑫食材料費〕</t>
    <rPh sb="31" eb="35">
      <t>ショクザイリョウヒ</t>
    </rPh>
    <phoneticPr fontId="2"/>
  </si>
  <si>
    <t>※緑色の部分のみご入力下さい。</t>
    <rPh sb="2" eb="3">
      <t>イロ</t>
    </rPh>
    <phoneticPr fontId="2"/>
  </si>
  <si>
    <t>※その他は自動入力されます。</t>
    <phoneticPr fontId="2"/>
  </si>
  <si>
    <t>負担あり</t>
    <rPh sb="0" eb="2">
      <t>フタン</t>
    </rPh>
    <phoneticPr fontId="2"/>
  </si>
  <si>
    <t>負担なし</t>
    <rPh sb="0" eb="2">
      <t>フタン</t>
    </rPh>
    <phoneticPr fontId="2"/>
  </si>
  <si>
    <t>入所</t>
    <rPh sb="0" eb="2">
      <t>ニュウショ</t>
    </rPh>
    <phoneticPr fontId="2"/>
  </si>
  <si>
    <t>通所</t>
    <rPh sb="0" eb="2">
      <t>ツウショ</t>
    </rPh>
    <phoneticPr fontId="2"/>
  </si>
  <si>
    <t>③
施設・事業所
の所在地</t>
    <rPh sb="2" eb="4">
      <t>シセツ</t>
    </rPh>
    <rPh sb="5" eb="8">
      <t>ジギョウショ</t>
    </rPh>
    <rPh sb="10" eb="12">
      <t>ショザイ</t>
    </rPh>
    <rPh sb="12" eb="13">
      <t>チ</t>
    </rPh>
    <phoneticPr fontId="2"/>
  </si>
  <si>
    <t>⑬
支援金申請額</t>
    <rPh sb="2" eb="5">
      <t>シエンキン</t>
    </rPh>
    <rPh sb="5" eb="8">
      <t>シンセイガク</t>
    </rPh>
    <phoneticPr fontId="2"/>
  </si>
  <si>
    <t>件</t>
    <rPh sb="0" eb="1">
      <t>ケン</t>
    </rPh>
    <phoneticPr fontId="2"/>
  </si>
  <si>
    <t>負担なし</t>
    <rPh sb="0" eb="2">
      <t>フタン</t>
    </rPh>
    <phoneticPr fontId="2"/>
  </si>
  <si>
    <r>
      <t xml:space="preserve">⑤
分類
</t>
    </r>
    <r>
      <rPr>
        <sz val="6"/>
        <color theme="1"/>
        <rFont val="ＭＳ ゴシック"/>
        <family val="3"/>
        <charset val="128"/>
      </rPr>
      <t xml:space="preserve">
</t>
    </r>
    <r>
      <rPr>
        <sz val="7"/>
        <color theme="1"/>
        <rFont val="ＭＳ ゴシック"/>
        <family val="3"/>
        <charset val="128"/>
      </rPr>
      <t>※
自動
入力</t>
    </r>
    <rPh sb="2" eb="4">
      <t>ブンルイ</t>
    </rPh>
    <rPh sb="8" eb="10">
      <t>ジドウ</t>
    </rPh>
    <rPh sb="11" eb="13">
      <t>ニュウリョク</t>
    </rPh>
    <phoneticPr fontId="2"/>
  </si>
  <si>
    <t>なし</t>
    <phoneticPr fontId="2"/>
  </si>
  <si>
    <t>⑤＋④（入所）</t>
    <rPh sb="4" eb="6">
      <t>ニュウショ</t>
    </rPh>
    <phoneticPr fontId="2"/>
  </si>
  <si>
    <t>⑤＋④（通所）</t>
    <rPh sb="4" eb="6">
      <t>ツウショ</t>
    </rPh>
    <phoneticPr fontId="2"/>
  </si>
  <si>
    <t>入所系事業所1_入所</t>
    <rPh sb="0" eb="2">
      <t>ニュウショ</t>
    </rPh>
    <rPh sb="2" eb="3">
      <t>ケイ</t>
    </rPh>
    <rPh sb="3" eb="6">
      <t>ジギョウショ</t>
    </rPh>
    <rPh sb="8" eb="10">
      <t>ニュウショ</t>
    </rPh>
    <phoneticPr fontId="2"/>
  </si>
  <si>
    <t>複合型サービス事業所2_入所</t>
    <rPh sb="0" eb="2">
      <t>フクゴウ</t>
    </rPh>
    <rPh sb="2" eb="3">
      <t>ガタ</t>
    </rPh>
    <rPh sb="7" eb="10">
      <t>ジギョウショ</t>
    </rPh>
    <rPh sb="12" eb="14">
      <t>ニュウショ</t>
    </rPh>
    <phoneticPr fontId="2"/>
  </si>
  <si>
    <t>通所系事業所3_入所</t>
    <rPh sb="0" eb="3">
      <t>ツウショケイ</t>
    </rPh>
    <rPh sb="3" eb="6">
      <t>ジギョウショ</t>
    </rPh>
    <phoneticPr fontId="2"/>
  </si>
  <si>
    <t>訪問系事業所4_入所</t>
    <rPh sb="0" eb="3">
      <t>ホウモンケイ</t>
    </rPh>
    <rPh sb="3" eb="6">
      <t>ジギョウショ</t>
    </rPh>
    <phoneticPr fontId="2"/>
  </si>
  <si>
    <t>入所系事業所1_通所</t>
    <rPh sb="0" eb="2">
      <t>ニュウショ</t>
    </rPh>
    <rPh sb="2" eb="3">
      <t>ケイ</t>
    </rPh>
    <rPh sb="3" eb="6">
      <t>ジギョウショ</t>
    </rPh>
    <rPh sb="8" eb="10">
      <t>ツウショ</t>
    </rPh>
    <phoneticPr fontId="2"/>
  </si>
  <si>
    <t>複合型サービス事業所2_通所</t>
    <rPh sb="0" eb="2">
      <t>フクゴウ</t>
    </rPh>
    <rPh sb="2" eb="3">
      <t>ガタ</t>
    </rPh>
    <rPh sb="7" eb="10">
      <t>ジギョウショ</t>
    </rPh>
    <phoneticPr fontId="2"/>
  </si>
  <si>
    <t>通所系事業所3_通所</t>
    <rPh sb="0" eb="3">
      <t>ツウショケイ</t>
    </rPh>
    <rPh sb="3" eb="6">
      <t>ジギョウショ</t>
    </rPh>
    <phoneticPr fontId="2"/>
  </si>
  <si>
    <t>訪問系事業所4_通所</t>
    <rPh sb="0" eb="3">
      <t>ホウモンケイ</t>
    </rPh>
    <rPh sb="3" eb="6">
      <t>ジギョウショ</t>
    </rPh>
    <phoneticPr fontId="2"/>
  </si>
  <si>
    <r>
      <rPr>
        <sz val="12"/>
        <color theme="1"/>
        <rFont val="ＭＳ 明朝"/>
        <family val="1"/>
      </rPr>
      <t>別紙</t>
    </r>
    <r>
      <rPr>
        <b/>
        <sz val="13"/>
        <color theme="1"/>
        <rFont val="ＭＳ 明朝"/>
        <family val="1"/>
      </rPr>
      <t>　■ 支援金交付対象となる施設・事業所</t>
    </r>
    <rPh sb="0" eb="2">
      <t>ベッシ</t>
    </rPh>
    <phoneticPr fontId="2"/>
  </si>
  <si>
    <r>
      <t xml:space="preserve">⑨
基礎額
</t>
    </r>
    <r>
      <rPr>
        <sz val="7"/>
        <color theme="1"/>
        <rFont val="ＭＳ ゴシック"/>
        <family val="3"/>
        <charset val="128"/>
      </rPr>
      <t>(80,000円)</t>
    </r>
    <rPh sb="2" eb="5">
      <t>キソガク</t>
    </rPh>
    <rPh sb="14" eb="15">
      <t>エン</t>
    </rPh>
    <phoneticPr fontId="2"/>
  </si>
  <si>
    <r>
      <t xml:space="preserve">⑪
車両燃料費
</t>
    </r>
    <r>
      <rPr>
        <sz val="6"/>
        <color theme="1"/>
        <rFont val="ＭＳ ゴシック"/>
        <family val="3"/>
        <charset val="128"/>
      </rPr>
      <t>(通所系・訪問系
20,000円)</t>
    </r>
    <rPh sb="2" eb="4">
      <t>シャリョウ</t>
    </rPh>
    <rPh sb="4" eb="7">
      <t>ネンリョウヒ</t>
    </rPh>
    <rPh sb="10" eb="12">
      <t>ツウショ</t>
    </rPh>
    <rPh sb="12" eb="13">
      <t>ケイ</t>
    </rPh>
    <rPh sb="14" eb="17">
      <t>ホウモンケイ</t>
    </rPh>
    <rPh sb="24" eb="25">
      <t>エン</t>
    </rPh>
    <phoneticPr fontId="2"/>
  </si>
  <si>
    <r>
      <t xml:space="preserve">⑫
食材料費
</t>
    </r>
    <r>
      <rPr>
        <sz val="6"/>
        <color theme="1"/>
        <rFont val="ＭＳ ゴシック"/>
        <family val="3"/>
        <charset val="128"/>
      </rPr>
      <t xml:space="preserve">
(入所系･負担あり
⑦×4,000円
通所系･負担あり
30.000円)</t>
    </r>
    <rPh sb="2" eb="4">
      <t>ショクザイ</t>
    </rPh>
    <rPh sb="4" eb="5">
      <t>リョウ</t>
    </rPh>
    <rPh sb="5" eb="6">
      <t>ヒ</t>
    </rPh>
    <rPh sb="9" eb="12">
      <t>ニュウショケイ</t>
    </rPh>
    <rPh sb="13" eb="15">
      <t>フタン</t>
    </rPh>
    <rPh sb="25" eb="26">
      <t>エン</t>
    </rPh>
    <rPh sb="27" eb="29">
      <t>ツウショ</t>
    </rPh>
    <rPh sb="29" eb="30">
      <t>ケイ</t>
    </rPh>
    <rPh sb="31" eb="33">
      <t>フタン</t>
    </rPh>
    <rPh sb="42" eb="43">
      <t>エン</t>
    </rPh>
    <phoneticPr fontId="2"/>
  </si>
  <si>
    <r>
      <t xml:space="preserve">⑩
加算額
</t>
    </r>
    <r>
      <rPr>
        <sz val="7"/>
        <color theme="1"/>
        <rFont val="ＭＳ ゴシック"/>
        <family val="3"/>
        <charset val="128"/>
      </rPr>
      <t>(⑦</t>
    </r>
    <r>
      <rPr>
        <sz val="6"/>
        <color theme="1"/>
        <rFont val="ＭＳ ゴシック"/>
        <family val="3"/>
        <charset val="128"/>
      </rPr>
      <t>×</t>
    </r>
    <r>
      <rPr>
        <sz val="7"/>
        <color theme="1"/>
        <rFont val="ＭＳ ゴシック"/>
        <family val="3"/>
        <charset val="128"/>
      </rPr>
      <t>10,000円)</t>
    </r>
    <rPh sb="2" eb="5">
      <t>カサンガク</t>
    </rPh>
    <phoneticPr fontId="2"/>
  </si>
  <si>
    <t>⑧
食材料費
事業者負担の有無</t>
    <rPh sb="2" eb="6">
      <t>ショクザイリョウヒ</t>
    </rPh>
    <rPh sb="7" eb="10">
      <t>ジギョウシャ</t>
    </rPh>
    <rPh sb="10" eb="12">
      <t>フタン</t>
    </rPh>
    <rPh sb="13" eb="15">
      <t>ウム</t>
    </rPh>
    <phoneticPr fontId="2"/>
  </si>
  <si>
    <t>(通所)事業者の食材料費負担あり：
入所定員数×4,000
(通所)事業者の食材料費負担あり：30,000</t>
    <rPh sb="1" eb="3">
      <t>ツウショ</t>
    </rPh>
    <rPh sb="4" eb="7">
      <t>ジギョウシャ</t>
    </rPh>
    <rPh sb="8" eb="12">
      <t>ショクザイリョウヒ</t>
    </rPh>
    <rPh sb="12" eb="14">
      <t>フタン</t>
    </rPh>
    <rPh sb="18" eb="22">
      <t>ニュウショテイイン</t>
    </rPh>
    <rPh sb="22" eb="23">
      <t>スウ</t>
    </rPh>
    <rPh sb="31" eb="33">
      <t>ツウショ</t>
    </rPh>
    <rPh sb="34" eb="37">
      <t>ジギョウシャ</t>
    </rPh>
    <rPh sb="38" eb="42">
      <t>ショクザイリョウヒ</t>
    </rPh>
    <rPh sb="42" eb="44">
      <t>フタン</t>
    </rPh>
    <phoneticPr fontId="2"/>
  </si>
  <si>
    <t>(入所)事業者の食材料費負担あり：
入所定員数×4,000</t>
    <rPh sb="1" eb="3">
      <t>ニュウショ</t>
    </rPh>
    <rPh sb="4" eb="7">
      <t>ジギョウシャ</t>
    </rPh>
    <rPh sb="8" eb="12">
      <t>ショクザイリョウヒ</t>
    </rPh>
    <rPh sb="12" eb="14">
      <t>フタン</t>
    </rPh>
    <rPh sb="18" eb="20">
      <t>ニュウショ</t>
    </rPh>
    <rPh sb="20" eb="23">
      <t>テイインスウ</t>
    </rPh>
    <phoneticPr fontId="2"/>
  </si>
  <si>
    <t>事業者の食材料費負担あり
30,000</t>
    <rPh sb="0" eb="3">
      <t>ジギョウシャ</t>
    </rPh>
    <rPh sb="4" eb="8">
      <t>ショクザイリョウヒ</t>
    </rPh>
    <rPh sb="8" eb="10">
      <t>フタン</t>
    </rPh>
    <phoneticPr fontId="2"/>
  </si>
  <si>
    <t>なし</t>
    <phoneticPr fontId="2"/>
  </si>
  <si>
    <t>（入所）食材料費
事業者負担の有無</t>
    <rPh sb="4" eb="8">
      <t>ショクザイリョウヒ</t>
    </rPh>
    <rPh sb="9" eb="12">
      <t>ジギョウシャ</t>
    </rPh>
    <rPh sb="12" eb="14">
      <t>フタン</t>
    </rPh>
    <rPh sb="15" eb="17">
      <t>ウム</t>
    </rPh>
    <phoneticPr fontId="2"/>
  </si>
  <si>
    <t>（通所）食材料費
事業者負担の有無</t>
    <rPh sb="4" eb="8">
      <t>ショクザイリョウヒ</t>
    </rPh>
    <rPh sb="9" eb="12">
      <t>ジギョウシャ</t>
    </rPh>
    <rPh sb="12" eb="14">
      <t>フタン</t>
    </rPh>
    <rPh sb="15" eb="17">
      <t>ウム</t>
    </rPh>
    <phoneticPr fontId="2"/>
  </si>
  <si>
    <t>　</t>
  </si>
  <si>
    <r>
      <t>⑥
サービス種別</t>
    </r>
    <r>
      <rPr>
        <sz val="8"/>
        <color theme="1"/>
        <rFont val="ＭＳ ゴシック"/>
        <family val="3"/>
        <charset val="128"/>
      </rPr>
      <t xml:space="preserve">
</t>
    </r>
    <r>
      <rPr>
        <sz val="7"/>
        <color theme="1"/>
        <rFont val="ＭＳ ゴシック"/>
        <family val="3"/>
        <charset val="128"/>
      </rPr>
      <t>※④入力後、プルダウンリストより選択</t>
    </r>
    <rPh sb="6" eb="8">
      <t>シュベツ</t>
    </rPh>
    <phoneticPr fontId="2"/>
  </si>
  <si>
    <t>【様式第１号】
・申請日
【様式第１号別紙】
・〔⑥サービス種別〕
・〔⑧食材料費 
　　　事業者負担の有無〕</t>
    <rPh sb="9" eb="12">
      <t>シンセイビ</t>
    </rPh>
    <rPh sb="15" eb="17">
      <t>ヨウシキ</t>
    </rPh>
    <rPh sb="17" eb="18">
      <t>ダイ</t>
    </rPh>
    <rPh sb="19" eb="20">
      <t>ゴウ</t>
    </rPh>
    <rPh sb="20" eb="22">
      <t>ベッシ</t>
    </rPh>
    <rPh sb="31" eb="33">
      <t>シュベツ</t>
    </rPh>
    <phoneticPr fontId="2"/>
  </si>
  <si>
    <t xml:space="preserve">
【様式第１号別紙】
・〔⑦入所定員数〕
・〔⑧食材料費 
　　　事業者負担の有無〕
</t>
    <rPh sb="14" eb="16">
      <t>ニュウショ</t>
    </rPh>
    <rPh sb="16" eb="19">
      <t>テイインスウ</t>
    </rPh>
    <rPh sb="24" eb="28">
      <t>ショクザイリョウヒ</t>
    </rPh>
    <rPh sb="33" eb="38">
      <t>ジギョウシャフタン</t>
    </rPh>
    <rPh sb="39" eb="41">
      <t>ウム</t>
    </rPh>
    <phoneticPr fontId="2"/>
  </si>
  <si>
    <t>・〔④分類番号〕
　〔⑧食材料費 事業者負担の有無〕
　の入力内容により
　⑩⑪⑫が支援対象外となる場合はグレー
　表示に変わります。</t>
    <rPh sb="42" eb="44">
      <t>シエン</t>
    </rPh>
    <rPh sb="44" eb="47">
      <t>タイショウガイ</t>
    </rPh>
    <phoneticPr fontId="2"/>
  </si>
  <si>
    <t>・【様式第1号別紙】
〔⑥サービス種別〕と
〔⑧食材料費 
　事業者負担の有無〕について</t>
    <rPh sb="2" eb="4">
      <t>ヨウシキ</t>
    </rPh>
    <rPh sb="4" eb="5">
      <t>ダイ</t>
    </rPh>
    <rPh sb="6" eb="7">
      <t>ゴウ</t>
    </rPh>
    <rPh sb="7" eb="9">
      <t>ベッシ</t>
    </rPh>
    <rPh sb="17" eb="19">
      <t>シュベツ</t>
    </rPh>
    <phoneticPr fontId="2"/>
  </si>
  <si>
    <t>・ドロップダウンリストの選択後に
〔④分類番号（⑤分類）〕を修正した場合、
〔⑥サービス種別〕及び
〔⑧食材料費 事業者負担の有無〕も
　必ず修正してください。</t>
    <rPh sb="19" eb="23">
      <t>ブンルイバンゴウ</t>
    </rPh>
    <rPh sb="25" eb="27">
      <t>ブンルイ</t>
    </rPh>
    <rPh sb="44" eb="46">
      <t>シュベツ</t>
    </rPh>
    <phoneticPr fontId="2"/>
  </si>
  <si>
    <t>交付対象
事業所数</t>
    <rPh sb="0" eb="2">
      <t>コウフ</t>
    </rPh>
    <rPh sb="2" eb="4">
      <t>タイショウ</t>
    </rPh>
    <rPh sb="5" eb="8">
      <t>ジギョウショ</t>
    </rPh>
    <rPh sb="8" eb="9">
      <t>スウ</t>
    </rPh>
    <phoneticPr fontId="2"/>
  </si>
  <si>
    <t>支援金額</t>
    <rPh sb="0" eb="2">
      <t>シエン</t>
    </rPh>
    <rPh sb="2" eb="3">
      <t>キン</t>
    </rPh>
    <rPh sb="3" eb="4">
      <t>ガク</t>
    </rPh>
    <phoneticPr fontId="2"/>
  </si>
  <si>
    <t>フク）マルマル　リジチヨウ　フクシマ　タロウ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</si>
</sst>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
    <numFmt numFmtId="178" formatCode="#,##0_);[Red]\(#,##0\)"/>
    <numFmt numFmtId="179" formatCode="#,##0_ ;[Red]\-#,##0\ "/>
    <numFmt numFmtId="180" formatCode="0000"/>
    <numFmt numFmtId="181" formatCode="#,###&quot;円&quot;"/>
    <numFmt numFmtId="182" formatCode="0000000000"/>
  </numFmts>
  <fonts count="44">
    <font>
      <sz val="11"/>
      <color theme="1"/>
      <name val="游ゴシック"/>
      <family val="2"/>
      <charset val="128"/>
      <scheme val="minor"/>
    </font>
    <font>
      <sz val="9"/>
      <color theme="1"/>
      <name val="ＭＳ 明朝"/>
      <family val="1"/>
      <charset val="128"/>
    </font>
    <font>
      <sz val="6"/>
      <name val="游ゴシック"/>
      <family val="2"/>
      <charset val="128"/>
      <scheme val="minor"/>
    </font>
    <font>
      <sz val="6"/>
      <name val="ＭＳ Ｐゴシック"/>
      <family val="3"/>
      <charset val="128"/>
    </font>
    <font>
      <sz val="10"/>
      <color theme="1"/>
      <name val="ＭＳ 明朝"/>
      <family val="1"/>
      <charset val="128"/>
    </font>
    <font>
      <sz val="10"/>
      <name val="ＭＳ 明朝"/>
      <family val="1"/>
      <charset val="128"/>
    </font>
    <font>
      <sz val="8"/>
      <color theme="1"/>
      <name val="ＭＳ 明朝"/>
      <family val="1"/>
      <charset val="128"/>
    </font>
    <font>
      <b/>
      <sz val="9"/>
      <color indexed="81"/>
      <name val="MS P ゴシック"/>
      <family val="3"/>
      <charset val="128"/>
    </font>
    <font>
      <sz val="11"/>
      <color theme="1"/>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b/>
      <sz val="11"/>
      <color theme="1"/>
      <name val="ＭＳ 明朝"/>
      <family val="1"/>
      <charset val="128"/>
    </font>
    <font>
      <sz val="9"/>
      <color indexed="81"/>
      <name val="MS P ゴシック"/>
      <family val="3"/>
      <charset val="128"/>
    </font>
    <font>
      <b/>
      <sz val="10"/>
      <color theme="1"/>
      <name val="ＭＳ 明朝"/>
      <family val="1"/>
      <charset val="128"/>
    </font>
    <font>
      <b/>
      <sz val="14"/>
      <color theme="1"/>
      <name val="ＭＳ 明朝"/>
      <family val="1"/>
      <charset val="128"/>
    </font>
    <font>
      <sz val="6"/>
      <color theme="1"/>
      <name val="ＭＳ 明朝"/>
      <family val="1"/>
      <charset val="128"/>
    </font>
    <font>
      <sz val="9"/>
      <name val="ＭＳ 明朝"/>
      <family val="1"/>
      <charset val="128"/>
    </font>
    <font>
      <b/>
      <sz val="9"/>
      <color theme="1"/>
      <name val="ＭＳ 明朝"/>
      <family val="1"/>
      <charset val="128"/>
    </font>
    <font>
      <b/>
      <sz val="8"/>
      <color theme="1"/>
      <name val="ＭＳ 明朝"/>
      <family val="1"/>
      <charset val="128"/>
    </font>
    <font>
      <b/>
      <sz val="13"/>
      <color theme="1"/>
      <name val="ＭＳ 明朝"/>
      <family val="1"/>
      <charset val="128"/>
    </font>
    <font>
      <sz val="8"/>
      <color theme="1"/>
      <name val="ＭＳ ゴシック"/>
      <family val="3"/>
      <charset val="128"/>
    </font>
    <font>
      <sz val="6"/>
      <color theme="1"/>
      <name val="ＭＳ ゴシック"/>
      <family val="3"/>
      <charset val="128"/>
    </font>
    <font>
      <sz val="9"/>
      <color theme="1"/>
      <name val="ＭＳ ゴシック"/>
      <family val="3"/>
      <charset val="128"/>
    </font>
    <font>
      <sz val="8"/>
      <color theme="0"/>
      <name val="ＭＳ 明朝"/>
      <family val="1"/>
      <charset val="128"/>
    </font>
    <font>
      <sz val="8"/>
      <name val="ＭＳ 明朝"/>
      <family val="1"/>
      <charset val="128"/>
    </font>
    <font>
      <sz val="14"/>
      <color theme="1"/>
      <name val="ＭＳ ゴシック"/>
      <family val="3"/>
      <charset val="128"/>
    </font>
    <font>
      <sz val="11"/>
      <color theme="1"/>
      <name val="游明朝"/>
      <family val="1"/>
      <charset val="128"/>
    </font>
    <font>
      <sz val="12"/>
      <color theme="1"/>
      <name val="游明朝"/>
      <family val="1"/>
      <charset val="128"/>
    </font>
    <font>
      <b/>
      <sz val="11"/>
      <color theme="1"/>
      <name val="游明朝"/>
      <family val="1"/>
      <charset val="128"/>
    </font>
    <font>
      <b/>
      <sz val="16"/>
      <color theme="1"/>
      <name val="游明朝"/>
      <family val="1"/>
      <charset val="128"/>
    </font>
    <font>
      <b/>
      <sz val="14"/>
      <color theme="1"/>
      <name val="游明朝"/>
      <family val="1"/>
      <charset val="128"/>
    </font>
    <font>
      <sz val="9"/>
      <color theme="1"/>
      <name val="游ゴシック"/>
      <family val="3"/>
      <charset val="128"/>
    </font>
    <font>
      <sz val="10"/>
      <color theme="1"/>
      <name val="游ゴシック"/>
      <family val="3"/>
      <charset val="128"/>
    </font>
    <font>
      <sz val="9"/>
      <color theme="0"/>
      <name val="游ゴシック"/>
      <family val="3"/>
      <charset val="128"/>
    </font>
    <font>
      <sz val="10"/>
      <color theme="0"/>
      <name val="游ゴシック"/>
      <family val="3"/>
      <charset val="128"/>
    </font>
    <font>
      <b/>
      <sz val="9"/>
      <color theme="0"/>
      <name val="游ゴシック"/>
      <family val="3"/>
      <charset val="128"/>
    </font>
    <font>
      <b/>
      <sz val="10"/>
      <color theme="0"/>
      <name val="游ゴシック"/>
      <family val="3"/>
      <charset val="128"/>
    </font>
    <font>
      <b/>
      <u/>
      <sz val="9"/>
      <color indexed="81"/>
      <name val="MS P ゴシック"/>
      <family val="3"/>
      <charset val="128"/>
    </font>
    <font>
      <sz val="7"/>
      <color theme="1"/>
      <name val="ＭＳ ゴシック"/>
      <family val="3"/>
      <charset val="128"/>
    </font>
    <font>
      <sz val="8"/>
      <color theme="1"/>
      <name val="游ゴシック"/>
      <family val="3"/>
      <charset val="128"/>
    </font>
    <font>
      <sz val="12"/>
      <color theme="1"/>
      <name val="ＭＳ 明朝"/>
      <family val="1"/>
    </font>
    <font>
      <b/>
      <sz val="13"/>
      <color theme="1"/>
      <name val="ＭＳ 明朝"/>
      <family val="1"/>
    </font>
    <font>
      <sz val="7"/>
      <color theme="1"/>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
      <left/>
      <right/>
      <top style="medium">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497">
    <xf numFmtId="0" fontId="0" fillId="0" borderId="0" xfId="0">
      <alignment vertical="center"/>
    </xf>
    <xf numFmtId="182" fontId="1" fillId="3" borderId="18"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wrapText="1"/>
      <protection locked="0"/>
    </xf>
    <xf numFmtId="49" fontId="4" fillId="3" borderId="17" xfId="0" applyNumberFormat="1" applyFont="1" applyFill="1" applyBorder="1" applyAlignment="1" applyProtection="1">
      <alignment wrapText="1" shrinkToFit="1"/>
      <protection locked="0"/>
    </xf>
    <xf numFmtId="49" fontId="4" fillId="3" borderId="11" xfId="0" applyNumberFormat="1" applyFont="1" applyFill="1" applyBorder="1" applyAlignment="1" applyProtection="1">
      <alignment vertical="center" wrapText="1"/>
      <protection locked="0"/>
    </xf>
    <xf numFmtId="49" fontId="4" fillId="3" borderId="15" xfId="0" applyNumberFormat="1" applyFont="1" applyFill="1" applyBorder="1" applyAlignment="1" applyProtection="1">
      <alignment vertical="center" wrapText="1" shrinkToFit="1"/>
      <protection locked="0"/>
    </xf>
    <xf numFmtId="49" fontId="4" fillId="3" borderId="13" xfId="0" applyNumberFormat="1" applyFont="1" applyFill="1" applyBorder="1" applyAlignment="1" applyProtection="1">
      <alignment vertical="center" wrapText="1"/>
      <protection locked="0"/>
    </xf>
    <xf numFmtId="49" fontId="4" fillId="3" borderId="14" xfId="0" applyNumberFormat="1" applyFont="1" applyFill="1" applyBorder="1" applyAlignment="1" applyProtection="1">
      <alignment vertical="center" wrapText="1" shrinkToFit="1"/>
      <protection locked="0"/>
    </xf>
    <xf numFmtId="0" fontId="6" fillId="3" borderId="18" xfId="0" applyFont="1" applyFill="1" applyBorder="1" applyAlignment="1" applyProtection="1">
      <alignment vertical="top" wrapText="1"/>
      <protection locked="0"/>
    </xf>
    <xf numFmtId="0" fontId="6" fillId="3" borderId="12" xfId="0" applyFont="1" applyFill="1" applyBorder="1" applyAlignment="1" applyProtection="1">
      <alignment vertical="center" wrapText="1"/>
      <protection locked="0"/>
    </xf>
    <xf numFmtId="0" fontId="23" fillId="0" borderId="0" xfId="0" applyFont="1">
      <alignment vertical="center"/>
    </xf>
    <xf numFmtId="0" fontId="23" fillId="0" borderId="18" xfId="0" applyFont="1" applyBorder="1" applyAlignment="1">
      <alignment vertical="center" wrapText="1"/>
    </xf>
    <xf numFmtId="0" fontId="23" fillId="0" borderId="0" xfId="0" applyFont="1" applyAlignment="1">
      <alignment vertical="center" wrapText="1"/>
    </xf>
    <xf numFmtId="0" fontId="23" fillId="0" borderId="18" xfId="0" applyFont="1" applyBorder="1" applyAlignment="1">
      <alignment horizontal="left" vertical="center" wrapText="1"/>
    </xf>
    <xf numFmtId="0" fontId="23" fillId="0" borderId="0" xfId="0" applyFont="1" applyAlignment="1">
      <alignment horizontal="center"/>
    </xf>
    <xf numFmtId="0" fontId="23" fillId="0" borderId="0" xfId="0" applyFont="1" applyAlignment="1">
      <alignment horizontal="center" vertical="center"/>
    </xf>
    <xf numFmtId="0" fontId="27" fillId="3" borderId="18"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23" fillId="0" borderId="18" xfId="0" applyFont="1" applyBorder="1" applyAlignment="1">
      <alignment horizontal="left" wrapText="1"/>
    </xf>
    <xf numFmtId="0" fontId="4" fillId="0" borderId="0" xfId="0" applyFont="1">
      <alignment vertical="center"/>
    </xf>
    <xf numFmtId="0" fontId="1" fillId="0" borderId="0" xfId="0" applyFont="1">
      <alignment vertical="center"/>
    </xf>
    <xf numFmtId="0" fontId="4" fillId="0" borderId="0" xfId="0" applyFont="1" applyAlignment="1">
      <alignment vertical="center" wrapText="1"/>
    </xf>
    <xf numFmtId="180" fontId="4" fillId="0" borderId="3" xfId="0" applyNumberFormat="1" applyFont="1" applyBorder="1">
      <alignment vertical="center"/>
    </xf>
    <xf numFmtId="49" fontId="4" fillId="0" borderId="3" xfId="0" applyNumberFormat="1" applyFont="1" applyBorder="1">
      <alignment vertical="center"/>
    </xf>
    <xf numFmtId="0" fontId="1" fillId="0" borderId="2" xfId="0" applyFont="1" applyBorder="1" applyAlignment="1">
      <alignment horizontal="right" vertical="center"/>
    </xf>
    <xf numFmtId="0" fontId="8" fillId="0" borderId="0" xfId="0" applyFont="1" applyAlignment="1">
      <alignment vertical="center" wrapText="1"/>
    </xf>
    <xf numFmtId="0" fontId="5" fillId="0" borderId="0" xfId="0" applyFont="1">
      <alignment vertical="center"/>
    </xf>
    <xf numFmtId="0" fontId="4" fillId="0" borderId="0" xfId="0" applyFont="1" applyAlignment="1">
      <alignment horizontal="right" vertical="center"/>
    </xf>
    <xf numFmtId="0" fontId="8" fillId="0" borderId="0" xfId="0" applyFont="1">
      <alignment vertical="center"/>
    </xf>
    <xf numFmtId="56" fontId="4" fillId="0" borderId="0" xfId="0" applyNumberFormat="1" applyFont="1">
      <alignment vertical="center"/>
    </xf>
    <xf numFmtId="0" fontId="1" fillId="0" borderId="0" xfId="0" applyFont="1" applyAlignment="1">
      <alignment vertical="center" wrapText="1"/>
    </xf>
    <xf numFmtId="0" fontId="1" fillId="0" borderId="0" xfId="0" applyFont="1" applyAlignment="1">
      <alignment horizontal="left" vertical="center" wrapText="1"/>
    </xf>
    <xf numFmtId="178" fontId="4" fillId="0" borderId="0" xfId="0" applyNumberFormat="1" applyFont="1" applyAlignment="1">
      <alignment horizontal="right" vertical="center" wrapText="1"/>
    </xf>
    <xf numFmtId="0" fontId="4"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vertical="top"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right" vertical="center" wrapText="1"/>
    </xf>
    <xf numFmtId="0" fontId="24" fillId="0" borderId="0" xfId="0" applyFont="1" applyAlignment="1">
      <alignment vertical="top" wrapText="1"/>
    </xf>
    <xf numFmtId="38" fontId="28" fillId="0" borderId="18" xfId="0" applyNumberFormat="1" applyFont="1" applyBorder="1" applyAlignment="1">
      <alignment vertical="center" shrinkToFit="1"/>
    </xf>
    <xf numFmtId="38" fontId="28" fillId="0" borderId="12" xfId="0" applyNumberFormat="1" applyFont="1" applyBorder="1" applyAlignment="1">
      <alignment vertical="center" shrinkToFit="1"/>
    </xf>
    <xf numFmtId="178" fontId="28" fillId="0" borderId="18" xfId="0" applyNumberFormat="1" applyFont="1" applyBorder="1" applyAlignment="1">
      <alignment horizontal="right" vertical="center" shrinkToFit="1"/>
    </xf>
    <xf numFmtId="0" fontId="23" fillId="0" borderId="18" xfId="0" applyFont="1" applyBorder="1" applyAlignment="1">
      <alignment horizontal="center" vertical="center" wrapText="1"/>
    </xf>
    <xf numFmtId="0" fontId="1" fillId="0" borderId="0" xfId="0" applyFont="1" applyAlignment="1">
      <alignment horizontal="right" vertical="center" wrapText="1"/>
    </xf>
    <xf numFmtId="0" fontId="20" fillId="0" borderId="0" xfId="0" applyFont="1">
      <alignment vertical="center"/>
    </xf>
    <xf numFmtId="0" fontId="15" fillId="0" borderId="0" xfId="0" applyFont="1">
      <alignment vertical="center"/>
    </xf>
    <xf numFmtId="0" fontId="9" fillId="0" borderId="0" xfId="0" applyFont="1" applyAlignment="1">
      <alignment horizontal="center" vertical="center" wrapText="1"/>
    </xf>
    <xf numFmtId="0" fontId="9" fillId="0" borderId="0" xfId="0" applyFont="1" applyAlignment="1">
      <alignment vertical="center" wrapText="1"/>
    </xf>
    <xf numFmtId="0" fontId="19" fillId="0" borderId="0" xfId="0" applyFont="1">
      <alignment vertical="center"/>
    </xf>
    <xf numFmtId="0" fontId="18" fillId="0" borderId="0" xfId="0" applyFont="1">
      <alignment vertical="center"/>
    </xf>
    <xf numFmtId="0" fontId="20" fillId="0" borderId="11" xfId="0" applyFont="1" applyBorder="1">
      <alignment vertical="center"/>
    </xf>
    <xf numFmtId="0" fontId="15" fillId="0" borderId="11" xfId="0" applyFont="1" applyBorder="1">
      <alignment vertical="center"/>
    </xf>
    <xf numFmtId="0" fontId="9" fillId="0" borderId="11" xfId="0" applyFont="1" applyBorder="1" applyAlignment="1">
      <alignment vertical="center" wrapText="1"/>
    </xf>
    <xf numFmtId="0" fontId="1" fillId="0" borderId="11" xfId="0" applyFont="1" applyBorder="1" applyAlignment="1">
      <alignment vertical="center" wrapText="1"/>
    </xf>
    <xf numFmtId="0" fontId="19" fillId="0" borderId="11" xfId="0" applyFont="1" applyBorder="1">
      <alignment vertical="center"/>
    </xf>
    <xf numFmtId="0" fontId="18" fillId="0" borderId="11" xfId="0" applyFont="1" applyBorder="1">
      <alignment vertical="center"/>
    </xf>
    <xf numFmtId="181" fontId="12" fillId="0" borderId="0" xfId="0" applyNumberFormat="1" applyFont="1" applyAlignment="1">
      <alignment vertical="center" shrinkToFit="1"/>
    </xf>
    <xf numFmtId="38" fontId="12" fillId="0" borderId="0" xfId="0" applyNumberFormat="1" applyFont="1" applyAlignment="1">
      <alignment vertical="center" shrinkToFit="1"/>
    </xf>
    <xf numFmtId="179" fontId="12" fillId="0" borderId="0" xfId="0" applyNumberFormat="1" applyFont="1" applyAlignment="1">
      <alignment horizontal="right" vertical="center" shrinkToFit="1"/>
    </xf>
    <xf numFmtId="0" fontId="12" fillId="0" borderId="0" xfId="0" applyFont="1" applyAlignment="1">
      <alignment horizontal="center" vertical="center" wrapText="1"/>
    </xf>
    <xf numFmtId="0" fontId="12" fillId="0" borderId="0" xfId="0" applyFont="1" applyAlignment="1">
      <alignment horizontal="right" vertical="center" wrapText="1"/>
    </xf>
    <xf numFmtId="0" fontId="14" fillId="0" borderId="0" xfId="0" applyFont="1" applyAlignment="1">
      <alignment horizontal="center" vertical="center" wrapText="1"/>
    </xf>
    <xf numFmtId="0" fontId="25" fillId="0" borderId="0" xfId="0" applyFont="1" applyAlignment="1">
      <alignment horizontal="center" wrapText="1"/>
    </xf>
    <xf numFmtId="0" fontId="17" fillId="0" borderId="0" xfId="0" applyFont="1" applyAlignment="1">
      <alignment horizontal="center" wrapText="1"/>
    </xf>
    <xf numFmtId="0" fontId="25" fillId="0" borderId="0" xfId="0" applyFont="1" applyAlignment="1">
      <alignment vertical="top" wrapText="1"/>
    </xf>
    <xf numFmtId="181" fontId="29" fillId="0" borderId="36" xfId="0" applyNumberFormat="1" applyFont="1" applyBorder="1" applyAlignment="1">
      <alignment vertical="center" shrinkToFit="1"/>
    </xf>
    <xf numFmtId="38" fontId="29" fillId="0" borderId="34" xfId="0" applyNumberFormat="1" applyFont="1" applyBorder="1" applyAlignment="1">
      <alignment vertical="center" shrinkToFit="1"/>
    </xf>
    <xf numFmtId="0" fontId="18" fillId="0" borderId="33" xfId="0" applyFont="1" applyBorder="1" applyAlignment="1">
      <alignment horizontal="center" vertical="center" wrapText="1"/>
    </xf>
    <xf numFmtId="0" fontId="18" fillId="0" borderId="32" xfId="0" applyFont="1" applyBorder="1" applyAlignment="1">
      <alignment horizontal="center" vertical="center" wrapText="1"/>
    </xf>
    <xf numFmtId="0" fontId="5" fillId="0" borderId="0" xfId="0" applyFont="1" applyAlignment="1">
      <alignment wrapText="1"/>
    </xf>
    <xf numFmtId="0" fontId="32"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vertical="center" wrapText="1"/>
    </xf>
    <xf numFmtId="0" fontId="34" fillId="4" borderId="0" xfId="0" applyFont="1" applyFill="1" applyAlignment="1">
      <alignment horizontal="left" vertical="center" wrapText="1"/>
    </xf>
    <xf numFmtId="0" fontId="35" fillId="4" borderId="0" xfId="0" applyFont="1" applyFill="1">
      <alignment vertical="center"/>
    </xf>
    <xf numFmtId="0" fontId="35" fillId="4" borderId="0" xfId="0" applyFont="1" applyFill="1" applyAlignment="1">
      <alignment vertical="center" wrapText="1"/>
    </xf>
    <xf numFmtId="0" fontId="36" fillId="4" borderId="18" xfId="0" applyFont="1" applyFill="1" applyBorder="1" applyAlignment="1">
      <alignment horizontal="center" vertical="center" wrapText="1"/>
    </xf>
    <xf numFmtId="0" fontId="32" fillId="0" borderId="0" xfId="0" applyFont="1" applyAlignment="1">
      <alignment horizontal="center" vertical="center" wrapText="1"/>
    </xf>
    <xf numFmtId="0" fontId="37" fillId="4" borderId="15" xfId="0" applyFont="1" applyFill="1" applyBorder="1" applyAlignment="1">
      <alignment horizontal="center" vertical="center" wrapText="1"/>
    </xf>
    <xf numFmtId="0" fontId="37" fillId="4" borderId="24" xfId="0" applyFont="1" applyFill="1" applyBorder="1" applyAlignment="1">
      <alignment horizontal="center" vertical="center" wrapText="1"/>
    </xf>
    <xf numFmtId="0" fontId="37" fillId="4" borderId="40" xfId="0" applyFont="1" applyFill="1" applyBorder="1" applyAlignment="1">
      <alignment horizontal="center" vertical="center" wrapText="1"/>
    </xf>
    <xf numFmtId="0" fontId="35" fillId="4" borderId="15" xfId="0" applyFont="1" applyFill="1" applyBorder="1" applyAlignment="1">
      <alignment vertical="center" wrapText="1"/>
    </xf>
    <xf numFmtId="0" fontId="35" fillId="4" borderId="2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33" fillId="4" borderId="14" xfId="0" applyFont="1" applyFill="1" applyBorder="1" applyAlignment="1">
      <alignment vertical="center" wrapText="1"/>
    </xf>
    <xf numFmtId="0" fontId="33" fillId="4" borderId="18" xfId="0" applyFont="1" applyFill="1" applyBorder="1" applyAlignment="1">
      <alignment vertical="center" wrapText="1"/>
    </xf>
    <xf numFmtId="0" fontId="33" fillId="4" borderId="12" xfId="0" applyFont="1" applyFill="1" applyBorder="1" applyAlignment="1">
      <alignment vertical="center" wrapText="1"/>
    </xf>
    <xf numFmtId="3" fontId="33" fillId="4" borderId="18" xfId="0" applyNumberFormat="1" applyFont="1" applyFill="1" applyBorder="1" applyAlignment="1">
      <alignment vertical="center" wrapText="1"/>
    </xf>
    <xf numFmtId="3" fontId="33" fillId="4" borderId="12" xfId="0" applyNumberFormat="1" applyFont="1" applyFill="1" applyBorder="1" applyAlignment="1">
      <alignment vertical="center" wrapText="1"/>
    </xf>
    <xf numFmtId="0" fontId="33" fillId="4" borderId="17" xfId="0" applyFont="1" applyFill="1" applyBorder="1" applyAlignment="1">
      <alignment vertical="center" wrapText="1"/>
    </xf>
    <xf numFmtId="0" fontId="33" fillId="4" borderId="1" xfId="0" applyFont="1" applyFill="1" applyBorder="1" applyAlignment="1">
      <alignment vertical="center" wrapText="1"/>
    </xf>
    <xf numFmtId="0" fontId="33" fillId="4" borderId="9" xfId="0" applyFont="1" applyFill="1" applyBorder="1" applyAlignment="1">
      <alignment vertical="center" wrapText="1"/>
    </xf>
    <xf numFmtId="3" fontId="33" fillId="4" borderId="1" xfId="0" applyNumberFormat="1" applyFont="1" applyFill="1" applyBorder="1" applyAlignment="1">
      <alignment vertical="center" wrapText="1"/>
    </xf>
    <xf numFmtId="0" fontId="33" fillId="0" borderId="0" xfId="0" applyFont="1" applyAlignment="1">
      <alignment horizontal="center" vertical="center" wrapText="1"/>
    </xf>
    <xf numFmtId="0" fontId="33" fillId="4" borderId="14"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33" fillId="4" borderId="12" xfId="0" applyFont="1" applyFill="1" applyBorder="1" applyAlignment="1">
      <alignment horizontal="center" vertical="center" wrapText="1"/>
    </xf>
    <xf numFmtId="0" fontId="33" fillId="4" borderId="17" xfId="0" applyFont="1" applyFill="1" applyBorder="1" applyAlignment="1">
      <alignment horizontal="center" vertical="center" wrapText="1"/>
    </xf>
    <xf numFmtId="3" fontId="33" fillId="4" borderId="9" xfId="0" applyNumberFormat="1" applyFont="1" applyFill="1" applyBorder="1" applyAlignment="1">
      <alignment horizontal="left" vertical="center" wrapText="1"/>
    </xf>
    <xf numFmtId="0" fontId="4" fillId="0" borderId="0" xfId="0" applyFont="1" applyAlignment="1">
      <alignment horizontal="center" vertical="center"/>
    </xf>
    <xf numFmtId="0" fontId="4" fillId="0" borderId="0" xfId="0" quotePrefix="1" applyFont="1" applyAlignment="1">
      <alignment horizontal="center" vertical="center"/>
    </xf>
    <xf numFmtId="0" fontId="23" fillId="0" borderId="40" xfId="0" applyFont="1" applyBorder="1" applyAlignment="1">
      <alignment horizontal="center" vertical="center" wrapText="1"/>
    </xf>
    <xf numFmtId="0" fontId="35" fillId="4" borderId="0" xfId="0" applyFont="1" applyFill="1" applyAlignment="1">
      <alignment horizontal="left" vertical="center"/>
    </xf>
    <xf numFmtId="0" fontId="40" fillId="3" borderId="18" xfId="0" applyFont="1" applyFill="1" applyBorder="1" applyAlignment="1">
      <alignment horizontal="left" vertical="center" wrapText="1"/>
    </xf>
    <xf numFmtId="178" fontId="18" fillId="0" borderId="43" xfId="0" applyNumberFormat="1" applyFont="1" applyBorder="1" applyAlignment="1">
      <alignment horizontal="center" vertical="center" wrapText="1"/>
    </xf>
    <xf numFmtId="179" fontId="29" fillId="0" borderId="35" xfId="0" applyNumberFormat="1" applyFont="1" applyBorder="1" applyAlignment="1">
      <alignment horizontal="right" vertical="center" shrinkToFit="1"/>
    </xf>
    <xf numFmtId="0" fontId="9" fillId="0" borderId="11" xfId="0" applyFont="1" applyBorder="1" applyAlignment="1">
      <alignment horizontal="right" vertical="center" wrapText="1"/>
    </xf>
    <xf numFmtId="0" fontId="42" fillId="0" borderId="11" xfId="0" applyFont="1" applyBorder="1">
      <alignment vertical="center"/>
    </xf>
    <xf numFmtId="0" fontId="29" fillId="0" borderId="51" xfId="0" applyFont="1" applyBorder="1" applyAlignment="1">
      <alignment horizontal="center" vertical="center" wrapText="1"/>
    </xf>
    <xf numFmtId="0" fontId="20" fillId="0" borderId="11" xfId="0" applyFont="1" applyBorder="1" applyAlignment="1">
      <alignment horizontal="center" vertical="center"/>
    </xf>
    <xf numFmtId="0" fontId="20" fillId="0" borderId="0" xfId="0" applyFont="1" applyAlignment="1">
      <alignment horizontal="center" vertical="center"/>
    </xf>
    <xf numFmtId="0" fontId="39" fillId="0" borderId="12" xfId="0" applyFont="1" applyBorder="1" applyAlignment="1">
      <alignment vertical="center" wrapText="1"/>
    </xf>
    <xf numFmtId="0" fontId="34" fillId="0" borderId="0" xfId="0" applyFont="1" applyFill="1" applyAlignment="1">
      <alignment horizontal="left" vertical="center" wrapText="1"/>
    </xf>
    <xf numFmtId="0" fontId="32" fillId="0" borderId="0" xfId="0" applyFont="1" applyFill="1" applyAlignment="1">
      <alignment vertical="center" wrapText="1"/>
    </xf>
    <xf numFmtId="0" fontId="35" fillId="0" borderId="0" xfId="0" applyFont="1" applyFill="1">
      <alignment vertical="center"/>
    </xf>
    <xf numFmtId="0" fontId="35" fillId="0" borderId="0" xfId="0" applyFont="1" applyFill="1" applyAlignment="1">
      <alignment vertical="center" wrapText="1"/>
    </xf>
    <xf numFmtId="0" fontId="35" fillId="0" borderId="0" xfId="0" applyFont="1" applyFill="1" applyAlignment="1">
      <alignment horizontal="left" vertical="center"/>
    </xf>
    <xf numFmtId="0" fontId="33" fillId="0" borderId="0" xfId="0" applyFont="1" applyFill="1" applyAlignment="1">
      <alignment horizontal="center" vertical="center" wrapText="1"/>
    </xf>
    <xf numFmtId="3" fontId="43" fillId="4" borderId="12" xfId="0" applyNumberFormat="1" applyFont="1" applyFill="1" applyBorder="1" applyAlignment="1">
      <alignment vertical="center" wrapText="1"/>
    </xf>
    <xf numFmtId="49" fontId="28" fillId="3" borderId="3" xfId="0" applyNumberFormat="1" applyFont="1" applyFill="1" applyBorder="1" applyProtection="1">
      <alignment vertical="center"/>
      <protection locked="0"/>
    </xf>
    <xf numFmtId="0" fontId="4" fillId="0" borderId="0" xfId="0" applyFont="1" applyAlignment="1">
      <alignment horizontal="center" vertical="center"/>
    </xf>
    <xf numFmtId="0" fontId="18" fillId="0" borderId="41" xfId="0" applyFont="1" applyBorder="1" applyAlignment="1">
      <alignment horizontal="center" vertical="center" wrapText="1"/>
    </xf>
    <xf numFmtId="0" fontId="23" fillId="0" borderId="18" xfId="0" quotePrefix="1" applyFont="1" applyBorder="1" applyAlignment="1">
      <alignment horizontal="center" vertical="center"/>
    </xf>
    <xf numFmtId="0" fontId="5" fillId="0" borderId="0" xfId="0" applyFont="1" applyProtection="1">
      <alignment vertical="center"/>
    </xf>
    <xf numFmtId="0" fontId="4" fillId="0" borderId="0" xfId="0" applyFont="1" applyProtection="1">
      <alignment vertical="center"/>
    </xf>
    <xf numFmtId="0" fontId="4" fillId="0" borderId="0" xfId="0" applyFont="1" applyAlignment="1" applyProtection="1">
      <alignment horizontal="center" vertical="center"/>
    </xf>
    <xf numFmtId="56" fontId="4" fillId="0" borderId="0" xfId="0" applyNumberFormat="1" applyFont="1" applyProtection="1">
      <alignment vertical="center"/>
    </xf>
    <xf numFmtId="0" fontId="1" fillId="0" borderId="0" xfId="0" applyFont="1" applyProtection="1">
      <alignment vertical="center"/>
    </xf>
    <xf numFmtId="0" fontId="8" fillId="0" borderId="0" xfId="0" applyFont="1" applyProtection="1">
      <alignment vertical="center"/>
    </xf>
    <xf numFmtId="0" fontId="4" fillId="0" borderId="0" xfId="0" applyFont="1" applyAlignment="1" applyProtection="1">
      <alignment horizontal="right" vertical="center"/>
    </xf>
    <xf numFmtId="0" fontId="8" fillId="0" borderId="0" xfId="0" applyFont="1" applyAlignment="1" applyProtection="1">
      <alignment vertical="center" wrapText="1"/>
    </xf>
    <xf numFmtId="0" fontId="4" fillId="0" borderId="0" xfId="0" applyFont="1" applyAlignment="1" applyProtection="1">
      <alignment vertical="center" wrapText="1"/>
    </xf>
    <xf numFmtId="0" fontId="1" fillId="0" borderId="2" xfId="0" applyFont="1" applyBorder="1" applyAlignment="1" applyProtection="1">
      <alignment horizontal="right" vertical="center"/>
    </xf>
    <xf numFmtId="49" fontId="28" fillId="3" borderId="3" xfId="0" applyNumberFormat="1" applyFont="1" applyFill="1" applyBorder="1" applyProtection="1">
      <alignment vertical="center"/>
    </xf>
    <xf numFmtId="49" fontId="4" fillId="0" borderId="3" xfId="0" applyNumberFormat="1" applyFont="1" applyBorder="1" applyProtection="1">
      <alignment vertical="center"/>
    </xf>
    <xf numFmtId="180" fontId="4" fillId="0" borderId="3" xfId="0" applyNumberFormat="1" applyFont="1" applyBorder="1" applyProtection="1">
      <alignment vertical="center"/>
    </xf>
    <xf numFmtId="0" fontId="4" fillId="0" borderId="0" xfId="0" quotePrefix="1" applyFont="1" applyAlignment="1" applyProtection="1">
      <alignment horizontal="center" vertical="center"/>
    </xf>
    <xf numFmtId="49" fontId="4" fillId="3" borderId="10" xfId="0" applyNumberFormat="1" applyFont="1" applyFill="1" applyBorder="1" applyAlignment="1" applyProtection="1">
      <alignment wrapText="1"/>
    </xf>
    <xf numFmtId="49" fontId="4" fillId="3" borderId="17" xfId="0" applyNumberFormat="1" applyFont="1" applyFill="1" applyBorder="1" applyAlignment="1" applyProtection="1">
      <alignment wrapText="1" shrinkToFit="1"/>
    </xf>
    <xf numFmtId="49" fontId="4" fillId="3" borderId="11" xfId="0" applyNumberFormat="1" applyFont="1" applyFill="1" applyBorder="1" applyAlignment="1" applyProtection="1">
      <alignment vertical="center" wrapText="1"/>
    </xf>
    <xf numFmtId="49" fontId="4" fillId="3" borderId="15" xfId="0" applyNumberFormat="1" applyFont="1" applyFill="1" applyBorder="1" applyAlignment="1" applyProtection="1">
      <alignment vertical="center" wrapText="1" shrinkToFit="1"/>
    </xf>
    <xf numFmtId="49" fontId="4" fillId="3" borderId="13" xfId="0" applyNumberFormat="1" applyFont="1" applyFill="1" applyBorder="1" applyAlignment="1" applyProtection="1">
      <alignment vertical="center" wrapText="1"/>
    </xf>
    <xf numFmtId="49" fontId="4" fillId="3" borderId="14" xfId="0" applyNumberFormat="1" applyFont="1" applyFill="1" applyBorder="1" applyAlignment="1" applyProtection="1">
      <alignment vertical="center" wrapText="1" shrinkToFit="1"/>
    </xf>
    <xf numFmtId="0" fontId="0" fillId="0" borderId="0" xfId="0" applyProtection="1">
      <alignment vertical="center"/>
    </xf>
    <xf numFmtId="0" fontId="5" fillId="0" borderId="0" xfId="0" applyFont="1" applyAlignment="1" applyProtection="1">
      <alignment wrapText="1"/>
    </xf>
    <xf numFmtId="178" fontId="18" fillId="0" borderId="43" xfId="0" applyNumberFormat="1" applyFont="1" applyBorder="1" applyAlignment="1" applyProtection="1">
      <alignment horizontal="center" vertical="center" wrapText="1"/>
    </xf>
    <xf numFmtId="0" fontId="18" fillId="0" borderId="32" xfId="0" applyFont="1" applyBorder="1" applyAlignment="1" applyProtection="1">
      <alignment horizontal="center" vertical="center" wrapText="1"/>
    </xf>
    <xf numFmtId="0" fontId="18" fillId="0" borderId="41" xfId="0" applyFont="1" applyBorder="1" applyAlignment="1" applyProtection="1">
      <alignment horizontal="center" vertical="center" wrapText="1"/>
    </xf>
    <xf numFmtId="0" fontId="18" fillId="0" borderId="33" xfId="0" applyFont="1" applyBorder="1" applyAlignment="1" applyProtection="1">
      <alignment horizontal="center" vertical="center" wrapText="1"/>
    </xf>
    <xf numFmtId="0" fontId="1" fillId="0" borderId="0" xfId="0" applyFont="1" applyAlignment="1" applyProtection="1">
      <alignment vertical="center" wrapText="1"/>
    </xf>
    <xf numFmtId="0" fontId="32" fillId="0" borderId="0" xfId="0" applyFont="1" applyAlignment="1" applyProtection="1">
      <alignment horizontal="left" vertical="center" wrapText="1"/>
    </xf>
    <xf numFmtId="0" fontId="32" fillId="0" borderId="0" xfId="0" applyFont="1" applyAlignment="1" applyProtection="1">
      <alignment vertical="center" wrapText="1"/>
    </xf>
    <xf numFmtId="0" fontId="33" fillId="0" borderId="0" xfId="0" applyFont="1" applyAlignment="1" applyProtection="1">
      <alignment vertical="center" wrapText="1"/>
    </xf>
    <xf numFmtId="0" fontId="32" fillId="0" borderId="0" xfId="0" applyFont="1" applyAlignment="1" applyProtection="1">
      <alignment horizontal="center" vertical="center" wrapText="1"/>
    </xf>
    <xf numFmtId="0" fontId="29" fillId="0" borderId="51" xfId="0" applyFont="1" applyBorder="1" applyAlignment="1" applyProtection="1">
      <alignment horizontal="center" vertical="center" wrapText="1"/>
    </xf>
    <xf numFmtId="179" fontId="29" fillId="0" borderId="35" xfId="0" applyNumberFormat="1" applyFont="1" applyBorder="1" applyAlignment="1" applyProtection="1">
      <alignment horizontal="right" vertical="center" shrinkToFit="1"/>
    </xf>
    <xf numFmtId="38" fontId="29" fillId="0" borderId="34" xfId="0" applyNumberFormat="1" applyFont="1" applyBorder="1" applyAlignment="1" applyProtection="1">
      <alignment vertical="center" shrinkToFit="1"/>
    </xf>
    <xf numFmtId="181" fontId="29" fillId="0" borderId="36" xfId="0" applyNumberFormat="1" applyFont="1" applyBorder="1" applyAlignment="1" applyProtection="1">
      <alignment vertical="center" shrinkToFit="1"/>
    </xf>
    <xf numFmtId="0" fontId="1" fillId="0" borderId="0" xfId="0" applyFont="1" applyAlignment="1" applyProtection="1">
      <alignment horizontal="center" vertical="center" wrapText="1"/>
    </xf>
    <xf numFmtId="0" fontId="25" fillId="0" borderId="0" xfId="0" applyFont="1" applyAlignment="1" applyProtection="1">
      <alignment vertical="top" wrapText="1"/>
    </xf>
    <xf numFmtId="0" fontId="17" fillId="0" borderId="0" xfId="0" applyFont="1" applyAlignment="1" applyProtection="1">
      <alignment horizontal="center" wrapText="1"/>
    </xf>
    <xf numFmtId="0" fontId="25" fillId="0" borderId="0" xfId="0" applyFont="1" applyAlignment="1" applyProtection="1">
      <alignment horizontal="center" wrapText="1"/>
    </xf>
    <xf numFmtId="0" fontId="14" fillId="0" borderId="0" xfId="0" applyFont="1" applyAlignment="1" applyProtection="1">
      <alignment horizontal="center" vertical="center" wrapText="1"/>
    </xf>
    <xf numFmtId="0" fontId="12" fillId="0" borderId="0" xfId="0" applyFont="1" applyAlignment="1" applyProtection="1">
      <alignment horizontal="right" vertical="center" wrapText="1"/>
    </xf>
    <xf numFmtId="0" fontId="12" fillId="0" borderId="0" xfId="0" applyFont="1" applyAlignment="1" applyProtection="1">
      <alignment horizontal="center" vertical="center" wrapText="1"/>
    </xf>
    <xf numFmtId="179" fontId="12" fillId="0" borderId="0" xfId="0" applyNumberFormat="1" applyFont="1" applyAlignment="1" applyProtection="1">
      <alignment horizontal="right" vertical="center" shrinkToFit="1"/>
    </xf>
    <xf numFmtId="38" fontId="12" fillId="0" borderId="0" xfId="0" applyNumberFormat="1" applyFont="1" applyAlignment="1" applyProtection="1">
      <alignment vertical="center" shrinkToFit="1"/>
    </xf>
    <xf numFmtId="181" fontId="12" fillId="0" borderId="0" xfId="0" applyNumberFormat="1" applyFont="1" applyAlignment="1" applyProtection="1">
      <alignment vertical="center" shrinkToFit="1"/>
    </xf>
    <xf numFmtId="0" fontId="42" fillId="0" borderId="11" xfId="0" applyFont="1" applyBorder="1" applyProtection="1">
      <alignment vertical="center"/>
    </xf>
    <xf numFmtId="0" fontId="19" fillId="0" borderId="11" xfId="0" applyFont="1" applyBorder="1" applyProtection="1">
      <alignment vertical="center"/>
    </xf>
    <xf numFmtId="0" fontId="18" fillId="0" borderId="11" xfId="0" applyFont="1" applyBorder="1" applyProtection="1">
      <alignment vertical="center"/>
    </xf>
    <xf numFmtId="0" fontId="1" fillId="0" borderId="11" xfId="0" applyFont="1" applyBorder="1" applyAlignment="1" applyProtection="1">
      <alignment vertical="center" wrapText="1"/>
    </xf>
    <xf numFmtId="0" fontId="9" fillId="0" borderId="11" xfId="0" applyFont="1" applyBorder="1" applyAlignment="1" applyProtection="1">
      <alignment vertical="center" wrapText="1"/>
    </xf>
    <xf numFmtId="0" fontId="9" fillId="0" borderId="11" xfId="0" applyFont="1" applyBorder="1" applyAlignment="1" applyProtection="1">
      <alignment horizontal="right" vertical="center" wrapText="1"/>
    </xf>
    <xf numFmtId="0" fontId="15" fillId="0" borderId="11" xfId="0" applyFont="1" applyBorder="1" applyProtection="1">
      <alignment vertical="center"/>
    </xf>
    <xf numFmtId="0" fontId="20" fillId="0" borderId="11" xfId="0" applyFont="1" applyBorder="1" applyAlignment="1" applyProtection="1">
      <alignment horizontal="center" vertical="center"/>
    </xf>
    <xf numFmtId="0" fontId="20" fillId="0" borderId="11" xfId="0" applyFont="1" applyBorder="1" applyProtection="1">
      <alignment vertical="center"/>
    </xf>
    <xf numFmtId="0" fontId="15" fillId="0" borderId="0" xfId="0" applyFont="1" applyProtection="1">
      <alignment vertical="center"/>
    </xf>
    <xf numFmtId="0" fontId="19" fillId="0" borderId="0" xfId="0" applyFont="1" applyProtection="1">
      <alignment vertical="center"/>
    </xf>
    <xf numFmtId="0" fontId="18" fillId="0" borderId="0" xfId="0" applyFont="1" applyProtection="1">
      <alignment vertical="center"/>
    </xf>
    <xf numFmtId="0" fontId="9" fillId="0" borderId="0" xfId="0" applyFont="1" applyAlignment="1" applyProtection="1">
      <alignment vertical="center" wrapText="1"/>
    </xf>
    <xf numFmtId="0" fontId="9" fillId="0" borderId="0" xfId="0" applyFont="1" applyAlignment="1" applyProtection="1">
      <alignment horizontal="center" vertical="center" wrapText="1"/>
    </xf>
    <xf numFmtId="0" fontId="20" fillId="0" borderId="0" xfId="0" applyFont="1" applyAlignment="1" applyProtection="1">
      <alignment horizontal="center" vertical="center"/>
    </xf>
    <xf numFmtId="0" fontId="20" fillId="0" borderId="0" xfId="0" applyFont="1" applyProtection="1">
      <alignment vertical="center"/>
    </xf>
    <xf numFmtId="0" fontId="1" fillId="0" borderId="0" xfId="0" applyFont="1" applyAlignment="1" applyProtection="1">
      <alignment horizontal="right" vertical="center" wrapText="1"/>
    </xf>
    <xf numFmtId="0" fontId="8" fillId="0" borderId="0" xfId="0" applyFont="1" applyAlignment="1" applyProtection="1">
      <alignment horizontal="center" vertical="center" wrapText="1"/>
    </xf>
    <xf numFmtId="0" fontId="34" fillId="0" borderId="0" xfId="0" applyFont="1" applyFill="1" applyAlignment="1" applyProtection="1">
      <alignment horizontal="left" vertical="center" wrapText="1"/>
    </xf>
    <xf numFmtId="0" fontId="32" fillId="0" borderId="0" xfId="0" applyFont="1" applyFill="1" applyAlignment="1" applyProtection="1">
      <alignment vertical="center" wrapText="1"/>
    </xf>
    <xf numFmtId="0" fontId="35" fillId="0" borderId="0" xfId="0" applyFont="1" applyFill="1" applyProtection="1">
      <alignment vertical="center"/>
    </xf>
    <xf numFmtId="0" fontId="35" fillId="0" borderId="0" xfId="0" applyFont="1" applyFill="1" applyAlignment="1" applyProtection="1">
      <alignment vertical="center" wrapText="1"/>
    </xf>
    <xf numFmtId="0" fontId="35" fillId="0" borderId="0" xfId="0" applyFont="1" applyFill="1" applyAlignment="1" applyProtection="1">
      <alignment horizontal="left" vertical="center"/>
    </xf>
    <xf numFmtId="0" fontId="33" fillId="0" borderId="0" xfId="0" applyFont="1" applyFill="1" applyAlignment="1" applyProtection="1">
      <alignment horizontal="center" vertical="center" wrapText="1"/>
    </xf>
    <xf numFmtId="0" fontId="34" fillId="4" borderId="0" xfId="0" applyFont="1" applyFill="1" applyAlignment="1" applyProtection="1">
      <alignment horizontal="left" vertical="center" wrapText="1"/>
    </xf>
    <xf numFmtId="0" fontId="35" fillId="4" borderId="0" xfId="0" applyFont="1" applyFill="1" applyProtection="1">
      <alignment vertical="center"/>
    </xf>
    <xf numFmtId="0" fontId="35" fillId="4" borderId="0" xfId="0" applyFont="1" applyFill="1" applyAlignment="1" applyProtection="1">
      <alignment vertical="center" wrapText="1"/>
    </xf>
    <xf numFmtId="0" fontId="35" fillId="4" borderId="0" xfId="0" applyFont="1" applyFill="1" applyAlignment="1" applyProtection="1">
      <alignment horizontal="left" vertical="center"/>
    </xf>
    <xf numFmtId="0" fontId="23" fillId="0" borderId="40" xfId="0" applyFont="1" applyBorder="1" applyAlignment="1" applyProtection="1">
      <alignment horizontal="center" vertical="center" wrapText="1"/>
    </xf>
    <xf numFmtId="0" fontId="36" fillId="4" borderId="18" xfId="0" applyFont="1" applyFill="1" applyBorder="1" applyAlignment="1" applyProtection="1">
      <alignment horizontal="center" vertical="center" wrapText="1"/>
    </xf>
    <xf numFmtId="0" fontId="37" fillId="4" borderId="15" xfId="0" applyFont="1" applyFill="1" applyBorder="1" applyAlignment="1" applyProtection="1">
      <alignment horizontal="center" vertical="center" wrapText="1"/>
    </xf>
    <xf numFmtId="0" fontId="37" fillId="4" borderId="24" xfId="0" applyFont="1" applyFill="1" applyBorder="1" applyAlignment="1" applyProtection="1">
      <alignment horizontal="center" vertical="center" wrapText="1"/>
    </xf>
    <xf numFmtId="0" fontId="37" fillId="4" borderId="40" xfId="0" applyFont="1" applyFill="1" applyBorder="1" applyAlignment="1" applyProtection="1">
      <alignment horizontal="center" vertical="center" wrapText="1"/>
    </xf>
    <xf numFmtId="0" fontId="35" fillId="4" borderId="15" xfId="0" applyFont="1" applyFill="1" applyBorder="1" applyAlignment="1" applyProtection="1">
      <alignment vertical="center" wrapText="1"/>
    </xf>
    <xf numFmtId="0" fontId="35" fillId="4" borderId="24" xfId="0" applyFont="1" applyFill="1" applyBorder="1" applyAlignment="1" applyProtection="1">
      <alignment horizontal="center" vertical="center" wrapText="1"/>
    </xf>
    <xf numFmtId="0" fontId="35" fillId="4" borderId="40" xfId="0" applyFont="1" applyFill="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6" fillId="3" borderId="18" xfId="0" applyFont="1" applyFill="1" applyBorder="1" applyAlignment="1" applyProtection="1">
      <alignment vertical="top" wrapText="1"/>
    </xf>
    <xf numFmtId="182" fontId="1" fillId="3" borderId="18" xfId="0" applyNumberFormat="1" applyFont="1" applyFill="1" applyBorder="1" applyAlignment="1" applyProtection="1">
      <alignment horizontal="center" vertical="center" wrapText="1"/>
    </xf>
    <xf numFmtId="0" fontId="27" fillId="3" borderId="18" xfId="0" applyFont="1" applyFill="1" applyBorder="1" applyAlignment="1" applyProtection="1">
      <alignment horizontal="center" vertical="center" wrapText="1"/>
    </xf>
    <xf numFmtId="0" fontId="39" fillId="0" borderId="12" xfId="0" applyFont="1" applyBorder="1" applyAlignment="1" applyProtection="1">
      <alignment vertical="center" wrapText="1"/>
    </xf>
    <xf numFmtId="0" fontId="6" fillId="3" borderId="12" xfId="0" applyFont="1" applyFill="1" applyBorder="1" applyAlignment="1" applyProtection="1">
      <alignment vertical="center" wrapText="1"/>
    </xf>
    <xf numFmtId="0" fontId="27" fillId="3" borderId="12" xfId="0" applyFont="1" applyFill="1" applyBorder="1" applyAlignment="1" applyProtection="1">
      <alignment horizontal="center" vertical="center" wrapText="1"/>
    </xf>
    <xf numFmtId="179" fontId="4" fillId="3" borderId="18" xfId="0" applyNumberFormat="1" applyFont="1" applyFill="1" applyBorder="1" applyAlignment="1" applyProtection="1">
      <alignment horizontal="center" vertical="center" wrapText="1"/>
    </xf>
    <xf numFmtId="178" fontId="28" fillId="0" borderId="18" xfId="0" applyNumberFormat="1" applyFont="1" applyBorder="1" applyAlignment="1" applyProtection="1">
      <alignment horizontal="right" vertical="center" shrinkToFit="1"/>
    </xf>
    <xf numFmtId="38" fontId="28" fillId="0" borderId="12" xfId="0" applyNumberFormat="1" applyFont="1" applyBorder="1" applyAlignment="1" applyProtection="1">
      <alignment vertical="center" shrinkToFit="1"/>
    </xf>
    <xf numFmtId="38" fontId="28" fillId="0" borderId="18" xfId="0" applyNumberFormat="1" applyFont="1" applyBorder="1" applyAlignment="1" applyProtection="1">
      <alignment vertical="center" shrinkToFit="1"/>
    </xf>
    <xf numFmtId="0" fontId="40" fillId="3" borderId="18" xfId="0" applyFont="1" applyFill="1" applyBorder="1" applyAlignment="1" applyProtection="1">
      <alignment horizontal="left" vertical="center" wrapText="1"/>
    </xf>
    <xf numFmtId="0" fontId="33" fillId="4" borderId="14" xfId="0" applyFont="1" applyFill="1" applyBorder="1" applyAlignment="1" applyProtection="1">
      <alignment vertical="center" wrapText="1"/>
    </xf>
    <xf numFmtId="0" fontId="33" fillId="4" borderId="18" xfId="0" applyFont="1" applyFill="1" applyBorder="1" applyAlignment="1" applyProtection="1">
      <alignment vertical="center" wrapText="1"/>
    </xf>
    <xf numFmtId="0" fontId="33" fillId="4" borderId="12" xfId="0" applyFont="1" applyFill="1" applyBorder="1" applyAlignment="1" applyProtection="1">
      <alignment vertical="center" wrapText="1"/>
    </xf>
    <xf numFmtId="0" fontId="33" fillId="4" borderId="14" xfId="0" applyFont="1" applyFill="1" applyBorder="1" applyAlignment="1" applyProtection="1">
      <alignment horizontal="center" vertical="center" wrapText="1"/>
    </xf>
    <xf numFmtId="0" fontId="33" fillId="4" borderId="18" xfId="0" applyFont="1" applyFill="1" applyBorder="1" applyAlignment="1" applyProtection="1">
      <alignment horizontal="center" vertical="center" wrapText="1"/>
    </xf>
    <xf numFmtId="0" fontId="33" fillId="4" borderId="12" xfId="0" applyFont="1" applyFill="1" applyBorder="1" applyAlignment="1" applyProtection="1">
      <alignment horizontal="center" vertical="center" wrapText="1"/>
    </xf>
    <xf numFmtId="3" fontId="33" fillId="4" borderId="18" xfId="0" applyNumberFormat="1" applyFont="1" applyFill="1" applyBorder="1" applyAlignment="1" applyProtection="1">
      <alignment vertical="center" wrapText="1"/>
    </xf>
    <xf numFmtId="3" fontId="43" fillId="4" borderId="12" xfId="0" applyNumberFormat="1" applyFont="1" applyFill="1" applyBorder="1" applyAlignment="1" applyProtection="1">
      <alignment vertical="center" wrapText="1"/>
    </xf>
    <xf numFmtId="0" fontId="33" fillId="4" borderId="17" xfId="0" applyFont="1" applyFill="1" applyBorder="1" applyAlignment="1" applyProtection="1">
      <alignment horizontal="center" vertical="center" wrapText="1"/>
    </xf>
    <xf numFmtId="3" fontId="33" fillId="4" borderId="12" xfId="0" applyNumberFormat="1" applyFont="1" applyFill="1" applyBorder="1" applyAlignment="1" applyProtection="1">
      <alignment vertical="center" wrapText="1"/>
    </xf>
    <xf numFmtId="0" fontId="33" fillId="4" borderId="17" xfId="0" applyFont="1" applyFill="1" applyBorder="1" applyAlignment="1" applyProtection="1">
      <alignment vertical="center" wrapText="1"/>
    </xf>
    <xf numFmtId="0" fontId="33" fillId="4" borderId="1" xfId="0" applyFont="1" applyFill="1" applyBorder="1" applyAlignment="1" applyProtection="1">
      <alignment vertical="center" wrapText="1"/>
    </xf>
    <xf numFmtId="3" fontId="33" fillId="4" borderId="1" xfId="0" applyNumberFormat="1" applyFont="1" applyFill="1" applyBorder="1" applyAlignment="1" applyProtection="1">
      <alignment vertical="center" wrapText="1"/>
    </xf>
    <xf numFmtId="3" fontId="33" fillId="4" borderId="9" xfId="0" applyNumberFormat="1" applyFont="1" applyFill="1" applyBorder="1" applyAlignment="1" applyProtection="1">
      <alignment horizontal="left" vertical="center" wrapText="1"/>
    </xf>
    <xf numFmtId="0" fontId="33" fillId="4" borderId="9" xfId="0" applyFont="1" applyFill="1" applyBorder="1" applyAlignment="1" applyProtection="1">
      <alignment vertical="center" wrapText="1"/>
    </xf>
    <xf numFmtId="0" fontId="33" fillId="0" borderId="0" xfId="0" applyFont="1" applyAlignment="1" applyProtection="1">
      <alignment horizontal="center" vertical="center" wrapText="1"/>
    </xf>
    <xf numFmtId="0" fontId="24" fillId="0" borderId="0" xfId="0" applyFont="1" applyAlignment="1" applyProtection="1">
      <alignment vertical="top" wrapText="1"/>
    </xf>
    <xf numFmtId="49" fontId="1" fillId="0" borderId="0" xfId="0" applyNumberFormat="1" applyFont="1" applyAlignment="1" applyProtection="1">
      <alignment horizontal="center" vertical="center" wrapText="1"/>
    </xf>
    <xf numFmtId="0" fontId="6" fillId="0" borderId="0" xfId="0" applyFont="1" applyAlignment="1" applyProtection="1">
      <alignment vertical="top" wrapText="1"/>
    </xf>
    <xf numFmtId="0" fontId="1" fillId="0" borderId="0" xfId="0" applyFont="1" applyAlignment="1" applyProtection="1">
      <alignment horizontal="left" vertical="center" wrapText="1"/>
    </xf>
    <xf numFmtId="0" fontId="4" fillId="0" borderId="0" xfId="0" applyFont="1" applyAlignment="1" applyProtection="1">
      <alignment horizontal="center" vertical="center" wrapText="1"/>
    </xf>
    <xf numFmtId="178" fontId="4" fillId="0" borderId="0" xfId="0" applyNumberFormat="1" applyFont="1" applyAlignment="1" applyProtection="1">
      <alignment horizontal="right" vertical="center" wrapText="1"/>
    </xf>
    <xf numFmtId="0" fontId="4" fillId="0" borderId="0" xfId="0" applyFont="1" applyAlignment="1" applyProtection="1">
      <alignment horizontal="right" vertical="center" wrapText="1"/>
    </xf>
    <xf numFmtId="0" fontId="6" fillId="0" borderId="0" xfId="0" applyFont="1" applyAlignment="1" applyProtection="1">
      <alignment horizontal="left" vertical="center" wrapText="1"/>
    </xf>
    <xf numFmtId="0" fontId="8" fillId="0" borderId="0" xfId="0" applyFont="1" applyAlignment="1" applyProtection="1">
      <alignment horizontal="left" vertical="center" wrapText="1"/>
    </xf>
    <xf numFmtId="179" fontId="4" fillId="3" borderId="18" xfId="0" applyNumberFormat="1" applyFont="1" applyFill="1" applyBorder="1" applyAlignment="1" applyProtection="1">
      <alignment horizontal="center" vertical="center" wrapText="1"/>
      <protection locked="0"/>
    </xf>
    <xf numFmtId="0" fontId="1" fillId="0" borderId="14" xfId="0" applyFont="1" applyBorder="1" applyAlignment="1">
      <alignment horizontal="left" vertical="center" shrinkToFit="1"/>
    </xf>
    <xf numFmtId="0" fontId="1" fillId="0" borderId="18" xfId="0" applyFont="1" applyBorder="1" applyAlignment="1">
      <alignment horizontal="left" vertical="center" shrinkToFit="1"/>
    </xf>
    <xf numFmtId="0" fontId="4" fillId="3" borderId="18"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1" fillId="0" borderId="1" xfId="0" quotePrefix="1" applyFont="1" applyBorder="1" applyAlignment="1">
      <alignment horizontal="center" vertical="center" textRotation="255" wrapText="1"/>
    </xf>
    <xf numFmtId="0" fontId="1" fillId="0" borderId="5" xfId="0" quotePrefix="1" applyFont="1" applyBorder="1" applyAlignment="1">
      <alignment horizontal="center" vertical="center" textRotation="255" wrapText="1"/>
    </xf>
    <xf numFmtId="0" fontId="1" fillId="0" borderId="24" xfId="0" quotePrefix="1" applyFont="1" applyBorder="1" applyAlignment="1">
      <alignment horizontal="center" vertical="center" textRotation="255" wrapText="1"/>
    </xf>
    <xf numFmtId="0" fontId="6" fillId="0" borderId="18" xfId="0" applyFont="1" applyBorder="1" applyAlignment="1">
      <alignment horizontal="left" vertical="center" shrinkToFit="1"/>
    </xf>
    <xf numFmtId="0" fontId="4" fillId="0" borderId="9" xfId="0" quotePrefix="1" applyFont="1" applyBorder="1" applyAlignment="1">
      <alignment horizontal="center" vertical="center"/>
    </xf>
    <xf numFmtId="0" fontId="4" fillId="0" borderId="10" xfId="0" quotePrefix="1" applyFont="1" applyBorder="1" applyAlignment="1">
      <alignment horizontal="center" vertical="center"/>
    </xf>
    <xf numFmtId="0" fontId="4" fillId="0" borderId="17" xfId="0" quotePrefix="1" applyFont="1" applyBorder="1" applyAlignment="1">
      <alignment horizontal="center" vertical="center"/>
    </xf>
    <xf numFmtId="0" fontId="4" fillId="0" borderId="16" xfId="0" quotePrefix="1" applyFont="1" applyBorder="1" applyAlignment="1">
      <alignment horizontal="center" vertical="center"/>
    </xf>
    <xf numFmtId="0" fontId="4" fillId="0" borderId="0" xfId="0" quotePrefix="1" applyFont="1" applyAlignment="1">
      <alignment horizontal="center" vertical="center"/>
    </xf>
    <xf numFmtId="0" fontId="4" fillId="0" borderId="23" xfId="0" quotePrefix="1" applyFont="1" applyBorder="1" applyAlignment="1">
      <alignment horizontal="center" vertical="center"/>
    </xf>
    <xf numFmtId="0" fontId="4" fillId="0" borderId="14"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3" xfId="0" applyFont="1" applyBorder="1" applyAlignment="1">
      <alignment horizontal="left" vertical="center" shrinkToFi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4" fillId="0" borderId="40" xfId="0" quotePrefix="1" applyFont="1" applyBorder="1" applyAlignment="1">
      <alignment horizontal="center" vertical="center"/>
    </xf>
    <xf numFmtId="0" fontId="4" fillId="0" borderId="11" xfId="0" quotePrefix="1" applyFont="1" applyBorder="1" applyAlignment="1">
      <alignment horizontal="center" vertical="center"/>
    </xf>
    <xf numFmtId="0" fontId="4" fillId="0" borderId="15" xfId="0" quotePrefix="1" applyFont="1" applyBorder="1" applyAlignment="1">
      <alignment horizontal="center" vertical="center"/>
    </xf>
    <xf numFmtId="0" fontId="31" fillId="3" borderId="30" xfId="0" applyFont="1" applyFill="1" applyBorder="1" applyAlignment="1" applyProtection="1">
      <alignment horizontal="center" vertical="center" shrinkToFit="1"/>
      <protection locked="0"/>
    </xf>
    <xf numFmtId="0" fontId="31" fillId="3" borderId="31" xfId="0" applyFont="1" applyFill="1" applyBorder="1" applyAlignment="1" applyProtection="1">
      <alignment horizontal="center" vertical="center" shrinkToFit="1"/>
      <protection locked="0"/>
    </xf>
    <xf numFmtId="49" fontId="4" fillId="0" borderId="18" xfId="0" applyNumberFormat="1" applyFont="1" applyBorder="1" applyAlignment="1">
      <alignment horizontal="center" vertical="center"/>
    </xf>
    <xf numFmtId="49" fontId="9" fillId="3" borderId="18" xfId="0" applyNumberFormat="1" applyFont="1" applyFill="1" applyBorder="1" applyAlignment="1" applyProtection="1">
      <alignment horizontal="left" vertical="center" wrapText="1"/>
      <protection locked="0"/>
    </xf>
    <xf numFmtId="49" fontId="9" fillId="3" borderId="24" xfId="0" applyNumberFormat="1" applyFont="1" applyFill="1" applyBorder="1" applyAlignment="1" applyProtection="1">
      <alignment horizontal="left" vertical="center" wrapText="1"/>
      <protection locked="0"/>
    </xf>
    <xf numFmtId="49" fontId="4" fillId="0" borderId="12" xfId="0" applyNumberFormat="1" applyFont="1" applyBorder="1" applyAlignment="1">
      <alignment horizontal="center" vertical="center" wrapText="1" shrinkToFit="1"/>
    </xf>
    <xf numFmtId="49" fontId="4" fillId="0" borderId="13" xfId="0" applyNumberFormat="1" applyFont="1" applyBorder="1" applyAlignment="1">
      <alignment horizontal="center" vertical="center" wrapText="1" shrinkToFit="1"/>
    </xf>
    <xf numFmtId="49" fontId="4" fillId="0" borderId="14" xfId="0" applyNumberFormat="1" applyFont="1" applyBorder="1" applyAlignment="1">
      <alignment horizontal="center" vertical="center" wrapText="1" shrinkToFit="1"/>
    </xf>
    <xf numFmtId="49" fontId="8" fillId="3" borderId="12" xfId="0" applyNumberFormat="1" applyFont="1" applyFill="1" applyBorder="1" applyAlignment="1" applyProtection="1">
      <alignment horizontal="left" vertical="center" shrinkToFit="1"/>
      <protection locked="0"/>
    </xf>
    <xf numFmtId="49" fontId="8" fillId="3" borderId="13" xfId="0" applyNumberFormat="1" applyFont="1" applyFill="1" applyBorder="1" applyAlignment="1" applyProtection="1">
      <alignment horizontal="left" vertical="center" shrinkToFit="1"/>
      <protection locked="0"/>
    </xf>
    <xf numFmtId="49" fontId="4" fillId="3" borderId="13" xfId="0" applyNumberFormat="1" applyFont="1" applyFill="1" applyBorder="1" applyAlignment="1" applyProtection="1">
      <alignment horizontal="center" vertical="center" shrinkToFit="1"/>
      <protection locked="0"/>
    </xf>
    <xf numFmtId="0" fontId="31" fillId="3" borderId="29" xfId="0" applyFont="1" applyFill="1" applyBorder="1" applyAlignment="1" applyProtection="1">
      <alignment horizontal="center" vertical="center" shrinkToFit="1"/>
      <protection locked="0"/>
    </xf>
    <xf numFmtId="49" fontId="4" fillId="3" borderId="10" xfId="0" applyNumberFormat="1" applyFont="1" applyFill="1" applyBorder="1" applyAlignment="1" applyProtection="1">
      <alignment horizontal="center" wrapText="1"/>
      <protection locked="0"/>
    </xf>
    <xf numFmtId="49" fontId="4" fillId="3" borderId="11" xfId="0" applyNumberFormat="1" applyFont="1" applyFill="1" applyBorder="1" applyAlignment="1" applyProtection="1">
      <alignment horizontal="center" wrapText="1"/>
      <protection locked="0"/>
    </xf>
    <xf numFmtId="49" fontId="8" fillId="3" borderId="11" xfId="0" applyNumberFormat="1" applyFont="1" applyFill="1" applyBorder="1" applyAlignment="1" applyProtection="1">
      <alignment horizontal="left" vertical="top" wrapText="1" shrinkToFit="1"/>
      <protection locked="0"/>
    </xf>
    <xf numFmtId="49" fontId="8" fillId="3" borderId="11" xfId="0" applyNumberFormat="1" applyFont="1" applyFill="1" applyBorder="1" applyAlignment="1" applyProtection="1">
      <alignment horizontal="left" vertical="center" shrinkToFit="1"/>
      <protection locked="0"/>
    </xf>
    <xf numFmtId="49" fontId="4" fillId="0" borderId="1" xfId="0" applyNumberFormat="1" applyFont="1" applyBorder="1" applyAlignment="1">
      <alignment horizontal="center" wrapText="1"/>
    </xf>
    <xf numFmtId="49" fontId="9" fillId="3" borderId="18" xfId="0" applyNumberFormat="1" applyFont="1" applyFill="1" applyBorder="1" applyAlignment="1" applyProtection="1">
      <alignment horizontal="center" vertical="center"/>
      <protection locked="0"/>
    </xf>
    <xf numFmtId="49" fontId="8" fillId="3" borderId="10" xfId="0" applyNumberFormat="1" applyFont="1" applyFill="1" applyBorder="1" applyAlignment="1" applyProtection="1">
      <alignment horizontal="left" vertical="center" wrapText="1" shrinkToFit="1"/>
      <protection locked="0"/>
    </xf>
    <xf numFmtId="49" fontId="8" fillId="3" borderId="10" xfId="0" applyNumberFormat="1" applyFont="1" applyFill="1" applyBorder="1" applyAlignment="1" applyProtection="1">
      <alignment horizontal="center" vertical="center" wrapText="1" shrinkToFit="1"/>
      <protection locked="0"/>
    </xf>
    <xf numFmtId="49" fontId="1" fillId="0" borderId="18" xfId="0" applyNumberFormat="1" applyFont="1" applyBorder="1" applyAlignment="1">
      <alignment horizontal="center" vertical="center" textRotation="255" wrapText="1" shrinkToFit="1"/>
    </xf>
    <xf numFmtId="49" fontId="4" fillId="0" borderId="18" xfId="0" applyNumberFormat="1" applyFont="1" applyBorder="1" applyAlignment="1">
      <alignment horizontal="center" vertical="center" wrapText="1" shrinkToFit="1"/>
    </xf>
    <xf numFmtId="49" fontId="9" fillId="3" borderId="18" xfId="0" applyNumberFormat="1" applyFont="1" applyFill="1" applyBorder="1" applyAlignment="1" applyProtection="1">
      <alignment horizontal="center" vertical="center" wrapText="1" shrinkToFit="1"/>
      <protection locked="0"/>
    </xf>
    <xf numFmtId="49" fontId="6" fillId="0" borderId="24" xfId="0" applyNumberFormat="1" applyFont="1" applyBorder="1" applyAlignment="1">
      <alignment horizontal="center" vertical="center" shrinkToFit="1"/>
    </xf>
    <xf numFmtId="49" fontId="8" fillId="3" borderId="11" xfId="0" applyNumberFormat="1" applyFont="1" applyFill="1" applyBorder="1" applyAlignment="1" applyProtection="1">
      <alignment horizontal="left" vertical="top" shrinkToFit="1"/>
      <protection locked="0"/>
    </xf>
    <xf numFmtId="0" fontId="4" fillId="2" borderId="27" xfId="0" applyFont="1" applyFill="1" applyBorder="1" applyAlignment="1">
      <alignment horizontal="center" vertical="center" wrapText="1" shrinkToFit="1"/>
    </xf>
    <xf numFmtId="0" fontId="4" fillId="2" borderId="28" xfId="0" applyFont="1" applyFill="1" applyBorder="1" applyAlignment="1">
      <alignment horizontal="center" vertical="center" wrapText="1" shrinkToFit="1"/>
    </xf>
    <xf numFmtId="0" fontId="4" fillId="2" borderId="18" xfId="0" applyFont="1" applyFill="1" applyBorder="1" applyAlignment="1">
      <alignment horizontal="center" vertical="center"/>
    </xf>
    <xf numFmtId="0" fontId="28" fillId="3" borderId="18" xfId="0" applyFont="1" applyFill="1" applyBorder="1" applyAlignment="1" applyProtection="1">
      <alignment horizontal="center" vertical="center" shrinkToFit="1"/>
      <protection locked="0"/>
    </xf>
    <xf numFmtId="0" fontId="28" fillId="3" borderId="18" xfId="0" applyFont="1" applyFill="1" applyBorder="1" applyAlignment="1" applyProtection="1">
      <alignment horizontal="center" vertical="center" wrapText="1"/>
      <protection locked="0"/>
    </xf>
    <xf numFmtId="0" fontId="6" fillId="0" borderId="1"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4" fillId="3" borderId="12"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center" vertical="center"/>
    </xf>
    <xf numFmtId="49" fontId="28" fillId="3" borderId="24"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177" fontId="30" fillId="0" borderId="20"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21" xfId="0" applyNumberFormat="1" applyFont="1" applyBorder="1" applyAlignment="1">
      <alignment horizontal="center" vertical="center"/>
    </xf>
    <xf numFmtId="0" fontId="4" fillId="2" borderId="18" xfId="0" applyFont="1" applyFill="1" applyBorder="1" applyAlignment="1">
      <alignment horizontal="center" vertical="center" shrinkToFit="1"/>
    </xf>
    <xf numFmtId="0" fontId="9" fillId="3" borderId="18"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11" fillId="0" borderId="0" xfId="0" applyFont="1" applyAlignment="1">
      <alignment horizontal="center" vertical="center"/>
    </xf>
    <xf numFmtId="0" fontId="27" fillId="3" borderId="0" xfId="0" applyFont="1" applyFill="1" applyAlignment="1" applyProtection="1">
      <alignment horizontal="center" vertical="center"/>
      <protection locked="0"/>
    </xf>
    <xf numFmtId="0" fontId="5" fillId="0" borderId="0" xfId="0" applyFont="1" applyAlignment="1">
      <alignment horizontal="left" vertical="center"/>
    </xf>
    <xf numFmtId="0" fontId="9" fillId="3" borderId="24" xfId="0" applyFont="1" applyFill="1" applyBorder="1" applyAlignment="1" applyProtection="1">
      <alignment horizontal="left" vertical="center" wrapText="1" shrinkToFit="1"/>
      <protection locked="0"/>
    </xf>
    <xf numFmtId="0" fontId="4" fillId="0" borderId="0" xfId="0" applyFont="1" applyAlignment="1">
      <alignment horizontal="left" vertical="center" wrapText="1"/>
    </xf>
    <xf numFmtId="0" fontId="4" fillId="0" borderId="27"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2" borderId="27" xfId="0" applyFont="1" applyFill="1" applyBorder="1" applyAlignment="1">
      <alignment horizontal="center" vertical="center"/>
    </xf>
    <xf numFmtId="0" fontId="4" fillId="3" borderId="27" xfId="0" applyFont="1" applyFill="1" applyBorder="1" applyAlignment="1" applyProtection="1">
      <alignment horizontal="left" vertical="center" shrinkToFit="1"/>
      <protection locked="0"/>
    </xf>
    <xf numFmtId="0" fontId="4" fillId="2" borderId="28" xfId="0" applyFont="1" applyFill="1" applyBorder="1" applyAlignment="1">
      <alignment horizontal="center" vertical="center"/>
    </xf>
    <xf numFmtId="0" fontId="10" fillId="3" borderId="28" xfId="0" applyFont="1" applyFill="1" applyBorder="1" applyAlignment="1" applyProtection="1">
      <alignment horizontal="left" vertical="center" shrinkToFit="1"/>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49" fontId="28" fillId="3" borderId="3" xfId="0" applyNumberFormat="1" applyFont="1" applyFill="1" applyBorder="1" applyAlignment="1" applyProtection="1">
      <alignment horizontal="center" vertical="center"/>
      <protection locked="0"/>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35" fillId="4" borderId="0" xfId="0" applyFont="1" applyFill="1" applyAlignment="1">
      <alignment horizontal="left" vertical="center" wrapText="1"/>
    </xf>
    <xf numFmtId="0" fontId="6" fillId="0" borderId="11" xfId="0" applyFont="1" applyBorder="1" applyAlignment="1">
      <alignment horizontal="right" vertical="center" wrapText="1"/>
    </xf>
    <xf numFmtId="0" fontId="17" fillId="0" borderId="0" xfId="0" applyFont="1" applyAlignment="1">
      <alignment horizontal="left" vertical="center"/>
    </xf>
    <xf numFmtId="0" fontId="17" fillId="0" borderId="45" xfId="0" applyFont="1" applyBorder="1" applyAlignment="1">
      <alignment horizontal="left" vertical="center"/>
    </xf>
    <xf numFmtId="0" fontId="17" fillId="0" borderId="0" xfId="0" applyFont="1" applyAlignment="1">
      <alignment horizontal="left" vertical="center" wrapText="1"/>
    </xf>
    <xf numFmtId="0" fontId="17" fillId="0" borderId="45" xfId="0" applyFont="1" applyBorder="1" applyAlignment="1">
      <alignment horizontal="left" vertical="center" wrapText="1"/>
    </xf>
    <xf numFmtId="0" fontId="12" fillId="0" borderId="2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3"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50"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44" xfId="0" applyFont="1" applyBorder="1" applyAlignment="1">
      <alignment horizontal="center" vertical="center" wrapText="1"/>
    </xf>
    <xf numFmtId="0" fontId="1" fillId="0" borderId="11" xfId="0" applyFont="1" applyBorder="1" applyAlignment="1">
      <alignment horizontal="left" vertical="center" wrapText="1"/>
    </xf>
    <xf numFmtId="0" fontId="23" fillId="0" borderId="1" xfId="0" applyFont="1" applyBorder="1" applyAlignment="1">
      <alignment horizontal="center" vertical="top" wrapText="1"/>
    </xf>
    <xf numFmtId="0" fontId="23" fillId="0" borderId="24" xfId="0" applyFont="1" applyBorder="1" applyAlignment="1">
      <alignment horizontal="center" vertical="top" wrapText="1"/>
    </xf>
    <xf numFmtId="0" fontId="23" fillId="0" borderId="47" xfId="0" applyFont="1" applyBorder="1" applyAlignment="1">
      <alignment horizontal="center" vertical="top" wrapText="1"/>
    </xf>
    <xf numFmtId="0" fontId="23" fillId="0" borderId="48" xfId="0" applyFont="1" applyBorder="1" applyAlignment="1">
      <alignment horizontal="center" vertical="top" wrapText="1"/>
    </xf>
    <xf numFmtId="178" fontId="23" fillId="0" borderId="1" xfId="0" applyNumberFormat="1" applyFont="1" applyBorder="1" applyAlignment="1">
      <alignment horizontal="center" vertical="top" wrapText="1"/>
    </xf>
    <xf numFmtId="178" fontId="23" fillId="0" borderId="24" xfId="0" applyNumberFormat="1" applyFont="1" applyBorder="1" applyAlignment="1">
      <alignment horizontal="center" vertical="top" wrapText="1"/>
    </xf>
    <xf numFmtId="0" fontId="23" fillId="0" borderId="1" xfId="0" applyFont="1" applyBorder="1" applyAlignment="1">
      <alignment horizontal="center" vertical="center" wrapText="1"/>
    </xf>
    <xf numFmtId="0" fontId="23" fillId="0" borderId="24" xfId="0" applyFont="1" applyBorder="1" applyAlignment="1">
      <alignment horizontal="center" vertical="center" wrapText="1"/>
    </xf>
    <xf numFmtId="49" fontId="23" fillId="0" borderId="1" xfId="0" applyNumberFormat="1" applyFont="1" applyBorder="1" applyAlignment="1">
      <alignment horizontal="center" vertical="top" wrapText="1"/>
    </xf>
    <xf numFmtId="49" fontId="23" fillId="0" borderId="24" xfId="0" applyNumberFormat="1" applyFont="1" applyBorder="1" applyAlignment="1">
      <alignment horizontal="center" vertical="top" wrapText="1"/>
    </xf>
    <xf numFmtId="0" fontId="26" fillId="0" borderId="0" xfId="0" applyFont="1" applyAlignment="1">
      <alignment horizontal="center" vertical="center"/>
    </xf>
    <xf numFmtId="0" fontId="23" fillId="0" borderId="1" xfId="0" quotePrefix="1" applyFont="1" applyBorder="1" applyAlignment="1">
      <alignment horizontal="center" vertical="center"/>
    </xf>
    <xf numFmtId="0" fontId="23" fillId="0" borderId="24" xfId="0" quotePrefix="1" applyFont="1" applyBorder="1" applyAlignment="1">
      <alignment horizontal="center" vertical="center"/>
    </xf>
    <xf numFmtId="0" fontId="23" fillId="0" borderId="1" xfId="0" applyFont="1" applyBorder="1" applyAlignment="1">
      <alignment horizontal="left" wrapText="1"/>
    </xf>
    <xf numFmtId="0" fontId="23" fillId="0" borderId="24" xfId="0" applyFont="1" applyBorder="1" applyAlignment="1">
      <alignment horizontal="left" wrapText="1"/>
    </xf>
    <xf numFmtId="0" fontId="23" fillId="0" borderId="18" xfId="0" quotePrefix="1" applyFont="1" applyBorder="1" applyAlignment="1">
      <alignment horizontal="center" vertical="center"/>
    </xf>
    <xf numFmtId="49" fontId="23" fillId="0" borderId="18" xfId="0" quotePrefix="1" applyNumberFormat="1" applyFont="1" applyBorder="1" applyAlignment="1">
      <alignment horizontal="center" vertical="center"/>
    </xf>
    <xf numFmtId="0" fontId="23" fillId="0" borderId="18" xfId="0" applyFont="1" applyBorder="1" applyAlignment="1">
      <alignment horizontal="left" vertical="center"/>
    </xf>
    <xf numFmtId="0" fontId="6" fillId="0" borderId="1" xfId="0" applyFont="1" applyBorder="1" applyAlignment="1" applyProtection="1">
      <alignment horizontal="center" vertical="center" textRotation="255" wrapText="1"/>
    </xf>
    <xf numFmtId="0" fontId="6" fillId="0" borderId="5" xfId="0" applyFont="1" applyBorder="1" applyAlignment="1" applyProtection="1">
      <alignment horizontal="center" vertical="center" textRotation="255" wrapText="1"/>
    </xf>
    <xf numFmtId="0" fontId="6" fillId="0" borderId="24" xfId="0" applyFont="1" applyBorder="1" applyAlignment="1" applyProtection="1">
      <alignment horizontal="center" vertical="center" textRotation="255" wrapText="1"/>
    </xf>
    <xf numFmtId="0" fontId="4" fillId="2" borderId="18" xfId="0" applyFont="1" applyFill="1" applyBorder="1" applyAlignment="1" applyProtection="1">
      <alignment horizontal="center" vertical="center" shrinkToFit="1"/>
    </xf>
    <xf numFmtId="0" fontId="4" fillId="0" borderId="0" xfId="0" applyFont="1" applyAlignment="1" applyProtection="1">
      <alignment horizontal="center" vertical="center"/>
    </xf>
    <xf numFmtId="0" fontId="11" fillId="0" borderId="19"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177" fontId="30" fillId="0" borderId="20" xfId="0" applyNumberFormat="1" applyFont="1" applyBorder="1" applyAlignment="1" applyProtection="1">
      <alignment horizontal="center" vertical="center"/>
    </xf>
    <xf numFmtId="176" fontId="1" fillId="0" borderId="20" xfId="0" applyNumberFormat="1" applyFont="1" applyBorder="1" applyAlignment="1" applyProtection="1">
      <alignment horizontal="center" vertical="center"/>
    </xf>
    <xf numFmtId="176" fontId="1" fillId="0" borderId="21" xfId="0" applyNumberFormat="1" applyFont="1" applyBorder="1" applyAlignment="1" applyProtection="1">
      <alignment horizontal="center" vertical="center"/>
    </xf>
    <xf numFmtId="0" fontId="4" fillId="2" borderId="27" xfId="0" applyFont="1" applyFill="1" applyBorder="1" applyAlignment="1" applyProtection="1">
      <alignment horizontal="center" vertical="center" wrapText="1" shrinkToFit="1"/>
    </xf>
    <xf numFmtId="0" fontId="4" fillId="2" borderId="28" xfId="0" applyFont="1" applyFill="1" applyBorder="1" applyAlignment="1" applyProtection="1">
      <alignment horizontal="center" vertical="center" wrapText="1" shrinkToFit="1"/>
    </xf>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5" fillId="0" borderId="0" xfId="0" applyFont="1" applyAlignment="1" applyProtection="1">
      <alignment horizontal="left" vertical="center"/>
    </xf>
    <xf numFmtId="0" fontId="9" fillId="3" borderId="18" xfId="0" applyFont="1" applyFill="1" applyBorder="1" applyAlignment="1" applyProtection="1">
      <alignment horizontal="center" vertical="center" shrinkToFit="1"/>
    </xf>
    <xf numFmtId="0" fontId="9" fillId="3" borderId="18"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0" borderId="0" xfId="0" applyFont="1" applyAlignment="1" applyProtection="1">
      <alignment horizontal="left" vertical="center" wrapText="1"/>
    </xf>
    <xf numFmtId="0" fontId="4" fillId="0" borderId="27" xfId="0" applyFont="1" applyBorder="1" applyAlignment="1" applyProtection="1">
      <alignment horizontal="center" vertical="center" textRotation="255"/>
    </xf>
    <xf numFmtId="0" fontId="4" fillId="0" borderId="39" xfId="0" applyFont="1" applyBorder="1" applyAlignment="1" applyProtection="1">
      <alignment horizontal="center" vertical="center" textRotation="255"/>
    </xf>
    <xf numFmtId="0" fontId="4" fillId="0" borderId="28" xfId="0" applyFont="1" applyBorder="1" applyAlignment="1" applyProtection="1">
      <alignment horizontal="center" vertical="center" textRotation="255"/>
    </xf>
    <xf numFmtId="0" fontId="27" fillId="3" borderId="0" xfId="0" applyFont="1" applyFill="1" applyAlignment="1" applyProtection="1">
      <alignment horizontal="center" vertical="center"/>
    </xf>
    <xf numFmtId="49" fontId="28" fillId="3" borderId="3" xfId="0" applyNumberFormat="1" applyFont="1" applyFill="1" applyBorder="1" applyAlignment="1" applyProtection="1">
      <alignment horizontal="center" vertical="center"/>
    </xf>
    <xf numFmtId="180" fontId="4" fillId="0" borderId="3" xfId="0" applyNumberFormat="1" applyFont="1" applyBorder="1" applyAlignment="1" applyProtection="1">
      <alignment horizontal="center" vertical="center"/>
    </xf>
    <xf numFmtId="180" fontId="4" fillId="0" borderId="4" xfId="0" applyNumberFormat="1" applyFont="1" applyBorder="1" applyAlignment="1" applyProtection="1">
      <alignment horizontal="center" vertical="center"/>
    </xf>
    <xf numFmtId="0" fontId="28" fillId="3" borderId="18" xfId="0" applyFont="1" applyFill="1" applyBorder="1" applyAlignment="1" applyProtection="1">
      <alignment horizontal="center" vertical="center" shrinkToFit="1"/>
    </xf>
    <xf numFmtId="0" fontId="4" fillId="3" borderId="18" xfId="0" applyFont="1" applyFill="1" applyBorder="1" applyAlignment="1" applyProtection="1">
      <alignment horizontal="center" vertical="center"/>
    </xf>
    <xf numFmtId="0" fontId="4" fillId="3" borderId="29" xfId="0" applyFont="1" applyFill="1" applyBorder="1" applyAlignment="1" applyProtection="1">
      <alignment horizontal="center" vertical="center"/>
    </xf>
    <xf numFmtId="0" fontId="1" fillId="0" borderId="14" xfId="0" applyFont="1" applyBorder="1" applyAlignment="1" applyProtection="1">
      <alignment horizontal="left" vertical="center" shrinkToFit="1"/>
    </xf>
    <xf numFmtId="0" fontId="1" fillId="0" borderId="18" xfId="0" applyFont="1" applyBorder="1" applyAlignment="1" applyProtection="1">
      <alignment horizontal="left" vertical="center" shrinkToFit="1"/>
    </xf>
    <xf numFmtId="0" fontId="1" fillId="0" borderId="1" xfId="0" quotePrefix="1" applyFont="1" applyBorder="1" applyAlignment="1" applyProtection="1">
      <alignment horizontal="center" vertical="center" textRotation="255" wrapText="1"/>
    </xf>
    <xf numFmtId="0" fontId="1" fillId="0" borderId="5" xfId="0" quotePrefix="1" applyFont="1" applyBorder="1" applyAlignment="1" applyProtection="1">
      <alignment horizontal="center" vertical="center" textRotation="255" wrapText="1"/>
    </xf>
    <xf numFmtId="0" fontId="1" fillId="0" borderId="24" xfId="0" quotePrefix="1" applyFont="1" applyBorder="1" applyAlignment="1" applyProtection="1">
      <alignment horizontal="center" vertical="center" textRotation="255" wrapText="1"/>
    </xf>
    <xf numFmtId="0" fontId="4" fillId="0" borderId="9" xfId="0" quotePrefix="1" applyFont="1" applyBorder="1" applyAlignment="1" applyProtection="1">
      <alignment horizontal="center" vertical="center"/>
    </xf>
    <xf numFmtId="0" fontId="4" fillId="0" borderId="10" xfId="0" quotePrefix="1" applyFont="1" applyBorder="1" applyAlignment="1" applyProtection="1">
      <alignment horizontal="center" vertical="center"/>
    </xf>
    <xf numFmtId="0" fontId="4" fillId="0" borderId="17" xfId="0" quotePrefix="1" applyFont="1" applyBorder="1" applyAlignment="1" applyProtection="1">
      <alignment horizontal="center" vertical="center"/>
    </xf>
    <xf numFmtId="0" fontId="4" fillId="0" borderId="40" xfId="0" quotePrefix="1" applyFont="1" applyBorder="1" applyAlignment="1" applyProtection="1">
      <alignment horizontal="center" vertical="center"/>
    </xf>
    <xf numFmtId="0" fontId="4" fillId="0" borderId="11" xfId="0" quotePrefix="1" applyFont="1" applyBorder="1" applyAlignment="1" applyProtection="1">
      <alignment horizontal="center" vertical="center"/>
    </xf>
    <xf numFmtId="0" fontId="4" fillId="0" borderId="15" xfId="0" quotePrefix="1" applyFont="1" applyBorder="1" applyAlignment="1" applyProtection="1">
      <alignment horizontal="center" vertical="center"/>
    </xf>
    <xf numFmtId="49" fontId="4" fillId="0" borderId="1" xfId="0" applyNumberFormat="1" applyFont="1" applyBorder="1" applyAlignment="1" applyProtection="1">
      <alignment horizontal="center" wrapText="1"/>
    </xf>
    <xf numFmtId="49" fontId="6" fillId="0" borderId="24" xfId="0" applyNumberFormat="1" applyFont="1" applyBorder="1" applyAlignment="1" applyProtection="1">
      <alignment horizontal="center" vertical="center" shrinkToFit="1"/>
    </xf>
    <xf numFmtId="49" fontId="4" fillId="0" borderId="18" xfId="0" applyNumberFormat="1" applyFont="1" applyBorder="1" applyAlignment="1" applyProtection="1">
      <alignment horizontal="center" vertical="center"/>
    </xf>
    <xf numFmtId="49" fontId="9" fillId="3" borderId="18" xfId="0" applyNumberFormat="1"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28" fillId="3" borderId="18" xfId="0" applyFont="1" applyFill="1" applyBorder="1" applyAlignment="1" applyProtection="1">
      <alignment horizontal="center" vertical="center" wrapText="1"/>
    </xf>
    <xf numFmtId="49" fontId="8" fillId="3" borderId="10" xfId="0" applyNumberFormat="1" applyFont="1" applyFill="1" applyBorder="1" applyAlignment="1" applyProtection="1">
      <alignment horizontal="left" vertical="center" wrapText="1" shrinkToFit="1"/>
    </xf>
    <xf numFmtId="49" fontId="1" fillId="0" borderId="18" xfId="0" applyNumberFormat="1" applyFont="1" applyBorder="1" applyAlignment="1" applyProtection="1">
      <alignment horizontal="center" vertical="center" textRotation="255" wrapText="1" shrinkToFit="1"/>
    </xf>
    <xf numFmtId="49" fontId="4" fillId="0" borderId="18" xfId="0" applyNumberFormat="1" applyFont="1" applyBorder="1" applyAlignment="1" applyProtection="1">
      <alignment horizontal="center" vertical="center" wrapText="1" shrinkToFit="1"/>
    </xf>
    <xf numFmtId="0" fontId="31" fillId="3" borderId="30" xfId="0" applyFont="1" applyFill="1" applyBorder="1" applyAlignment="1" applyProtection="1">
      <alignment horizontal="center" vertical="center" shrinkToFit="1"/>
    </xf>
    <xf numFmtId="49" fontId="9" fillId="3" borderId="18" xfId="0" applyNumberFormat="1" applyFont="1" applyFill="1" applyBorder="1" applyAlignment="1" applyProtection="1">
      <alignment horizontal="left" vertical="center" wrapText="1"/>
    </xf>
    <xf numFmtId="49" fontId="9" fillId="3" borderId="24" xfId="0" applyNumberFormat="1" applyFont="1" applyFill="1" applyBorder="1" applyAlignment="1" applyProtection="1">
      <alignment horizontal="left" vertical="center" wrapText="1"/>
    </xf>
    <xf numFmtId="49" fontId="4" fillId="3" borderId="13" xfId="0" applyNumberFormat="1" applyFont="1" applyFill="1" applyBorder="1" applyAlignment="1" applyProtection="1">
      <alignment horizontal="center" vertical="center" shrinkToFit="1"/>
    </xf>
    <xf numFmtId="0" fontId="4" fillId="0" borderId="24" xfId="0" applyFont="1" applyBorder="1" applyAlignment="1" applyProtection="1">
      <alignment horizontal="center" vertical="center"/>
    </xf>
    <xf numFmtId="49" fontId="8" fillId="3" borderId="10" xfId="0" applyNumberFormat="1" applyFont="1" applyFill="1" applyBorder="1" applyAlignment="1" applyProtection="1">
      <alignment horizontal="center" vertical="center" wrapText="1" shrinkToFit="1"/>
    </xf>
    <xf numFmtId="49" fontId="4" fillId="3" borderId="10" xfId="0" applyNumberFormat="1" applyFont="1" applyFill="1" applyBorder="1" applyAlignment="1" applyProtection="1">
      <alignment horizontal="center" wrapText="1"/>
    </xf>
    <xf numFmtId="49" fontId="4" fillId="3" borderId="11" xfId="0" applyNumberFormat="1" applyFont="1" applyFill="1" applyBorder="1" applyAlignment="1" applyProtection="1">
      <alignment horizontal="center" wrapText="1"/>
    </xf>
    <xf numFmtId="0" fontId="4" fillId="3" borderId="12" xfId="0" applyFont="1" applyFill="1" applyBorder="1" applyAlignment="1" applyProtection="1">
      <alignment horizontal="center" vertical="center"/>
    </xf>
    <xf numFmtId="0" fontId="4" fillId="3" borderId="37" xfId="0" applyFont="1" applyFill="1" applyBorder="1" applyAlignment="1" applyProtection="1">
      <alignment horizontal="center" vertical="center"/>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49" fontId="28" fillId="3" borderId="24" xfId="0" applyNumberFormat="1" applyFont="1" applyFill="1" applyBorder="1" applyAlignment="1" applyProtection="1">
      <alignment horizontal="center" vertical="center"/>
    </xf>
    <xf numFmtId="49" fontId="8" fillId="3" borderId="11" xfId="0" applyNumberFormat="1" applyFont="1" applyFill="1" applyBorder="1" applyAlignment="1" applyProtection="1">
      <alignment horizontal="left" vertical="top" wrapText="1" shrinkToFit="1"/>
    </xf>
    <xf numFmtId="49" fontId="8" fillId="3" borderId="11" xfId="0" applyNumberFormat="1" applyFont="1" applyFill="1" applyBorder="1" applyAlignment="1" applyProtection="1">
      <alignment horizontal="left" vertical="center" shrinkToFit="1"/>
    </xf>
    <xf numFmtId="49" fontId="8" fillId="3" borderId="12" xfId="0" applyNumberFormat="1" applyFont="1" applyFill="1" applyBorder="1" applyAlignment="1" applyProtection="1">
      <alignment horizontal="left" vertical="center" shrinkToFit="1"/>
    </xf>
    <xf numFmtId="49" fontId="8" fillId="3" borderId="13" xfId="0" applyNumberFormat="1" applyFont="1" applyFill="1" applyBorder="1" applyAlignment="1" applyProtection="1">
      <alignment horizontal="left" vertical="center" shrinkToFit="1"/>
    </xf>
    <xf numFmtId="0" fontId="31" fillId="3" borderId="29" xfId="0" applyFont="1" applyFill="1" applyBorder="1" applyAlignment="1" applyProtection="1">
      <alignment horizontal="center" vertical="center" shrinkToFit="1"/>
    </xf>
    <xf numFmtId="0" fontId="31" fillId="3" borderId="31" xfId="0" applyFont="1" applyFill="1" applyBorder="1" applyAlignment="1" applyProtection="1">
      <alignment horizontal="center" vertical="center" shrinkToFit="1"/>
    </xf>
    <xf numFmtId="49" fontId="9" fillId="3" borderId="18" xfId="0" applyNumberFormat="1" applyFont="1" applyFill="1" applyBorder="1" applyAlignment="1" applyProtection="1">
      <alignment horizontal="center" vertical="center" wrapText="1" shrinkToFit="1"/>
    </xf>
    <xf numFmtId="49" fontId="4" fillId="0" borderId="12" xfId="0" applyNumberFormat="1" applyFont="1" applyBorder="1" applyAlignment="1" applyProtection="1">
      <alignment horizontal="center" vertical="center" wrapText="1" shrinkToFit="1"/>
    </xf>
    <xf numFmtId="49" fontId="4" fillId="0" borderId="13" xfId="0" applyNumberFormat="1" applyFont="1" applyBorder="1" applyAlignment="1" applyProtection="1">
      <alignment horizontal="center" vertical="center" wrapText="1" shrinkToFit="1"/>
    </xf>
    <xf numFmtId="49" fontId="4" fillId="0" borderId="14" xfId="0" applyNumberFormat="1" applyFont="1" applyBorder="1" applyAlignment="1" applyProtection="1">
      <alignment horizontal="center" vertical="center" wrapText="1" shrinkToFit="1"/>
    </xf>
    <xf numFmtId="49" fontId="8" fillId="3" borderId="11" xfId="0" applyNumberFormat="1" applyFont="1" applyFill="1" applyBorder="1" applyAlignment="1" applyProtection="1">
      <alignment horizontal="left" vertical="top" shrinkToFit="1"/>
    </xf>
    <xf numFmtId="0" fontId="6" fillId="0" borderId="18" xfId="0" applyFont="1" applyBorder="1" applyAlignment="1" applyProtection="1">
      <alignment horizontal="left" vertical="center" shrinkToFit="1"/>
    </xf>
    <xf numFmtId="0" fontId="4" fillId="0" borderId="14" xfId="0" applyFont="1" applyBorder="1" applyAlignment="1" applyProtection="1">
      <alignment horizontal="left" vertical="center" shrinkToFit="1"/>
    </xf>
    <xf numFmtId="0" fontId="4" fillId="0" borderId="18" xfId="0" applyFont="1" applyBorder="1" applyAlignment="1" applyProtection="1">
      <alignment horizontal="left" vertical="center" shrinkToFit="1"/>
    </xf>
    <xf numFmtId="0" fontId="4" fillId="0" borderId="16" xfId="0" quotePrefix="1" applyFont="1" applyBorder="1" applyAlignment="1" applyProtection="1">
      <alignment horizontal="center" vertical="center"/>
    </xf>
    <xf numFmtId="0" fontId="4" fillId="0" borderId="0" xfId="0" quotePrefix="1" applyFont="1" applyAlignment="1" applyProtection="1">
      <alignment horizontal="center" vertical="center"/>
    </xf>
    <xf numFmtId="0" fontId="4" fillId="0" borderId="23" xfId="0" quotePrefix="1" applyFont="1" applyBorder="1" applyAlignment="1" applyProtection="1">
      <alignment horizontal="center" vertical="center"/>
    </xf>
    <xf numFmtId="0" fontId="4" fillId="0" borderId="38" xfId="0" applyFont="1" applyBorder="1" applyAlignment="1" applyProtection="1">
      <alignment horizontal="left" vertical="center" shrinkToFit="1"/>
    </xf>
    <xf numFmtId="0" fontId="4" fillId="0" borderId="13" xfId="0" applyFont="1" applyBorder="1" applyAlignment="1" applyProtection="1">
      <alignment horizontal="left" vertical="center" shrinkToFit="1"/>
    </xf>
    <xf numFmtId="0" fontId="16" fillId="0" borderId="13" xfId="0" applyFont="1" applyBorder="1" applyAlignment="1" applyProtection="1">
      <alignment horizontal="left" vertical="center" wrapText="1"/>
    </xf>
    <xf numFmtId="0" fontId="16" fillId="0" borderId="14" xfId="0" applyFont="1" applyBorder="1" applyAlignment="1" applyProtection="1">
      <alignment horizontal="left" vertical="center" wrapText="1"/>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3" borderId="27" xfId="0" applyFont="1" applyFill="1" applyBorder="1" applyAlignment="1" applyProtection="1">
      <alignment horizontal="left" vertical="center" shrinkToFit="1"/>
    </xf>
    <xf numFmtId="0" fontId="10" fillId="3" borderId="28" xfId="0" applyFont="1" applyFill="1" applyBorder="1" applyAlignment="1" applyProtection="1">
      <alignment horizontal="left" vertical="center" shrinkToFit="1"/>
    </xf>
    <xf numFmtId="0" fontId="9" fillId="3" borderId="24" xfId="0" applyFont="1" applyFill="1" applyBorder="1" applyAlignment="1" applyProtection="1">
      <alignment horizontal="left" vertical="center" wrapText="1" shrinkToFit="1"/>
    </xf>
    <xf numFmtId="0" fontId="35" fillId="4" borderId="0" xfId="0" applyFont="1" applyFill="1" applyAlignment="1" applyProtection="1">
      <alignment horizontal="left" vertical="center" wrapText="1"/>
    </xf>
    <xf numFmtId="0" fontId="23" fillId="0" borderId="1" xfId="0" applyFont="1" applyBorder="1" applyAlignment="1" applyProtection="1">
      <alignment horizontal="center" vertical="top" wrapText="1"/>
    </xf>
    <xf numFmtId="0" fontId="23" fillId="0" borderId="24" xfId="0" applyFont="1" applyBorder="1" applyAlignment="1" applyProtection="1">
      <alignment horizontal="center" vertical="top" wrapText="1"/>
    </xf>
    <xf numFmtId="178" fontId="23" fillId="0" borderId="1" xfId="0" applyNumberFormat="1" applyFont="1" applyBorder="1" applyAlignment="1" applyProtection="1">
      <alignment horizontal="center" vertical="top" wrapText="1"/>
    </xf>
    <xf numFmtId="178" fontId="23" fillId="0" borderId="24" xfId="0" applyNumberFormat="1" applyFont="1" applyBorder="1" applyAlignment="1" applyProtection="1">
      <alignment horizontal="center" vertical="top" wrapText="1"/>
    </xf>
    <xf numFmtId="0" fontId="23" fillId="0" borderId="47" xfId="0" applyFont="1" applyBorder="1" applyAlignment="1" applyProtection="1">
      <alignment horizontal="center" vertical="top" wrapText="1"/>
    </xf>
    <xf numFmtId="0" fontId="23" fillId="0" borderId="48" xfId="0" applyFont="1" applyBorder="1" applyAlignment="1" applyProtection="1">
      <alignment horizontal="center" vertical="top" wrapText="1"/>
    </xf>
    <xf numFmtId="0" fontId="23" fillId="0" borderId="1" xfId="0" applyFont="1" applyBorder="1" applyAlignment="1" applyProtection="1">
      <alignment horizontal="center" vertical="center" wrapText="1"/>
    </xf>
    <xf numFmtId="0" fontId="23" fillId="0" borderId="24" xfId="0" applyFont="1" applyBorder="1" applyAlignment="1" applyProtection="1">
      <alignment horizontal="center" vertical="center" wrapText="1"/>
    </xf>
    <xf numFmtId="49" fontId="23" fillId="0" borderId="1" xfId="0" applyNumberFormat="1" applyFont="1" applyBorder="1" applyAlignment="1" applyProtection="1">
      <alignment horizontal="center" vertical="top" wrapText="1"/>
    </xf>
    <xf numFmtId="49" fontId="23" fillId="0" borderId="24" xfId="0" applyNumberFormat="1" applyFont="1" applyBorder="1" applyAlignment="1" applyProtection="1">
      <alignment horizontal="center" vertical="top" wrapText="1"/>
    </xf>
    <xf numFmtId="0" fontId="1" fillId="0" borderId="11" xfId="0" applyFont="1" applyBorder="1" applyAlignment="1" applyProtection="1">
      <alignment horizontal="left" vertical="center" wrapText="1"/>
    </xf>
    <xf numFmtId="0" fontId="6" fillId="0" borderId="11" xfId="0" applyFont="1" applyBorder="1" applyAlignment="1" applyProtection="1">
      <alignment horizontal="right" vertical="center" wrapText="1"/>
    </xf>
    <xf numFmtId="0" fontId="17" fillId="0" borderId="0" xfId="0" applyFont="1" applyAlignment="1" applyProtection="1">
      <alignment horizontal="left" vertical="center"/>
    </xf>
    <xf numFmtId="0" fontId="17" fillId="0" borderId="45" xfId="0" applyFont="1" applyBorder="1" applyAlignment="1" applyProtection="1">
      <alignment horizontal="left" vertical="center"/>
    </xf>
    <xf numFmtId="0" fontId="17" fillId="0" borderId="0" xfId="0" applyFont="1" applyAlignment="1" applyProtection="1">
      <alignment horizontal="left" vertical="center" wrapText="1"/>
    </xf>
    <xf numFmtId="0" fontId="17" fillId="0" borderId="45" xfId="0" applyFont="1" applyBorder="1" applyAlignment="1" applyProtection="1">
      <alignment horizontal="left" vertical="center" wrapText="1"/>
    </xf>
    <xf numFmtId="0" fontId="12" fillId="0" borderId="25"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2" fillId="0" borderId="52"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49" xfId="0" applyFont="1" applyBorder="1" applyAlignment="1" applyProtection="1">
      <alignment horizontal="center" vertical="center" wrapText="1"/>
    </xf>
    <xf numFmtId="0" fontId="12" fillId="0" borderId="53" xfId="0" applyFont="1" applyBorder="1" applyAlignment="1" applyProtection="1">
      <alignment horizontal="center" vertical="center" wrapText="1"/>
    </xf>
    <xf numFmtId="0" fontId="18" fillId="0" borderId="41" xfId="0" applyFont="1" applyBorder="1" applyAlignment="1" applyProtection="1">
      <alignment horizontal="center" vertical="center" wrapText="1"/>
    </xf>
    <xf numFmtId="0" fontId="18" fillId="0" borderId="42" xfId="0" applyFont="1" applyBorder="1" applyAlignment="1" applyProtection="1">
      <alignment horizontal="center" vertical="center" wrapText="1"/>
    </xf>
    <xf numFmtId="0" fontId="18" fillId="0" borderId="50" xfId="0" applyFont="1" applyBorder="1" applyAlignment="1" applyProtection="1">
      <alignment horizontal="center" vertical="center" wrapText="1"/>
    </xf>
    <xf numFmtId="0" fontId="29" fillId="0" borderId="54" xfId="0" applyFont="1" applyBorder="1" applyAlignment="1" applyProtection="1">
      <alignment horizontal="center" vertical="center" wrapText="1"/>
    </xf>
    <xf numFmtId="0" fontId="29" fillId="0" borderId="44" xfId="0" applyFont="1" applyBorder="1" applyAlignment="1" applyProtection="1">
      <alignment horizontal="center" vertical="center" wrapText="1"/>
    </xf>
  </cellXfs>
  <cellStyles count="1">
    <cellStyle name="標準" xfId="0" builtinId="0"/>
  </cellStyles>
  <dxfs count="98">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游ゴシック"/>
        <scheme val="none"/>
      </font>
      <fill>
        <patternFill patternType="solid">
          <fgColor indexed="64"/>
          <bgColor theme="0" tint="-0.34998626667073579"/>
        </patternFill>
      </fill>
      <alignment horizontal="center" vertical="center" textRotation="0" indent="0" justifyLastLine="0" shrinkToFit="0" readingOrder="0"/>
      <protection locked="1" hidden="0"/>
    </dxf>
    <dxf>
      <border>
        <bottom style="thin">
          <color indexed="64"/>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游ゴシック"/>
        <scheme val="none"/>
      </font>
      <protection locked="1" hidden="0"/>
    </dxf>
    <dxf>
      <border outline="0">
        <bottom style="thin">
          <color indexed="64"/>
        </bottom>
      </border>
    </dxf>
    <dxf>
      <font>
        <b val="0"/>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游ゴシック"/>
        <scheme val="none"/>
      </font>
      <fill>
        <patternFill patternType="solid">
          <fgColor indexed="64"/>
          <bgColor theme="0" tint="-0.34998626667073579"/>
        </patternFill>
      </fill>
      <alignment horizontal="center" vertical="center" textRotation="0" indent="0" justifyLastLine="0" shrinkToFit="0" readingOrder="0"/>
      <protection locked="1" hidden="0"/>
    </dxf>
    <dxf>
      <border>
        <bottom style="thin">
          <color indexed="64"/>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游ゴシック"/>
        <scheme val="none"/>
      </font>
      <fill>
        <patternFill patternType="solid">
          <fgColor indexed="64"/>
          <bgColor theme="0" tint="-0.34998626667073579"/>
        </patternFill>
      </fill>
      <alignment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游ゴシック"/>
        <scheme val="none"/>
      </font>
      <fill>
        <patternFill patternType="solid">
          <fgColor indexed="64"/>
          <bgColor theme="0" tint="-0.34998626667073579"/>
        </patternFill>
      </fill>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游ゴシック"/>
        <scheme val="none"/>
      </font>
    </dxf>
    <dxf>
      <border outline="0">
        <bottom style="thin">
          <color indexed="64"/>
        </bottom>
      </border>
    </dxf>
    <dxf>
      <font>
        <b val="0"/>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游ゴシック"/>
        <scheme val="none"/>
      </font>
      <fill>
        <patternFill patternType="solid">
          <fgColor indexed="64"/>
          <bgColor theme="0" tint="-0.34998626667073579"/>
        </patternFill>
      </fill>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游ゴシック"/>
        <scheme val="none"/>
      </font>
      <fill>
        <patternFill patternType="solid">
          <fgColor indexed="64"/>
          <bgColor theme="0" tint="-0.34998626667073579"/>
        </patternFill>
      </fill>
      <alignment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225757</xdr:colOff>
          <xdr:row>23</xdr:row>
          <xdr:rowOff>2198</xdr:rowOff>
        </xdr:from>
        <xdr:to>
          <xdr:col>2</xdr:col>
          <xdr:colOff>141228</xdr:colOff>
          <xdr:row>26</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45797" y="5176178"/>
              <a:ext cx="235511" cy="569302"/>
              <a:chOff x="304433" y="5966403"/>
              <a:chExt cx="457200" cy="709890"/>
            </a:xfrm>
          </xdr:grpSpPr>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304433" y="5966403"/>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000-000002740000}"/>
                  </a:ext>
                </a:extLst>
              </xdr:cNvPr>
              <xdr:cNvSpPr/>
            </xdr:nvSpPr>
            <xdr:spPr bwMode="auto">
              <a:xfrm>
                <a:off x="304433" y="6200409"/>
                <a:ext cx="457200" cy="241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304433" y="6434502"/>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27</xdr:row>
          <xdr:rowOff>154042</xdr:rowOff>
        </xdr:from>
        <xdr:to>
          <xdr:col>23</xdr:col>
          <xdr:colOff>76257</xdr:colOff>
          <xdr:row>29</xdr:row>
          <xdr:rowOff>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990660" y="5975722"/>
              <a:ext cx="1726177" cy="257438"/>
              <a:chOff x="3219462" y="6696075"/>
              <a:chExt cx="1428734" cy="228600"/>
            </a:xfrm>
          </xdr:grpSpPr>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000-000004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000-000005740000}"/>
                  </a:ext>
                </a:extLst>
              </xdr:cNvPr>
              <xdr:cNvSpPr/>
            </xdr:nvSpPr>
            <xdr:spPr bwMode="auto">
              <a:xfrm>
                <a:off x="441959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000-000006740000}"/>
                  </a:ext>
                </a:extLst>
              </xdr:cNvPr>
              <xdr:cNvSpPr/>
            </xdr:nvSpPr>
            <xdr:spPr bwMode="auto">
              <a:xfrm>
                <a:off x="3219462"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28</xdr:row>
          <xdr:rowOff>182880</xdr:rowOff>
        </xdr:from>
        <xdr:to>
          <xdr:col>17</xdr:col>
          <xdr:colOff>7620</xdr:colOff>
          <xdr:row>29</xdr:row>
          <xdr:rowOff>175260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0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28</xdr:row>
          <xdr:rowOff>182880</xdr:rowOff>
        </xdr:from>
        <xdr:to>
          <xdr:col>12</xdr:col>
          <xdr:colOff>7620</xdr:colOff>
          <xdr:row>29</xdr:row>
          <xdr:rowOff>175260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0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31</xdr:row>
          <xdr:rowOff>985</xdr:rowOff>
        </xdr:from>
        <xdr:to>
          <xdr:col>23</xdr:col>
          <xdr:colOff>76257</xdr:colOff>
          <xdr:row>31</xdr:row>
          <xdr:rowOff>227943</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990660" y="6645625"/>
              <a:ext cx="1726177" cy="226958"/>
              <a:chOff x="3219462" y="6696075"/>
              <a:chExt cx="1428734" cy="228600"/>
            </a:xfrm>
          </xdr:grpSpPr>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000-000009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000-00000A740000}"/>
                  </a:ext>
                </a:extLst>
              </xdr:cNvPr>
              <xdr:cNvSpPr/>
            </xdr:nvSpPr>
            <xdr:spPr bwMode="auto">
              <a:xfrm>
                <a:off x="441959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000-00000B740000}"/>
                  </a:ext>
                </a:extLst>
              </xdr:cNvPr>
              <xdr:cNvSpPr/>
            </xdr:nvSpPr>
            <xdr:spPr bwMode="auto">
              <a:xfrm>
                <a:off x="3219462"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26</xdr:row>
          <xdr:rowOff>72059</xdr:rowOff>
        </xdr:from>
        <xdr:to>
          <xdr:col>23</xdr:col>
          <xdr:colOff>76200</xdr:colOff>
          <xdr:row>28</xdr:row>
          <xdr:rowOff>13252</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988945" y="5817539"/>
              <a:ext cx="1727835" cy="223133"/>
              <a:chOff x="2943219" y="6178826"/>
              <a:chExt cx="1680132" cy="228600"/>
            </a:xfrm>
          </xdr:grpSpPr>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000-00000C740000}"/>
                  </a:ext>
                </a:extLst>
              </xdr:cNvPr>
              <xdr:cNvSpPr/>
            </xdr:nvSpPr>
            <xdr:spPr bwMode="auto">
              <a:xfrm>
                <a:off x="2943219"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000-00000D740000}"/>
                  </a:ext>
                </a:extLst>
              </xdr:cNvPr>
              <xdr:cNvSpPr/>
            </xdr:nvSpPr>
            <xdr:spPr bwMode="auto">
              <a:xfrm>
                <a:off x="3647247" y="6178826"/>
                <a:ext cx="272083"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000-00000E740000}"/>
                  </a:ext>
                </a:extLst>
              </xdr:cNvPr>
              <xdr:cNvSpPr/>
            </xdr:nvSpPr>
            <xdr:spPr bwMode="auto">
              <a:xfrm>
                <a:off x="4351267"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29</xdr:row>
          <xdr:rowOff>156998</xdr:rowOff>
        </xdr:from>
        <xdr:to>
          <xdr:col>23</xdr:col>
          <xdr:colOff>76257</xdr:colOff>
          <xdr:row>31</xdr:row>
          <xdr:rowOff>2956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990660" y="6390158"/>
              <a:ext cx="1726177" cy="257438"/>
              <a:chOff x="3078306" y="7091198"/>
              <a:chExt cx="1703304" cy="226958"/>
            </a:xfrm>
          </xdr:grpSpPr>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000-00000F740000}"/>
                  </a:ext>
                </a:extLst>
              </xdr:cNvPr>
              <xdr:cNvSpPr/>
            </xdr:nvSpPr>
            <xdr:spPr bwMode="auto">
              <a:xfrm>
                <a:off x="3793682" y="7091198"/>
                <a:ext cx="272532"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000-000010740000}"/>
                  </a:ext>
                </a:extLst>
              </xdr:cNvPr>
              <xdr:cNvSpPr/>
            </xdr:nvSpPr>
            <xdr:spPr bwMode="auto">
              <a:xfrm>
                <a:off x="4509079" y="7091198"/>
                <a:ext cx="272531"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000-000011740000}"/>
                  </a:ext>
                </a:extLst>
              </xdr:cNvPr>
              <xdr:cNvSpPr/>
            </xdr:nvSpPr>
            <xdr:spPr bwMode="auto">
              <a:xfrm>
                <a:off x="3078306" y="7091198"/>
                <a:ext cx="272533"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244676</xdr:colOff>
          <xdr:row>36</xdr:row>
          <xdr:rowOff>76200</xdr:rowOff>
        </xdr:from>
        <xdr:to>
          <xdr:col>6</xdr:col>
          <xdr:colOff>152400</xdr:colOff>
          <xdr:row>41</xdr:row>
          <xdr:rowOff>57150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837256" y="8046720"/>
              <a:ext cx="258244" cy="925830"/>
              <a:chOff x="1863926" y="8297109"/>
              <a:chExt cx="260165" cy="951695"/>
            </a:xfrm>
          </xdr:grpSpPr>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000-000012740000}"/>
                  </a:ext>
                </a:extLst>
              </xdr:cNvPr>
              <xdr:cNvSpPr/>
            </xdr:nvSpPr>
            <xdr:spPr bwMode="auto">
              <a:xfrm>
                <a:off x="1863926" y="8761166"/>
                <a:ext cx="257794" cy="3107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000-000013740000}"/>
                  </a:ext>
                </a:extLst>
              </xdr:cNvPr>
              <xdr:cNvSpPr/>
            </xdr:nvSpPr>
            <xdr:spPr bwMode="auto">
              <a:xfrm>
                <a:off x="1863926" y="8297109"/>
                <a:ext cx="259556" cy="3124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000-000014740000}"/>
                  </a:ext>
                </a:extLst>
              </xdr:cNvPr>
              <xdr:cNvSpPr/>
            </xdr:nvSpPr>
            <xdr:spPr bwMode="auto">
              <a:xfrm>
                <a:off x="1863926" y="8529147"/>
                <a:ext cx="259556" cy="3124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000-000015740000}"/>
                  </a:ext>
                </a:extLst>
              </xdr:cNvPr>
              <xdr:cNvSpPr/>
            </xdr:nvSpPr>
            <xdr:spPr bwMode="auto">
              <a:xfrm>
                <a:off x="1866918" y="8944007"/>
                <a:ext cx="257173" cy="3047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225757</xdr:colOff>
          <xdr:row>23</xdr:row>
          <xdr:rowOff>2198</xdr:rowOff>
        </xdr:from>
        <xdr:to>
          <xdr:col>2</xdr:col>
          <xdr:colOff>141228</xdr:colOff>
          <xdr:row>26</xdr:row>
          <xdr:rowOff>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45797" y="5176178"/>
              <a:ext cx="235511" cy="569302"/>
              <a:chOff x="304433" y="5966403"/>
              <a:chExt cx="457200" cy="709890"/>
            </a:xfrm>
          </xdr:grpSpPr>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000-00001A740000}"/>
                  </a:ext>
                </a:extLst>
              </xdr:cNvPr>
              <xdr:cNvSpPr/>
            </xdr:nvSpPr>
            <xdr:spPr bwMode="auto">
              <a:xfrm>
                <a:off x="304433" y="5966403"/>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000-00001B740000}"/>
                  </a:ext>
                </a:extLst>
              </xdr:cNvPr>
              <xdr:cNvSpPr/>
            </xdr:nvSpPr>
            <xdr:spPr bwMode="auto">
              <a:xfrm>
                <a:off x="304433" y="6200409"/>
                <a:ext cx="457200" cy="241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000-00001C740000}"/>
                  </a:ext>
                </a:extLst>
              </xdr:cNvPr>
              <xdr:cNvSpPr/>
            </xdr:nvSpPr>
            <xdr:spPr bwMode="auto">
              <a:xfrm>
                <a:off x="304433" y="6434502"/>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27</xdr:row>
          <xdr:rowOff>154042</xdr:rowOff>
        </xdr:from>
        <xdr:to>
          <xdr:col>23</xdr:col>
          <xdr:colOff>76257</xdr:colOff>
          <xdr:row>29</xdr:row>
          <xdr:rowOff>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2990660" y="5975722"/>
              <a:ext cx="1726177" cy="257438"/>
              <a:chOff x="3219462" y="6696075"/>
              <a:chExt cx="1428734" cy="228600"/>
            </a:xfrm>
          </xdr:grpSpPr>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000-00001D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000-00001E740000}"/>
                  </a:ext>
                </a:extLst>
              </xdr:cNvPr>
              <xdr:cNvSpPr/>
            </xdr:nvSpPr>
            <xdr:spPr bwMode="auto">
              <a:xfrm>
                <a:off x="441959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000-00001F740000}"/>
                  </a:ext>
                </a:extLst>
              </xdr:cNvPr>
              <xdr:cNvSpPr/>
            </xdr:nvSpPr>
            <xdr:spPr bwMode="auto">
              <a:xfrm>
                <a:off x="3219462"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28</xdr:row>
          <xdr:rowOff>182880</xdr:rowOff>
        </xdr:from>
        <xdr:to>
          <xdr:col>18</xdr:col>
          <xdr:colOff>76200</xdr:colOff>
          <xdr:row>29</xdr:row>
          <xdr:rowOff>198120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0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28</xdr:row>
          <xdr:rowOff>182880</xdr:rowOff>
        </xdr:from>
        <xdr:to>
          <xdr:col>13</xdr:col>
          <xdr:colOff>76200</xdr:colOff>
          <xdr:row>29</xdr:row>
          <xdr:rowOff>198120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0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31</xdr:row>
          <xdr:rowOff>985</xdr:rowOff>
        </xdr:from>
        <xdr:to>
          <xdr:col>23</xdr:col>
          <xdr:colOff>76257</xdr:colOff>
          <xdr:row>31</xdr:row>
          <xdr:rowOff>227943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990660" y="6645625"/>
              <a:ext cx="1726177" cy="226958"/>
              <a:chOff x="3219462" y="6696075"/>
              <a:chExt cx="1428734" cy="228600"/>
            </a:xfrm>
          </xdr:grpSpPr>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000-000022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000-000023740000}"/>
                  </a:ext>
                </a:extLst>
              </xdr:cNvPr>
              <xdr:cNvSpPr/>
            </xdr:nvSpPr>
            <xdr:spPr bwMode="auto">
              <a:xfrm>
                <a:off x="441959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000-000024740000}"/>
                  </a:ext>
                </a:extLst>
              </xdr:cNvPr>
              <xdr:cNvSpPr/>
            </xdr:nvSpPr>
            <xdr:spPr bwMode="auto">
              <a:xfrm>
                <a:off x="3219462"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26</xdr:row>
          <xdr:rowOff>72059</xdr:rowOff>
        </xdr:from>
        <xdr:to>
          <xdr:col>23</xdr:col>
          <xdr:colOff>76200</xdr:colOff>
          <xdr:row>28</xdr:row>
          <xdr:rowOff>13252</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2988945" y="5817539"/>
              <a:ext cx="1727835" cy="223133"/>
              <a:chOff x="2943219" y="6178826"/>
              <a:chExt cx="1680132" cy="228600"/>
            </a:xfrm>
          </xdr:grpSpPr>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000-000025740000}"/>
                  </a:ext>
                </a:extLst>
              </xdr:cNvPr>
              <xdr:cNvSpPr/>
            </xdr:nvSpPr>
            <xdr:spPr bwMode="auto">
              <a:xfrm>
                <a:off x="2943219"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000-000026740000}"/>
                  </a:ext>
                </a:extLst>
              </xdr:cNvPr>
              <xdr:cNvSpPr/>
            </xdr:nvSpPr>
            <xdr:spPr bwMode="auto">
              <a:xfrm>
                <a:off x="3647247" y="6178826"/>
                <a:ext cx="272083"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000-000027740000}"/>
                  </a:ext>
                </a:extLst>
              </xdr:cNvPr>
              <xdr:cNvSpPr/>
            </xdr:nvSpPr>
            <xdr:spPr bwMode="auto">
              <a:xfrm>
                <a:off x="4351267"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29</xdr:row>
          <xdr:rowOff>156998</xdr:rowOff>
        </xdr:from>
        <xdr:to>
          <xdr:col>23</xdr:col>
          <xdr:colOff>76257</xdr:colOff>
          <xdr:row>31</xdr:row>
          <xdr:rowOff>2956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990660" y="6390158"/>
              <a:ext cx="1726177" cy="257438"/>
              <a:chOff x="3078306" y="7091198"/>
              <a:chExt cx="1703304" cy="226958"/>
            </a:xfrm>
          </xdr:grpSpPr>
          <xdr:sp macro="" textlink="">
            <xdr:nvSpPr>
              <xdr:cNvPr id="29736" name="Check Box 40" hidden="1">
                <a:extLst>
                  <a:ext uri="{63B3BB69-23CF-44E3-9099-C40C66FF867C}">
                    <a14:compatExt spid="_x0000_s29736"/>
                  </a:ext>
                  <a:ext uri="{FF2B5EF4-FFF2-40B4-BE49-F238E27FC236}">
                    <a16:creationId xmlns:a16="http://schemas.microsoft.com/office/drawing/2014/main" id="{00000000-0008-0000-0000-000028740000}"/>
                  </a:ext>
                </a:extLst>
              </xdr:cNvPr>
              <xdr:cNvSpPr/>
            </xdr:nvSpPr>
            <xdr:spPr bwMode="auto">
              <a:xfrm>
                <a:off x="3793682" y="7091198"/>
                <a:ext cx="272532"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37" name="Check Box 41" hidden="1">
                <a:extLst>
                  <a:ext uri="{63B3BB69-23CF-44E3-9099-C40C66FF867C}">
                    <a14:compatExt spid="_x0000_s29737"/>
                  </a:ext>
                  <a:ext uri="{FF2B5EF4-FFF2-40B4-BE49-F238E27FC236}">
                    <a16:creationId xmlns:a16="http://schemas.microsoft.com/office/drawing/2014/main" id="{00000000-0008-0000-0000-000029740000}"/>
                  </a:ext>
                </a:extLst>
              </xdr:cNvPr>
              <xdr:cNvSpPr/>
            </xdr:nvSpPr>
            <xdr:spPr bwMode="auto">
              <a:xfrm>
                <a:off x="4509079" y="7091198"/>
                <a:ext cx="272531"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38" name="Check Box 42" hidden="1">
                <a:extLst>
                  <a:ext uri="{63B3BB69-23CF-44E3-9099-C40C66FF867C}">
                    <a14:compatExt spid="_x0000_s29738"/>
                  </a:ext>
                  <a:ext uri="{FF2B5EF4-FFF2-40B4-BE49-F238E27FC236}">
                    <a16:creationId xmlns:a16="http://schemas.microsoft.com/office/drawing/2014/main" id="{00000000-0008-0000-0000-00002A740000}"/>
                  </a:ext>
                </a:extLst>
              </xdr:cNvPr>
              <xdr:cNvSpPr/>
            </xdr:nvSpPr>
            <xdr:spPr bwMode="auto">
              <a:xfrm>
                <a:off x="3078306" y="7091198"/>
                <a:ext cx="272533"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244676</xdr:colOff>
          <xdr:row>36</xdr:row>
          <xdr:rowOff>76200</xdr:rowOff>
        </xdr:from>
        <xdr:to>
          <xdr:col>6</xdr:col>
          <xdr:colOff>152400</xdr:colOff>
          <xdr:row>41</xdr:row>
          <xdr:rowOff>57150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837256" y="8046720"/>
              <a:ext cx="258244" cy="925830"/>
              <a:chOff x="1863926" y="8297109"/>
              <a:chExt cx="260165" cy="951695"/>
            </a:xfrm>
          </xdr:grpSpPr>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0000-00002B740000}"/>
                  </a:ext>
                </a:extLst>
              </xdr:cNvPr>
              <xdr:cNvSpPr/>
            </xdr:nvSpPr>
            <xdr:spPr bwMode="auto">
              <a:xfrm>
                <a:off x="1863926" y="8761166"/>
                <a:ext cx="257794" cy="3107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40" name="Check Box 44" hidden="1">
                <a:extLst>
                  <a:ext uri="{63B3BB69-23CF-44E3-9099-C40C66FF867C}">
                    <a14:compatExt spid="_x0000_s29740"/>
                  </a:ext>
                  <a:ext uri="{FF2B5EF4-FFF2-40B4-BE49-F238E27FC236}">
                    <a16:creationId xmlns:a16="http://schemas.microsoft.com/office/drawing/2014/main" id="{00000000-0008-0000-0000-00002C740000}"/>
                  </a:ext>
                </a:extLst>
              </xdr:cNvPr>
              <xdr:cNvSpPr/>
            </xdr:nvSpPr>
            <xdr:spPr bwMode="auto">
              <a:xfrm>
                <a:off x="1863926" y="8297109"/>
                <a:ext cx="259556" cy="3124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41" name="Check Box 45" hidden="1">
                <a:extLst>
                  <a:ext uri="{63B3BB69-23CF-44E3-9099-C40C66FF867C}">
                    <a14:compatExt spid="_x0000_s29741"/>
                  </a:ext>
                  <a:ext uri="{FF2B5EF4-FFF2-40B4-BE49-F238E27FC236}">
                    <a16:creationId xmlns:a16="http://schemas.microsoft.com/office/drawing/2014/main" id="{00000000-0008-0000-0000-00002D740000}"/>
                  </a:ext>
                </a:extLst>
              </xdr:cNvPr>
              <xdr:cNvSpPr/>
            </xdr:nvSpPr>
            <xdr:spPr bwMode="auto">
              <a:xfrm>
                <a:off x="1863926" y="8529147"/>
                <a:ext cx="259556" cy="3124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42" name="Check Box 46" hidden="1">
                <a:extLst>
                  <a:ext uri="{63B3BB69-23CF-44E3-9099-C40C66FF867C}">
                    <a14:compatExt spid="_x0000_s29742"/>
                  </a:ext>
                  <a:ext uri="{FF2B5EF4-FFF2-40B4-BE49-F238E27FC236}">
                    <a16:creationId xmlns:a16="http://schemas.microsoft.com/office/drawing/2014/main" id="{00000000-0008-0000-0000-00002E740000}"/>
                  </a:ext>
                </a:extLst>
              </xdr:cNvPr>
              <xdr:cNvSpPr/>
            </xdr:nvSpPr>
            <xdr:spPr bwMode="auto">
              <a:xfrm>
                <a:off x="1866918" y="8944007"/>
                <a:ext cx="257173" cy="3047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225757</xdr:colOff>
          <xdr:row>23</xdr:row>
          <xdr:rowOff>2198</xdr:rowOff>
        </xdr:from>
        <xdr:to>
          <xdr:col>2</xdr:col>
          <xdr:colOff>141228</xdr:colOff>
          <xdr:row>26</xdr:row>
          <xdr:rowOff>0</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545797" y="5176178"/>
              <a:ext cx="235511" cy="569302"/>
              <a:chOff x="304433" y="5966403"/>
              <a:chExt cx="457200" cy="709890"/>
            </a:xfrm>
          </xdr:grpSpPr>
          <xdr:sp macro="" textlink="">
            <xdr:nvSpPr>
              <xdr:cNvPr id="29747" name="Check Box 51" hidden="1">
                <a:extLst>
                  <a:ext uri="{63B3BB69-23CF-44E3-9099-C40C66FF867C}">
                    <a14:compatExt spid="_x0000_s29747"/>
                  </a:ext>
                  <a:ext uri="{FF2B5EF4-FFF2-40B4-BE49-F238E27FC236}">
                    <a16:creationId xmlns:a16="http://schemas.microsoft.com/office/drawing/2014/main" id="{00000000-0008-0000-0000-000033740000}"/>
                  </a:ext>
                </a:extLst>
              </xdr:cNvPr>
              <xdr:cNvSpPr/>
            </xdr:nvSpPr>
            <xdr:spPr bwMode="auto">
              <a:xfrm>
                <a:off x="304433" y="5966403"/>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48" name="Check Box 52" hidden="1">
                <a:extLst>
                  <a:ext uri="{63B3BB69-23CF-44E3-9099-C40C66FF867C}">
                    <a14:compatExt spid="_x0000_s29748"/>
                  </a:ext>
                  <a:ext uri="{FF2B5EF4-FFF2-40B4-BE49-F238E27FC236}">
                    <a16:creationId xmlns:a16="http://schemas.microsoft.com/office/drawing/2014/main" id="{00000000-0008-0000-0000-000034740000}"/>
                  </a:ext>
                </a:extLst>
              </xdr:cNvPr>
              <xdr:cNvSpPr/>
            </xdr:nvSpPr>
            <xdr:spPr bwMode="auto">
              <a:xfrm>
                <a:off x="304433" y="6200409"/>
                <a:ext cx="457200" cy="241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49" name="Check Box 53" hidden="1">
                <a:extLst>
                  <a:ext uri="{63B3BB69-23CF-44E3-9099-C40C66FF867C}">
                    <a14:compatExt spid="_x0000_s29749"/>
                  </a:ext>
                  <a:ext uri="{FF2B5EF4-FFF2-40B4-BE49-F238E27FC236}">
                    <a16:creationId xmlns:a16="http://schemas.microsoft.com/office/drawing/2014/main" id="{00000000-0008-0000-0000-000035740000}"/>
                  </a:ext>
                </a:extLst>
              </xdr:cNvPr>
              <xdr:cNvSpPr/>
            </xdr:nvSpPr>
            <xdr:spPr bwMode="auto">
              <a:xfrm>
                <a:off x="304433" y="6434502"/>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27</xdr:row>
          <xdr:rowOff>154042</xdr:rowOff>
        </xdr:from>
        <xdr:to>
          <xdr:col>23</xdr:col>
          <xdr:colOff>76257</xdr:colOff>
          <xdr:row>29</xdr:row>
          <xdr:rowOff>0</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2990660" y="5975722"/>
              <a:ext cx="1726177" cy="257438"/>
              <a:chOff x="3219462" y="6696075"/>
              <a:chExt cx="1428734" cy="228600"/>
            </a:xfrm>
          </xdr:grpSpPr>
          <xdr:sp macro="" textlink="">
            <xdr:nvSpPr>
              <xdr:cNvPr id="29750" name="Check Box 54" hidden="1">
                <a:extLst>
                  <a:ext uri="{63B3BB69-23CF-44E3-9099-C40C66FF867C}">
                    <a14:compatExt spid="_x0000_s29750"/>
                  </a:ext>
                  <a:ext uri="{FF2B5EF4-FFF2-40B4-BE49-F238E27FC236}">
                    <a16:creationId xmlns:a16="http://schemas.microsoft.com/office/drawing/2014/main" id="{00000000-0008-0000-0000-000036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51" name="Check Box 55" hidden="1">
                <a:extLst>
                  <a:ext uri="{63B3BB69-23CF-44E3-9099-C40C66FF867C}">
                    <a14:compatExt spid="_x0000_s29751"/>
                  </a:ext>
                  <a:ext uri="{FF2B5EF4-FFF2-40B4-BE49-F238E27FC236}">
                    <a16:creationId xmlns:a16="http://schemas.microsoft.com/office/drawing/2014/main" id="{00000000-0008-0000-0000-000037740000}"/>
                  </a:ext>
                </a:extLst>
              </xdr:cNvPr>
              <xdr:cNvSpPr/>
            </xdr:nvSpPr>
            <xdr:spPr bwMode="auto">
              <a:xfrm>
                <a:off x="441959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52" name="Check Box 56" hidden="1">
                <a:extLst>
                  <a:ext uri="{63B3BB69-23CF-44E3-9099-C40C66FF867C}">
                    <a14:compatExt spid="_x0000_s29752"/>
                  </a:ext>
                  <a:ext uri="{FF2B5EF4-FFF2-40B4-BE49-F238E27FC236}">
                    <a16:creationId xmlns:a16="http://schemas.microsoft.com/office/drawing/2014/main" id="{00000000-0008-0000-0000-000038740000}"/>
                  </a:ext>
                </a:extLst>
              </xdr:cNvPr>
              <xdr:cNvSpPr/>
            </xdr:nvSpPr>
            <xdr:spPr bwMode="auto">
              <a:xfrm>
                <a:off x="3219462"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28</xdr:row>
          <xdr:rowOff>182880</xdr:rowOff>
        </xdr:from>
        <xdr:to>
          <xdr:col>18</xdr:col>
          <xdr:colOff>76200</xdr:colOff>
          <xdr:row>29</xdr:row>
          <xdr:rowOff>198120</xdr:rowOff>
        </xdr:to>
        <xdr:sp macro="" textlink="">
          <xdr:nvSpPr>
            <xdr:cNvPr id="29753" name="Check Box 57" hidden="1">
              <a:extLst>
                <a:ext uri="{63B3BB69-23CF-44E3-9099-C40C66FF867C}">
                  <a14:compatExt spid="_x0000_s29753"/>
                </a:ext>
                <a:ext uri="{FF2B5EF4-FFF2-40B4-BE49-F238E27FC236}">
                  <a16:creationId xmlns:a16="http://schemas.microsoft.com/office/drawing/2014/main" id="{00000000-0008-0000-0000-00003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28</xdr:row>
          <xdr:rowOff>182880</xdr:rowOff>
        </xdr:from>
        <xdr:to>
          <xdr:col>13</xdr:col>
          <xdr:colOff>76200</xdr:colOff>
          <xdr:row>29</xdr:row>
          <xdr:rowOff>198120</xdr:rowOff>
        </xdr:to>
        <xdr:sp macro="" textlink="">
          <xdr:nvSpPr>
            <xdr:cNvPr id="29754" name="Check Box 58" hidden="1">
              <a:extLst>
                <a:ext uri="{63B3BB69-23CF-44E3-9099-C40C66FF867C}">
                  <a14:compatExt spid="_x0000_s29754"/>
                </a:ext>
                <a:ext uri="{FF2B5EF4-FFF2-40B4-BE49-F238E27FC236}">
                  <a16:creationId xmlns:a16="http://schemas.microsoft.com/office/drawing/2014/main" id="{00000000-0008-0000-0000-00003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31</xdr:row>
          <xdr:rowOff>985</xdr:rowOff>
        </xdr:from>
        <xdr:to>
          <xdr:col>23</xdr:col>
          <xdr:colOff>76257</xdr:colOff>
          <xdr:row>31</xdr:row>
          <xdr:rowOff>227943</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2990660" y="6645625"/>
              <a:ext cx="1726177" cy="226958"/>
              <a:chOff x="3219462" y="6696075"/>
              <a:chExt cx="1428734" cy="228600"/>
            </a:xfrm>
          </xdr:grpSpPr>
          <xdr:sp macro="" textlink="">
            <xdr:nvSpPr>
              <xdr:cNvPr id="29755" name="Check Box 59" hidden="1">
                <a:extLst>
                  <a:ext uri="{63B3BB69-23CF-44E3-9099-C40C66FF867C}">
                    <a14:compatExt spid="_x0000_s29755"/>
                  </a:ext>
                  <a:ext uri="{FF2B5EF4-FFF2-40B4-BE49-F238E27FC236}">
                    <a16:creationId xmlns:a16="http://schemas.microsoft.com/office/drawing/2014/main" id="{00000000-0008-0000-0000-00003B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56" name="Check Box 60" hidden="1">
                <a:extLst>
                  <a:ext uri="{63B3BB69-23CF-44E3-9099-C40C66FF867C}">
                    <a14:compatExt spid="_x0000_s29756"/>
                  </a:ext>
                  <a:ext uri="{FF2B5EF4-FFF2-40B4-BE49-F238E27FC236}">
                    <a16:creationId xmlns:a16="http://schemas.microsoft.com/office/drawing/2014/main" id="{00000000-0008-0000-0000-00003C740000}"/>
                  </a:ext>
                </a:extLst>
              </xdr:cNvPr>
              <xdr:cNvSpPr/>
            </xdr:nvSpPr>
            <xdr:spPr bwMode="auto">
              <a:xfrm>
                <a:off x="441959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57" name="Check Box 61" hidden="1">
                <a:extLst>
                  <a:ext uri="{63B3BB69-23CF-44E3-9099-C40C66FF867C}">
                    <a14:compatExt spid="_x0000_s29757"/>
                  </a:ext>
                  <a:ext uri="{FF2B5EF4-FFF2-40B4-BE49-F238E27FC236}">
                    <a16:creationId xmlns:a16="http://schemas.microsoft.com/office/drawing/2014/main" id="{00000000-0008-0000-0000-00003D740000}"/>
                  </a:ext>
                </a:extLst>
              </xdr:cNvPr>
              <xdr:cNvSpPr/>
            </xdr:nvSpPr>
            <xdr:spPr bwMode="auto">
              <a:xfrm>
                <a:off x="3219462"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26</xdr:row>
          <xdr:rowOff>72059</xdr:rowOff>
        </xdr:from>
        <xdr:to>
          <xdr:col>23</xdr:col>
          <xdr:colOff>76200</xdr:colOff>
          <xdr:row>28</xdr:row>
          <xdr:rowOff>13252</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988945" y="5817539"/>
              <a:ext cx="1727835" cy="223133"/>
              <a:chOff x="2943219" y="6178826"/>
              <a:chExt cx="1680132" cy="228600"/>
            </a:xfrm>
          </xdr:grpSpPr>
          <xdr:sp macro="" textlink="">
            <xdr:nvSpPr>
              <xdr:cNvPr id="29758" name="Check Box 62" hidden="1">
                <a:extLst>
                  <a:ext uri="{63B3BB69-23CF-44E3-9099-C40C66FF867C}">
                    <a14:compatExt spid="_x0000_s29758"/>
                  </a:ext>
                  <a:ext uri="{FF2B5EF4-FFF2-40B4-BE49-F238E27FC236}">
                    <a16:creationId xmlns:a16="http://schemas.microsoft.com/office/drawing/2014/main" id="{00000000-0008-0000-0000-00003E740000}"/>
                  </a:ext>
                </a:extLst>
              </xdr:cNvPr>
              <xdr:cNvSpPr/>
            </xdr:nvSpPr>
            <xdr:spPr bwMode="auto">
              <a:xfrm>
                <a:off x="2943219"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59" name="Check Box 63" hidden="1">
                <a:extLst>
                  <a:ext uri="{63B3BB69-23CF-44E3-9099-C40C66FF867C}">
                    <a14:compatExt spid="_x0000_s29759"/>
                  </a:ext>
                  <a:ext uri="{FF2B5EF4-FFF2-40B4-BE49-F238E27FC236}">
                    <a16:creationId xmlns:a16="http://schemas.microsoft.com/office/drawing/2014/main" id="{00000000-0008-0000-0000-00003F740000}"/>
                  </a:ext>
                </a:extLst>
              </xdr:cNvPr>
              <xdr:cNvSpPr/>
            </xdr:nvSpPr>
            <xdr:spPr bwMode="auto">
              <a:xfrm>
                <a:off x="3647247" y="6178826"/>
                <a:ext cx="272083"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60" name="Check Box 64" hidden="1">
                <a:extLst>
                  <a:ext uri="{63B3BB69-23CF-44E3-9099-C40C66FF867C}">
                    <a14:compatExt spid="_x0000_s29760"/>
                  </a:ext>
                  <a:ext uri="{FF2B5EF4-FFF2-40B4-BE49-F238E27FC236}">
                    <a16:creationId xmlns:a16="http://schemas.microsoft.com/office/drawing/2014/main" id="{00000000-0008-0000-0000-000040740000}"/>
                  </a:ext>
                </a:extLst>
              </xdr:cNvPr>
              <xdr:cNvSpPr/>
            </xdr:nvSpPr>
            <xdr:spPr bwMode="auto">
              <a:xfrm>
                <a:off x="4351267"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29</xdr:row>
          <xdr:rowOff>156998</xdr:rowOff>
        </xdr:from>
        <xdr:to>
          <xdr:col>23</xdr:col>
          <xdr:colOff>76257</xdr:colOff>
          <xdr:row>31</xdr:row>
          <xdr:rowOff>2956</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2990660" y="6390158"/>
              <a:ext cx="1726177" cy="257438"/>
              <a:chOff x="3078306" y="7091198"/>
              <a:chExt cx="1703304" cy="226958"/>
            </a:xfrm>
          </xdr:grpSpPr>
          <xdr:sp macro="" textlink="">
            <xdr:nvSpPr>
              <xdr:cNvPr id="29761" name="Check Box 65" hidden="1">
                <a:extLst>
                  <a:ext uri="{63B3BB69-23CF-44E3-9099-C40C66FF867C}">
                    <a14:compatExt spid="_x0000_s29761"/>
                  </a:ext>
                  <a:ext uri="{FF2B5EF4-FFF2-40B4-BE49-F238E27FC236}">
                    <a16:creationId xmlns:a16="http://schemas.microsoft.com/office/drawing/2014/main" id="{00000000-0008-0000-0000-000041740000}"/>
                  </a:ext>
                </a:extLst>
              </xdr:cNvPr>
              <xdr:cNvSpPr/>
            </xdr:nvSpPr>
            <xdr:spPr bwMode="auto">
              <a:xfrm>
                <a:off x="3793682" y="7091198"/>
                <a:ext cx="272532"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62" name="Check Box 66" hidden="1">
                <a:extLst>
                  <a:ext uri="{63B3BB69-23CF-44E3-9099-C40C66FF867C}">
                    <a14:compatExt spid="_x0000_s29762"/>
                  </a:ext>
                  <a:ext uri="{FF2B5EF4-FFF2-40B4-BE49-F238E27FC236}">
                    <a16:creationId xmlns:a16="http://schemas.microsoft.com/office/drawing/2014/main" id="{00000000-0008-0000-0000-000042740000}"/>
                  </a:ext>
                </a:extLst>
              </xdr:cNvPr>
              <xdr:cNvSpPr/>
            </xdr:nvSpPr>
            <xdr:spPr bwMode="auto">
              <a:xfrm>
                <a:off x="4509079" y="7091198"/>
                <a:ext cx="272531"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63" name="Check Box 67" hidden="1">
                <a:extLst>
                  <a:ext uri="{63B3BB69-23CF-44E3-9099-C40C66FF867C}">
                    <a14:compatExt spid="_x0000_s29763"/>
                  </a:ext>
                  <a:ext uri="{FF2B5EF4-FFF2-40B4-BE49-F238E27FC236}">
                    <a16:creationId xmlns:a16="http://schemas.microsoft.com/office/drawing/2014/main" id="{00000000-0008-0000-0000-000043740000}"/>
                  </a:ext>
                </a:extLst>
              </xdr:cNvPr>
              <xdr:cNvSpPr/>
            </xdr:nvSpPr>
            <xdr:spPr bwMode="auto">
              <a:xfrm>
                <a:off x="3078306" y="7091198"/>
                <a:ext cx="272533"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244676</xdr:colOff>
          <xdr:row>36</xdr:row>
          <xdr:rowOff>76200</xdr:rowOff>
        </xdr:from>
        <xdr:to>
          <xdr:col>6</xdr:col>
          <xdr:colOff>152400</xdr:colOff>
          <xdr:row>41</xdr:row>
          <xdr:rowOff>57150</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837256" y="8046720"/>
              <a:ext cx="258244" cy="925830"/>
              <a:chOff x="1863926" y="8297109"/>
              <a:chExt cx="260165" cy="951695"/>
            </a:xfrm>
          </xdr:grpSpPr>
          <xdr:sp macro="" textlink="">
            <xdr:nvSpPr>
              <xdr:cNvPr id="29764" name="Check Box 68" hidden="1">
                <a:extLst>
                  <a:ext uri="{63B3BB69-23CF-44E3-9099-C40C66FF867C}">
                    <a14:compatExt spid="_x0000_s29764"/>
                  </a:ext>
                  <a:ext uri="{FF2B5EF4-FFF2-40B4-BE49-F238E27FC236}">
                    <a16:creationId xmlns:a16="http://schemas.microsoft.com/office/drawing/2014/main" id="{00000000-0008-0000-0000-000044740000}"/>
                  </a:ext>
                </a:extLst>
              </xdr:cNvPr>
              <xdr:cNvSpPr/>
            </xdr:nvSpPr>
            <xdr:spPr bwMode="auto">
              <a:xfrm>
                <a:off x="1863926" y="8761166"/>
                <a:ext cx="257794" cy="3107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65" name="Check Box 69" hidden="1">
                <a:extLst>
                  <a:ext uri="{63B3BB69-23CF-44E3-9099-C40C66FF867C}">
                    <a14:compatExt spid="_x0000_s29765"/>
                  </a:ext>
                  <a:ext uri="{FF2B5EF4-FFF2-40B4-BE49-F238E27FC236}">
                    <a16:creationId xmlns:a16="http://schemas.microsoft.com/office/drawing/2014/main" id="{00000000-0008-0000-0000-000045740000}"/>
                  </a:ext>
                </a:extLst>
              </xdr:cNvPr>
              <xdr:cNvSpPr/>
            </xdr:nvSpPr>
            <xdr:spPr bwMode="auto">
              <a:xfrm>
                <a:off x="1863926" y="8297109"/>
                <a:ext cx="259556" cy="3124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66" name="Check Box 70" hidden="1">
                <a:extLst>
                  <a:ext uri="{63B3BB69-23CF-44E3-9099-C40C66FF867C}">
                    <a14:compatExt spid="_x0000_s29766"/>
                  </a:ext>
                  <a:ext uri="{FF2B5EF4-FFF2-40B4-BE49-F238E27FC236}">
                    <a16:creationId xmlns:a16="http://schemas.microsoft.com/office/drawing/2014/main" id="{00000000-0008-0000-0000-000046740000}"/>
                  </a:ext>
                </a:extLst>
              </xdr:cNvPr>
              <xdr:cNvSpPr/>
            </xdr:nvSpPr>
            <xdr:spPr bwMode="auto">
              <a:xfrm>
                <a:off x="1863926" y="8529147"/>
                <a:ext cx="259556" cy="3124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67" name="Check Box 71" hidden="1">
                <a:extLst>
                  <a:ext uri="{63B3BB69-23CF-44E3-9099-C40C66FF867C}">
                    <a14:compatExt spid="_x0000_s29767"/>
                  </a:ext>
                  <a:ext uri="{FF2B5EF4-FFF2-40B4-BE49-F238E27FC236}">
                    <a16:creationId xmlns:a16="http://schemas.microsoft.com/office/drawing/2014/main" id="{00000000-0008-0000-0000-000047740000}"/>
                  </a:ext>
                </a:extLst>
              </xdr:cNvPr>
              <xdr:cNvSpPr/>
            </xdr:nvSpPr>
            <xdr:spPr bwMode="auto">
              <a:xfrm>
                <a:off x="1866918" y="8944007"/>
                <a:ext cx="257173" cy="3047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232452</xdr:colOff>
      <xdr:row>5</xdr:row>
      <xdr:rowOff>59870</xdr:rowOff>
    </xdr:from>
    <xdr:to>
      <xdr:col>5</xdr:col>
      <xdr:colOff>10886</xdr:colOff>
      <xdr:row>5</xdr:row>
      <xdr:rowOff>156479</xdr:rowOff>
    </xdr:to>
    <xdr:sp macro="" textlink="">
      <xdr:nvSpPr>
        <xdr:cNvPr id="2" name="矢印: 上向き折線 1">
          <a:extLst>
            <a:ext uri="{FF2B5EF4-FFF2-40B4-BE49-F238E27FC236}">
              <a16:creationId xmlns:a16="http://schemas.microsoft.com/office/drawing/2014/main" id="{00000000-0008-0000-0100-000002000000}"/>
            </a:ext>
          </a:extLst>
        </xdr:cNvPr>
        <xdr:cNvSpPr/>
      </xdr:nvSpPr>
      <xdr:spPr>
        <a:xfrm flipH="1" flipV="1">
          <a:off x="3528102" y="1183820"/>
          <a:ext cx="92759"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232452</xdr:colOff>
      <xdr:row>5</xdr:row>
      <xdr:rowOff>59870</xdr:rowOff>
    </xdr:from>
    <xdr:to>
      <xdr:col>5</xdr:col>
      <xdr:colOff>10886</xdr:colOff>
      <xdr:row>5</xdr:row>
      <xdr:rowOff>156479</xdr:rowOff>
    </xdr:to>
    <xdr:sp macro="" textlink="">
      <xdr:nvSpPr>
        <xdr:cNvPr id="4" name="矢印: 上向き折線 3">
          <a:extLst>
            <a:ext uri="{FF2B5EF4-FFF2-40B4-BE49-F238E27FC236}">
              <a16:creationId xmlns:a16="http://schemas.microsoft.com/office/drawing/2014/main" id="{00000000-0008-0000-0100-000004000000}"/>
            </a:ext>
          </a:extLst>
        </xdr:cNvPr>
        <xdr:cNvSpPr/>
      </xdr:nvSpPr>
      <xdr:spPr>
        <a:xfrm flipH="1" flipV="1">
          <a:off x="3528102" y="1183820"/>
          <a:ext cx="92759"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232452</xdr:colOff>
      <xdr:row>5</xdr:row>
      <xdr:rowOff>59870</xdr:rowOff>
    </xdr:from>
    <xdr:to>
      <xdr:col>5</xdr:col>
      <xdr:colOff>10886</xdr:colOff>
      <xdr:row>5</xdr:row>
      <xdr:rowOff>156479</xdr:rowOff>
    </xdr:to>
    <xdr:sp macro="" textlink="">
      <xdr:nvSpPr>
        <xdr:cNvPr id="3" name="矢印: 上向き折線 2">
          <a:extLst>
            <a:ext uri="{FF2B5EF4-FFF2-40B4-BE49-F238E27FC236}">
              <a16:creationId xmlns:a16="http://schemas.microsoft.com/office/drawing/2014/main" id="{00000000-0008-0000-0100-000003000000}"/>
            </a:ext>
          </a:extLst>
        </xdr:cNvPr>
        <xdr:cNvSpPr/>
      </xdr:nvSpPr>
      <xdr:spPr>
        <a:xfrm flipH="1" flipV="1">
          <a:off x="3280452" y="1183820"/>
          <a:ext cx="92759"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232452</xdr:colOff>
      <xdr:row>5</xdr:row>
      <xdr:rowOff>59870</xdr:rowOff>
    </xdr:from>
    <xdr:to>
      <xdr:col>5</xdr:col>
      <xdr:colOff>10886</xdr:colOff>
      <xdr:row>5</xdr:row>
      <xdr:rowOff>156479</xdr:rowOff>
    </xdr:to>
    <xdr:sp macro="" textlink="">
      <xdr:nvSpPr>
        <xdr:cNvPr id="7" name="矢印: 上向き折線 6">
          <a:extLst>
            <a:ext uri="{FF2B5EF4-FFF2-40B4-BE49-F238E27FC236}">
              <a16:creationId xmlns:a16="http://schemas.microsoft.com/office/drawing/2014/main" id="{00000000-0008-0000-0100-000007000000}"/>
            </a:ext>
          </a:extLst>
        </xdr:cNvPr>
        <xdr:cNvSpPr/>
      </xdr:nvSpPr>
      <xdr:spPr>
        <a:xfrm flipH="1" flipV="1">
          <a:off x="3280452" y="1183820"/>
          <a:ext cx="92759"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232452</xdr:colOff>
      <xdr:row>5</xdr:row>
      <xdr:rowOff>59870</xdr:rowOff>
    </xdr:from>
    <xdr:to>
      <xdr:col>5</xdr:col>
      <xdr:colOff>10886</xdr:colOff>
      <xdr:row>5</xdr:row>
      <xdr:rowOff>156479</xdr:rowOff>
    </xdr:to>
    <xdr:sp macro="" textlink="">
      <xdr:nvSpPr>
        <xdr:cNvPr id="6" name="矢印: 上向き折線 5">
          <a:extLst>
            <a:ext uri="{FF2B5EF4-FFF2-40B4-BE49-F238E27FC236}">
              <a16:creationId xmlns:a16="http://schemas.microsoft.com/office/drawing/2014/main" id="{00000000-0008-0000-0100-000006000000}"/>
            </a:ext>
          </a:extLst>
        </xdr:cNvPr>
        <xdr:cNvSpPr/>
      </xdr:nvSpPr>
      <xdr:spPr>
        <a:xfrm flipH="1" flipV="1">
          <a:off x="3280452" y="1183820"/>
          <a:ext cx="92759"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628650</xdr:colOff>
      <xdr:row>0</xdr:row>
      <xdr:rowOff>85725</xdr:rowOff>
    </xdr:from>
    <xdr:to>
      <xdr:col>2</xdr:col>
      <xdr:colOff>19050</xdr:colOff>
      <xdr:row>0</xdr:row>
      <xdr:rowOff>285750</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07" t="3257" r="16964" b="85342"/>
        <a:stretch/>
      </xdr:blipFill>
      <xdr:spPr>
        <a:xfrm>
          <a:off x="866775" y="85725"/>
          <a:ext cx="419100" cy="200025"/>
        </a:xfrm>
        <a:prstGeom prst="rect">
          <a:avLst/>
        </a:prstGeom>
      </xdr:spPr>
    </xdr:pic>
    <xdr:clientData/>
  </xdr:twoCellAnchor>
  <xdr:twoCellAnchor>
    <xdr:from>
      <xdr:col>4</xdr:col>
      <xdr:colOff>232452</xdr:colOff>
      <xdr:row>5</xdr:row>
      <xdr:rowOff>59870</xdr:rowOff>
    </xdr:from>
    <xdr:to>
      <xdr:col>5</xdr:col>
      <xdr:colOff>10886</xdr:colOff>
      <xdr:row>5</xdr:row>
      <xdr:rowOff>156479</xdr:rowOff>
    </xdr:to>
    <xdr:sp macro="" textlink="">
      <xdr:nvSpPr>
        <xdr:cNvPr id="9" name="矢印: 上向き折線 8">
          <a:extLst>
            <a:ext uri="{FF2B5EF4-FFF2-40B4-BE49-F238E27FC236}">
              <a16:creationId xmlns:a16="http://schemas.microsoft.com/office/drawing/2014/main" id="{00000000-0008-0000-0100-000009000000}"/>
            </a:ext>
          </a:extLst>
        </xdr:cNvPr>
        <xdr:cNvSpPr/>
      </xdr:nvSpPr>
      <xdr:spPr>
        <a:xfrm flipH="1" flipV="1">
          <a:off x="3423327" y="1183820"/>
          <a:ext cx="102284"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232452</xdr:colOff>
      <xdr:row>5</xdr:row>
      <xdr:rowOff>59870</xdr:rowOff>
    </xdr:from>
    <xdr:to>
      <xdr:col>5</xdr:col>
      <xdr:colOff>10886</xdr:colOff>
      <xdr:row>5</xdr:row>
      <xdr:rowOff>156479</xdr:rowOff>
    </xdr:to>
    <xdr:sp macro="" textlink="">
      <xdr:nvSpPr>
        <xdr:cNvPr id="11" name="矢印: 上向き折線 10">
          <a:extLst>
            <a:ext uri="{FF2B5EF4-FFF2-40B4-BE49-F238E27FC236}">
              <a16:creationId xmlns:a16="http://schemas.microsoft.com/office/drawing/2014/main" id="{00000000-0008-0000-0100-00000B000000}"/>
            </a:ext>
          </a:extLst>
        </xdr:cNvPr>
        <xdr:cNvSpPr/>
      </xdr:nvSpPr>
      <xdr:spPr>
        <a:xfrm flipH="1" flipV="1">
          <a:off x="3461427" y="1183820"/>
          <a:ext cx="102284"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232452</xdr:colOff>
      <xdr:row>5</xdr:row>
      <xdr:rowOff>59870</xdr:rowOff>
    </xdr:from>
    <xdr:to>
      <xdr:col>5</xdr:col>
      <xdr:colOff>10886</xdr:colOff>
      <xdr:row>5</xdr:row>
      <xdr:rowOff>156479</xdr:rowOff>
    </xdr:to>
    <xdr:sp macro="" textlink="">
      <xdr:nvSpPr>
        <xdr:cNvPr id="5" name="矢印: 上向き折線 4">
          <a:extLst>
            <a:ext uri="{FF2B5EF4-FFF2-40B4-BE49-F238E27FC236}">
              <a16:creationId xmlns:a16="http://schemas.microsoft.com/office/drawing/2014/main" id="{00000000-0008-0000-0100-000005000000}"/>
            </a:ext>
          </a:extLst>
        </xdr:cNvPr>
        <xdr:cNvSpPr/>
      </xdr:nvSpPr>
      <xdr:spPr>
        <a:xfrm flipH="1" flipV="1">
          <a:off x="3442377" y="1183820"/>
          <a:ext cx="92759"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2</xdr:row>
      <xdr:rowOff>76200</xdr:rowOff>
    </xdr:from>
    <xdr:to>
      <xdr:col>1</xdr:col>
      <xdr:colOff>857250</xdr:colOff>
      <xdr:row>2</xdr:row>
      <xdr:rowOff>409575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07" t="3257" r="16964" b="85342"/>
        <a:stretch/>
      </xdr:blipFill>
      <xdr:spPr>
        <a:xfrm>
          <a:off x="409575" y="695325"/>
          <a:ext cx="762000" cy="333375"/>
        </a:xfrm>
        <a:prstGeom prst="rect">
          <a:avLst/>
        </a:prstGeom>
      </xdr:spPr>
    </xdr:pic>
    <xdr:clientData/>
  </xdr:twoCellAnchor>
  <xdr:twoCellAnchor editAs="oneCell">
    <xdr:from>
      <xdr:col>1</xdr:col>
      <xdr:colOff>95250</xdr:colOff>
      <xdr:row>3</xdr:row>
      <xdr:rowOff>85725</xdr:rowOff>
    </xdr:from>
    <xdr:to>
      <xdr:col>1</xdr:col>
      <xdr:colOff>828675</xdr:colOff>
      <xdr:row>3</xdr:row>
      <xdr:rowOff>409575</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500" t="19869" r="18751" b="69056"/>
        <a:stretch/>
      </xdr:blipFill>
      <xdr:spPr>
        <a:xfrm>
          <a:off x="409575" y="1466850"/>
          <a:ext cx="733425" cy="323850"/>
        </a:xfrm>
        <a:prstGeom prst="rect">
          <a:avLst/>
        </a:prstGeom>
      </xdr:spPr>
    </xdr:pic>
    <xdr:clientData/>
  </xdr:twoCellAnchor>
  <xdr:twoCellAnchor editAs="oneCell">
    <xdr:from>
      <xdr:col>1</xdr:col>
      <xdr:colOff>95250</xdr:colOff>
      <xdr:row>4</xdr:row>
      <xdr:rowOff>76200</xdr:rowOff>
    </xdr:from>
    <xdr:to>
      <xdr:col>1</xdr:col>
      <xdr:colOff>987425</xdr:colOff>
      <xdr:row>4</xdr:row>
      <xdr:rowOff>390525</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500" t="36156" r="4464" b="53095"/>
        <a:stretch/>
      </xdr:blipFill>
      <xdr:spPr>
        <a:xfrm>
          <a:off x="409575" y="2219325"/>
          <a:ext cx="892175" cy="314325"/>
        </a:xfrm>
        <a:prstGeom prst="rect">
          <a:avLst/>
        </a:prstGeom>
      </xdr:spPr>
    </xdr:pic>
    <xdr:clientData/>
  </xdr:twoCellAnchor>
  <xdr:twoCellAnchor editAs="oneCell">
    <xdr:from>
      <xdr:col>1</xdr:col>
      <xdr:colOff>95250</xdr:colOff>
      <xdr:row>5</xdr:row>
      <xdr:rowOff>76200</xdr:rowOff>
    </xdr:from>
    <xdr:to>
      <xdr:col>1</xdr:col>
      <xdr:colOff>847725</xdr:colOff>
      <xdr:row>5</xdr:row>
      <xdr:rowOff>371475</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07" t="69055" r="17857" b="20847"/>
        <a:stretch/>
      </xdr:blipFill>
      <xdr:spPr>
        <a:xfrm>
          <a:off x="409575" y="3371850"/>
          <a:ext cx="752475" cy="295275"/>
        </a:xfrm>
        <a:prstGeom prst="rect">
          <a:avLst/>
        </a:prstGeom>
      </xdr:spPr>
    </xdr:pic>
    <xdr:clientData/>
  </xdr:twoCellAnchor>
  <xdr:twoCellAnchor editAs="oneCell">
    <xdr:from>
      <xdr:col>1</xdr:col>
      <xdr:colOff>95250</xdr:colOff>
      <xdr:row>6</xdr:row>
      <xdr:rowOff>76200</xdr:rowOff>
    </xdr:from>
    <xdr:to>
      <xdr:col>1</xdr:col>
      <xdr:colOff>838200</xdr:colOff>
      <xdr:row>6</xdr:row>
      <xdr:rowOff>381000</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07" t="85016" r="18751" b="4560"/>
        <a:stretch/>
      </xdr:blipFill>
      <xdr:spPr>
        <a:xfrm>
          <a:off x="409575" y="4133850"/>
          <a:ext cx="74295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225757</xdr:colOff>
          <xdr:row>23</xdr:row>
          <xdr:rowOff>2198</xdr:rowOff>
        </xdr:from>
        <xdr:to>
          <xdr:col>2</xdr:col>
          <xdr:colOff>141228</xdr:colOff>
          <xdr:row>26</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545797" y="5351438"/>
              <a:ext cx="235511" cy="569302"/>
              <a:chOff x="304433" y="5966403"/>
              <a:chExt cx="457200" cy="709890"/>
            </a:xfrm>
          </xdr:grpSpPr>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300-0000056C0000}"/>
                  </a:ext>
                </a:extLst>
              </xdr:cNvPr>
              <xdr:cNvSpPr/>
            </xdr:nvSpPr>
            <xdr:spPr bwMode="auto">
              <a:xfrm>
                <a:off x="304433" y="5966403"/>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300-0000066C0000}"/>
                  </a:ext>
                </a:extLst>
              </xdr:cNvPr>
              <xdr:cNvSpPr/>
            </xdr:nvSpPr>
            <xdr:spPr bwMode="auto">
              <a:xfrm>
                <a:off x="304433" y="6200409"/>
                <a:ext cx="457200" cy="241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300-0000076C0000}"/>
                  </a:ext>
                </a:extLst>
              </xdr:cNvPr>
              <xdr:cNvSpPr/>
            </xdr:nvSpPr>
            <xdr:spPr bwMode="auto">
              <a:xfrm>
                <a:off x="304433" y="6434502"/>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27</xdr:row>
          <xdr:rowOff>154042</xdr:rowOff>
        </xdr:from>
        <xdr:to>
          <xdr:col>23</xdr:col>
          <xdr:colOff>76257</xdr:colOff>
          <xdr:row>29</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990660" y="6150982"/>
              <a:ext cx="1726177" cy="257438"/>
              <a:chOff x="3219469" y="6696075"/>
              <a:chExt cx="1428730" cy="228600"/>
            </a:xfrm>
          </xdr:grpSpPr>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300-0000086C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300-0000096C0000}"/>
                  </a:ext>
                </a:extLst>
              </xdr:cNvPr>
              <xdr:cNvSpPr/>
            </xdr:nvSpPr>
            <xdr:spPr bwMode="auto">
              <a:xfrm>
                <a:off x="4419599"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300-00000A6C0000}"/>
                  </a:ext>
                </a:extLst>
              </xdr:cNvPr>
              <xdr:cNvSpPr/>
            </xdr:nvSpPr>
            <xdr:spPr bwMode="auto">
              <a:xfrm>
                <a:off x="3219469"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28</xdr:row>
          <xdr:rowOff>182880</xdr:rowOff>
        </xdr:from>
        <xdr:to>
          <xdr:col>18</xdr:col>
          <xdr:colOff>76200</xdr:colOff>
          <xdr:row>29</xdr:row>
          <xdr:rowOff>198120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3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28</xdr:row>
          <xdr:rowOff>182880</xdr:rowOff>
        </xdr:from>
        <xdr:to>
          <xdr:col>13</xdr:col>
          <xdr:colOff>76200</xdr:colOff>
          <xdr:row>29</xdr:row>
          <xdr:rowOff>198120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3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31</xdr:row>
          <xdr:rowOff>985</xdr:rowOff>
        </xdr:from>
        <xdr:to>
          <xdr:col>23</xdr:col>
          <xdr:colOff>76257</xdr:colOff>
          <xdr:row>31</xdr:row>
          <xdr:rowOff>227943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90660" y="6820885"/>
              <a:ext cx="1726177" cy="226958"/>
              <a:chOff x="3219469" y="6696075"/>
              <a:chExt cx="1428730" cy="228600"/>
            </a:xfrm>
          </xdr:grpSpPr>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300-00000D6C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300-00000E6C0000}"/>
                  </a:ext>
                </a:extLst>
              </xdr:cNvPr>
              <xdr:cNvSpPr/>
            </xdr:nvSpPr>
            <xdr:spPr bwMode="auto">
              <a:xfrm>
                <a:off x="4419599"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300-00000F6C0000}"/>
                  </a:ext>
                </a:extLst>
              </xdr:cNvPr>
              <xdr:cNvSpPr/>
            </xdr:nvSpPr>
            <xdr:spPr bwMode="auto">
              <a:xfrm>
                <a:off x="3219469"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26</xdr:row>
          <xdr:rowOff>72059</xdr:rowOff>
        </xdr:from>
        <xdr:to>
          <xdr:col>23</xdr:col>
          <xdr:colOff>76200</xdr:colOff>
          <xdr:row>28</xdr:row>
          <xdr:rowOff>13252</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988945" y="5992799"/>
              <a:ext cx="1727835" cy="223133"/>
              <a:chOff x="2943219" y="6178826"/>
              <a:chExt cx="1680132" cy="228600"/>
            </a:xfrm>
          </xdr:grpSpPr>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300-0000106C0000}"/>
                  </a:ext>
                </a:extLst>
              </xdr:cNvPr>
              <xdr:cNvSpPr/>
            </xdr:nvSpPr>
            <xdr:spPr bwMode="auto">
              <a:xfrm>
                <a:off x="2943219"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300-0000116C0000}"/>
                  </a:ext>
                </a:extLst>
              </xdr:cNvPr>
              <xdr:cNvSpPr/>
            </xdr:nvSpPr>
            <xdr:spPr bwMode="auto">
              <a:xfrm>
                <a:off x="3647247" y="6178826"/>
                <a:ext cx="272083"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300-0000126C0000}"/>
                  </a:ext>
                </a:extLst>
              </xdr:cNvPr>
              <xdr:cNvSpPr/>
            </xdr:nvSpPr>
            <xdr:spPr bwMode="auto">
              <a:xfrm>
                <a:off x="4351267"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29</xdr:row>
          <xdr:rowOff>156998</xdr:rowOff>
        </xdr:from>
        <xdr:to>
          <xdr:col>23</xdr:col>
          <xdr:colOff>76257</xdr:colOff>
          <xdr:row>31</xdr:row>
          <xdr:rowOff>2956</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990661" y="6565418"/>
              <a:ext cx="1726176" cy="257438"/>
              <a:chOff x="3078308" y="7091198"/>
              <a:chExt cx="1703307" cy="226958"/>
            </a:xfrm>
          </xdr:grpSpPr>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300-0000136C0000}"/>
                  </a:ext>
                </a:extLst>
              </xdr:cNvPr>
              <xdr:cNvSpPr/>
            </xdr:nvSpPr>
            <xdr:spPr bwMode="auto">
              <a:xfrm>
                <a:off x="3793682" y="7091198"/>
                <a:ext cx="272532"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300-0000146C0000}"/>
                  </a:ext>
                </a:extLst>
              </xdr:cNvPr>
              <xdr:cNvSpPr/>
            </xdr:nvSpPr>
            <xdr:spPr bwMode="auto">
              <a:xfrm>
                <a:off x="4509084" y="7091198"/>
                <a:ext cx="272531"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300-0000156C0000}"/>
                  </a:ext>
                </a:extLst>
              </xdr:cNvPr>
              <xdr:cNvSpPr/>
            </xdr:nvSpPr>
            <xdr:spPr bwMode="auto">
              <a:xfrm>
                <a:off x="3078308" y="7091198"/>
                <a:ext cx="272533"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244676</xdr:colOff>
          <xdr:row>36</xdr:row>
          <xdr:rowOff>76200</xdr:rowOff>
        </xdr:from>
        <xdr:to>
          <xdr:col>6</xdr:col>
          <xdr:colOff>152400</xdr:colOff>
          <xdr:row>41</xdr:row>
          <xdr:rowOff>57150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837249" y="8221984"/>
              <a:ext cx="258246" cy="925829"/>
              <a:chOff x="1863926" y="8297094"/>
              <a:chExt cx="260166" cy="951730"/>
            </a:xfrm>
          </xdr:grpSpPr>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300-0000166C0000}"/>
                  </a:ext>
                </a:extLst>
              </xdr:cNvPr>
              <xdr:cNvSpPr/>
            </xdr:nvSpPr>
            <xdr:spPr bwMode="auto">
              <a:xfrm>
                <a:off x="1863926" y="8761165"/>
                <a:ext cx="257794" cy="3107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300-0000176C0000}"/>
                  </a:ext>
                </a:extLst>
              </xdr:cNvPr>
              <xdr:cNvSpPr/>
            </xdr:nvSpPr>
            <xdr:spPr bwMode="auto">
              <a:xfrm>
                <a:off x="1863926" y="8297094"/>
                <a:ext cx="259556" cy="3124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300-0000186C0000}"/>
                  </a:ext>
                </a:extLst>
              </xdr:cNvPr>
              <xdr:cNvSpPr/>
            </xdr:nvSpPr>
            <xdr:spPr bwMode="auto">
              <a:xfrm>
                <a:off x="1863926" y="8529147"/>
                <a:ext cx="259556" cy="3124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300-0000196C0000}"/>
                  </a:ext>
                </a:extLst>
              </xdr:cNvPr>
              <xdr:cNvSpPr/>
            </xdr:nvSpPr>
            <xdr:spPr bwMode="auto">
              <a:xfrm>
                <a:off x="1866919" y="8944026"/>
                <a:ext cx="257173" cy="3047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232452</xdr:colOff>
      <xdr:row>5</xdr:row>
      <xdr:rowOff>59870</xdr:rowOff>
    </xdr:from>
    <xdr:to>
      <xdr:col>5</xdr:col>
      <xdr:colOff>10886</xdr:colOff>
      <xdr:row>5</xdr:row>
      <xdr:rowOff>156479</xdr:rowOff>
    </xdr:to>
    <xdr:sp macro="" textlink="">
      <xdr:nvSpPr>
        <xdr:cNvPr id="2" name="矢印: 上向き折線 1">
          <a:extLst>
            <a:ext uri="{FF2B5EF4-FFF2-40B4-BE49-F238E27FC236}">
              <a16:creationId xmlns:a16="http://schemas.microsoft.com/office/drawing/2014/main" id="{00000000-0008-0000-0400-000002000000}"/>
            </a:ext>
          </a:extLst>
        </xdr:cNvPr>
        <xdr:cNvSpPr/>
      </xdr:nvSpPr>
      <xdr:spPr>
        <a:xfrm flipH="1" flipV="1">
          <a:off x="3525381" y="1181099"/>
          <a:ext cx="94119" cy="96609"/>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533400</xdr:colOff>
      <xdr:row>0</xdr:row>
      <xdr:rowOff>47625</xdr:rowOff>
    </xdr:from>
    <xdr:to>
      <xdr:col>1</xdr:col>
      <xdr:colOff>952500</xdr:colOff>
      <xdr:row>0</xdr:row>
      <xdr:rowOff>247650</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07" t="3257" r="16964" b="85342"/>
        <a:stretch/>
      </xdr:blipFill>
      <xdr:spPr>
        <a:xfrm>
          <a:off x="790575" y="47625"/>
          <a:ext cx="419100" cy="266700"/>
        </a:xfrm>
        <a:prstGeom prst="rect">
          <a:avLst/>
        </a:prstGeom>
      </xdr:spPr>
    </xdr:pic>
    <xdr:clientData/>
  </xdr:twoCellAnchor>
</xdr:wsDr>
</file>

<file path=xl/tables/table1.xml><?xml version="1.0" encoding="utf-8"?>
<table xmlns="http://schemas.openxmlformats.org/spreadsheetml/2006/main" id="2" name="サービス種別リスト363" displayName="サービス種別リスト363" ref="T8:W20" totalsRowShown="0" headerRowDxfId="86" dataDxfId="84" headerRowBorderDxfId="85" tableBorderDxfId="83" totalsRowBorderDxfId="82">
  <autoFilter ref="T8:W20"/>
  <tableColumns count="4">
    <tableColumn id="1" name="入所系事業所" dataDxfId="81"/>
    <tableColumn id="2" name="複合型サービス事業所" dataDxfId="80"/>
    <tableColumn id="3" name="通所系事業所" dataDxfId="79"/>
    <tableColumn id="4" name="訪問系事業所" dataDxfId="78"/>
  </tableColumns>
  <tableStyleInfo name="TableStyleLight11" showFirstColumn="0" showLastColumn="0" showRowStripes="1" showColumnStripes="0"/>
</table>
</file>

<file path=xl/tables/table2.xml><?xml version="1.0" encoding="utf-8"?>
<table xmlns="http://schemas.openxmlformats.org/spreadsheetml/2006/main" id="3" name="テーブル374" displayName="テーブル374" ref="Y8:AB11" totalsRowShown="0" headerRowDxfId="77" dataDxfId="75" headerRowBorderDxfId="76" tableBorderDxfId="74" totalsRowBorderDxfId="73">
  <autoFilter ref="Y8:AB11"/>
  <tableColumns count="4">
    <tableColumn id="1" name="入所系事業所1_入所" dataDxfId="72"/>
    <tableColumn id="2" name="複合型サービス事業所2_入所" dataDxfId="71"/>
    <tableColumn id="3" name="通所系事業所3_入所" dataDxfId="70"/>
    <tableColumn id="4" name="訪問系事業所4_入所" dataDxfId="69"/>
  </tableColumns>
  <tableStyleInfo name="TableStyleLight1" showFirstColumn="0" showLastColumn="0" showRowStripes="1" showColumnStripes="0"/>
</table>
</file>

<file path=xl/tables/table3.xml><?xml version="1.0" encoding="utf-8"?>
<table xmlns="http://schemas.openxmlformats.org/spreadsheetml/2006/main" id="4" name="テーブル485" displayName="テーブル485" ref="AI8:AN12" totalsRowShown="0" headerRowDxfId="68" dataDxfId="66" headerRowBorderDxfId="67" tableBorderDxfId="65" totalsRowBorderDxfId="64">
  <autoFilter ref="AI8:AN12"/>
  <tableColumns count="6">
    <tableColumn id="1" name="分類番号" dataDxfId="63"/>
    <tableColumn id="2" name="分類" dataDxfId="62"/>
    <tableColumn id="3" name="基礎額" dataDxfId="61"/>
    <tableColumn id="4" name="加算額" dataDxfId="60"/>
    <tableColumn id="5" name="車両燃料費" dataDxfId="59"/>
    <tableColumn id="6" name="食材料費" dataDxfId="58"/>
  </tableColumns>
  <tableStyleInfo name="TableStyleLight1" showFirstColumn="0" showLastColumn="0" showRowStripes="1" showColumnStripes="0"/>
</table>
</file>

<file path=xl/tables/table4.xml><?xml version="1.0" encoding="utf-8"?>
<table xmlns="http://schemas.openxmlformats.org/spreadsheetml/2006/main" id="8" name="テーブル3729" displayName="テーブル3729" ref="AD8:AG11" totalsRowShown="0" headerRowDxfId="57" dataDxfId="55" headerRowBorderDxfId="56" tableBorderDxfId="54" totalsRowBorderDxfId="53">
  <autoFilter ref="AD8:AG11"/>
  <tableColumns count="4">
    <tableColumn id="1" name="入所系事業所1_通所" dataDxfId="52"/>
    <tableColumn id="2" name="複合型サービス事業所2_通所" dataDxfId="51"/>
    <tableColumn id="3" name="通所系事業所3_通所" dataDxfId="50"/>
    <tableColumn id="4" name="訪問系事業所4_通所" dataDxfId="49"/>
  </tableColumns>
  <tableStyleInfo name="TableStyleLight1" showFirstColumn="0" showLastColumn="0" showRowStripes="1" showColumnStripes="0"/>
</table>
</file>

<file path=xl/tables/table5.xml><?xml version="1.0" encoding="utf-8"?>
<table xmlns="http://schemas.openxmlformats.org/spreadsheetml/2006/main" id="5" name="サービス種別リスト36" displayName="サービス種別リスト36" ref="T8:W20" totalsRowShown="0" headerRowDxfId="37" dataDxfId="35" headerRowBorderDxfId="36" tableBorderDxfId="34" totalsRowBorderDxfId="33">
  <autoFilter ref="T8:W20"/>
  <tableColumns count="4">
    <tableColumn id="1" name="入所系事業所" dataDxfId="32"/>
    <tableColumn id="2" name="複合型サービス事業所" dataDxfId="31"/>
    <tableColumn id="3" name="通所系事業所" dataDxfId="30"/>
    <tableColumn id="4" name="訪問系事業所" dataDxfId="29"/>
  </tableColumns>
  <tableStyleInfo name="TableStyleLight11" showFirstColumn="0" showLastColumn="0" showRowStripes="1" showColumnStripes="0"/>
</table>
</file>

<file path=xl/tables/table6.xml><?xml version="1.0" encoding="utf-8"?>
<table xmlns="http://schemas.openxmlformats.org/spreadsheetml/2006/main" id="6" name="テーブル37" displayName="テーブル37" ref="Y8:AB11" totalsRowShown="0" headerRowDxfId="28" dataDxfId="26" headerRowBorderDxfId="27" tableBorderDxfId="25" totalsRowBorderDxfId="24">
  <autoFilter ref="Y8:AB11"/>
  <tableColumns count="4">
    <tableColumn id="1" name="入所系事業所1_入所" dataDxfId="23"/>
    <tableColumn id="2" name="複合型サービス事業所2_入所" dataDxfId="22"/>
    <tableColumn id="3" name="通所系事業所3_入所" dataDxfId="21"/>
    <tableColumn id="4" name="訪問系事業所4_入所" dataDxfId="20"/>
  </tableColumns>
  <tableStyleInfo name="TableStyleLight1" showFirstColumn="0" showLastColumn="0" showRowStripes="1" showColumnStripes="0"/>
</table>
</file>

<file path=xl/tables/table7.xml><?xml version="1.0" encoding="utf-8"?>
<table xmlns="http://schemas.openxmlformats.org/spreadsheetml/2006/main" id="7" name="テーブル48" displayName="テーブル48" ref="AI8:AN12" totalsRowShown="0" headerRowDxfId="19" dataDxfId="17" headerRowBorderDxfId="18" tableBorderDxfId="16" totalsRowBorderDxfId="15">
  <autoFilter ref="AI8:AN12"/>
  <tableColumns count="6">
    <tableColumn id="1" name="分類番号" dataDxfId="14"/>
    <tableColumn id="2" name="分類" dataDxfId="13"/>
    <tableColumn id="3" name="基礎額" dataDxfId="12"/>
    <tableColumn id="4" name="加算額" dataDxfId="11"/>
    <tableColumn id="5" name="車両燃料費" dataDxfId="10"/>
    <tableColumn id="6" name="食材料費" dataDxfId="9"/>
  </tableColumns>
  <tableStyleInfo name="TableStyleLight1" showFirstColumn="0" showLastColumn="0" showRowStripes="1" showColumnStripes="0"/>
</table>
</file>

<file path=xl/tables/table8.xml><?xml version="1.0" encoding="utf-8"?>
<table xmlns="http://schemas.openxmlformats.org/spreadsheetml/2006/main" id="1" name="テーブル372" displayName="テーブル372" ref="AD8:AG11" totalsRowShown="0" headerRowDxfId="8" dataDxfId="6" headerRowBorderDxfId="7" tableBorderDxfId="5" totalsRowBorderDxfId="4">
  <autoFilter ref="AD8:AG11"/>
  <tableColumns count="4">
    <tableColumn id="1" name="入所系事業所1_通所" dataDxfId="3"/>
    <tableColumn id="2" name="複合型サービス事業所2_通所" dataDxfId="2"/>
    <tableColumn id="3" name="通所系事業所3_通所" dataDxfId="1"/>
    <tableColumn id="4" name="訪問系事業所4_通所"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3.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omments" Target="../comments3.xml"/><Relationship Id="rId2" Type="http://schemas.openxmlformats.org/officeDocument/2006/relationships/drawing" Target="../drawings/drawing4.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4.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table" Target="../tables/table8.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1"/>
  <sheetViews>
    <sheetView tabSelected="1" zoomScaleNormal="100" workbookViewId="0">
      <selection activeCell="F11" sqref="F11:AF11"/>
    </sheetView>
  </sheetViews>
  <sheetFormatPr defaultColWidth="2" defaultRowHeight="12"/>
  <cols>
    <col min="1" max="4" width="4.19921875" style="19" customWidth="1"/>
    <col min="5" max="5" width="4.09765625" style="19" customWidth="1"/>
    <col min="6" max="7" width="4.59765625" style="19" customWidth="1"/>
    <col min="8" max="11" width="2" style="19"/>
    <col min="12" max="31" width="1.8984375" style="19" customWidth="1"/>
    <col min="32" max="32" width="2.09765625" style="19" customWidth="1"/>
    <col min="33" max="33" width="4.09765625" style="19" bestFit="1" customWidth="1"/>
    <col min="34" max="16384" width="2" style="19"/>
  </cols>
  <sheetData>
    <row r="1" spans="1:35" ht="19.5" customHeight="1">
      <c r="A1" s="26" t="s">
        <v>81</v>
      </c>
      <c r="C1" s="123"/>
      <c r="D1" s="123"/>
      <c r="AG1" s="29"/>
      <c r="AH1" s="29"/>
      <c r="AI1" s="29"/>
    </row>
    <row r="2" spans="1:35" ht="2.4" customHeight="1">
      <c r="A2" s="20"/>
      <c r="C2" s="123"/>
      <c r="D2" s="123"/>
    </row>
    <row r="3" spans="1:35" s="28" customFormat="1" ht="19.5" customHeight="1">
      <c r="A3" s="317" t="s">
        <v>153</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row>
    <row r="4" spans="1:35" s="28" customFormat="1" ht="19.5" customHeight="1">
      <c r="A4" s="318" t="s">
        <v>20</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row>
    <row r="5" spans="1:35" ht="3.6"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row>
    <row r="6" spans="1:35" ht="19.5" customHeight="1">
      <c r="C6" s="102"/>
      <c r="D6" s="102"/>
      <c r="V6" s="27" t="s">
        <v>0</v>
      </c>
      <c r="W6" s="319" t="s">
        <v>193</v>
      </c>
      <c r="X6" s="319"/>
      <c r="Y6" s="123" t="s">
        <v>1</v>
      </c>
      <c r="Z6" s="319"/>
      <c r="AA6" s="319"/>
      <c r="AB6" s="123" t="s">
        <v>2</v>
      </c>
      <c r="AC6" s="319"/>
      <c r="AD6" s="319"/>
      <c r="AE6" s="123" t="s">
        <v>3</v>
      </c>
    </row>
    <row r="7" spans="1:35" ht="19.5" customHeight="1">
      <c r="A7" s="26"/>
      <c r="B7" s="320" t="s">
        <v>19</v>
      </c>
      <c r="C7" s="320"/>
      <c r="D7" s="320"/>
      <c r="E7" s="320"/>
      <c r="F7" s="320"/>
    </row>
    <row r="8" spans="1:35" ht="47.4" customHeight="1">
      <c r="A8" s="25"/>
      <c r="B8" s="322" t="s">
        <v>154</v>
      </c>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25"/>
      <c r="AF8" s="25"/>
    </row>
    <row r="9" spans="1:35" ht="6" customHeight="1">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row>
    <row r="10" spans="1:35" ht="13.5" customHeight="1">
      <c r="A10" s="323" t="s">
        <v>4</v>
      </c>
      <c r="B10" s="326" t="s">
        <v>5</v>
      </c>
      <c r="C10" s="326"/>
      <c r="D10" s="326"/>
      <c r="E10" s="326"/>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row>
    <row r="11" spans="1:35" ht="26.25" customHeight="1">
      <c r="A11" s="324"/>
      <c r="B11" s="328" t="s">
        <v>6</v>
      </c>
      <c r="C11" s="328"/>
      <c r="D11" s="328"/>
      <c r="E11" s="328"/>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row>
    <row r="12" spans="1:35" ht="13.5" customHeight="1">
      <c r="A12" s="324"/>
      <c r="B12" s="330" t="s">
        <v>93</v>
      </c>
      <c r="C12" s="331"/>
      <c r="D12" s="331"/>
      <c r="E12" s="332"/>
      <c r="F12" s="24" t="s">
        <v>108</v>
      </c>
      <c r="G12" s="122"/>
      <c r="H12" s="23" t="s">
        <v>94</v>
      </c>
      <c r="I12" s="333"/>
      <c r="J12" s="333"/>
      <c r="K12" s="333"/>
      <c r="L12" s="22" t="s">
        <v>89</v>
      </c>
      <c r="M12" s="334"/>
      <c r="N12" s="334"/>
      <c r="O12" s="334"/>
      <c r="P12" s="334"/>
      <c r="Q12" s="334"/>
      <c r="R12" s="334"/>
      <c r="S12" s="334"/>
      <c r="T12" s="334"/>
      <c r="U12" s="334"/>
      <c r="V12" s="334"/>
      <c r="W12" s="334"/>
      <c r="X12" s="334"/>
      <c r="Y12" s="334"/>
      <c r="Z12" s="334"/>
      <c r="AA12" s="334"/>
      <c r="AB12" s="334"/>
      <c r="AC12" s="334"/>
      <c r="AD12" s="334"/>
      <c r="AE12" s="334"/>
      <c r="AF12" s="335"/>
    </row>
    <row r="13" spans="1:35" ht="36.75" customHeight="1">
      <c r="A13" s="324"/>
      <c r="B13" s="336" t="s">
        <v>90</v>
      </c>
      <c r="C13" s="337"/>
      <c r="D13" s="337"/>
      <c r="E13" s="338"/>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row>
    <row r="14" spans="1:35" ht="19.5" customHeight="1">
      <c r="A14" s="324"/>
      <c r="B14" s="295" t="s">
        <v>88</v>
      </c>
      <c r="C14" s="295"/>
      <c r="D14" s="295"/>
      <c r="E14" s="295"/>
      <c r="F14" s="295" t="s">
        <v>9</v>
      </c>
      <c r="G14" s="295"/>
      <c r="H14" s="315"/>
      <c r="I14" s="315"/>
      <c r="J14" s="315"/>
      <c r="K14" s="315"/>
      <c r="L14" s="315"/>
      <c r="M14" s="315"/>
      <c r="N14" s="315"/>
      <c r="O14" s="315"/>
      <c r="P14" s="315"/>
      <c r="Q14" s="315"/>
      <c r="R14" s="295" t="s">
        <v>10</v>
      </c>
      <c r="S14" s="295"/>
      <c r="T14" s="295"/>
      <c r="U14" s="295"/>
      <c r="V14" s="295"/>
      <c r="W14" s="316"/>
      <c r="X14" s="316"/>
      <c r="Y14" s="316"/>
      <c r="Z14" s="316"/>
      <c r="AA14" s="316"/>
      <c r="AB14" s="316"/>
      <c r="AC14" s="316"/>
      <c r="AD14" s="316"/>
      <c r="AE14" s="316"/>
      <c r="AF14" s="316"/>
    </row>
    <row r="15" spans="1:35" ht="19.5" customHeight="1">
      <c r="A15" s="324"/>
      <c r="B15" s="295" t="s">
        <v>16</v>
      </c>
      <c r="C15" s="295"/>
      <c r="D15" s="295"/>
      <c r="E15" s="295"/>
      <c r="F15" s="295" t="s">
        <v>7</v>
      </c>
      <c r="G15" s="295"/>
      <c r="H15" s="296"/>
      <c r="I15" s="296"/>
      <c r="J15" s="296"/>
      <c r="K15" s="296"/>
      <c r="L15" s="296"/>
      <c r="M15" s="296"/>
      <c r="N15" s="296"/>
      <c r="O15" s="296"/>
      <c r="P15" s="296"/>
      <c r="Q15" s="296"/>
      <c r="R15" s="295" t="s">
        <v>13</v>
      </c>
      <c r="S15" s="295"/>
      <c r="T15" s="295"/>
      <c r="U15" s="295"/>
      <c r="V15" s="295"/>
      <c r="W15" s="297"/>
      <c r="X15" s="297"/>
      <c r="Y15" s="297"/>
      <c r="Z15" s="297"/>
      <c r="AA15" s="297"/>
      <c r="AB15" s="297"/>
      <c r="AC15" s="297"/>
      <c r="AD15" s="297"/>
      <c r="AE15" s="297"/>
      <c r="AF15" s="297"/>
    </row>
    <row r="16" spans="1:35" ht="19.5" customHeight="1">
      <c r="A16" s="324"/>
      <c r="B16" s="314" t="s">
        <v>86</v>
      </c>
      <c r="C16" s="314"/>
      <c r="D16" s="314"/>
      <c r="E16" s="314"/>
      <c r="F16" s="295" t="s">
        <v>9</v>
      </c>
      <c r="G16" s="295"/>
      <c r="H16" s="315"/>
      <c r="I16" s="315"/>
      <c r="J16" s="315"/>
      <c r="K16" s="315"/>
      <c r="L16" s="315"/>
      <c r="M16" s="315"/>
      <c r="N16" s="315"/>
      <c r="O16" s="315"/>
      <c r="P16" s="315"/>
      <c r="Q16" s="315"/>
      <c r="R16" s="295" t="s">
        <v>10</v>
      </c>
      <c r="S16" s="295"/>
      <c r="T16" s="295"/>
      <c r="U16" s="295"/>
      <c r="V16" s="295"/>
      <c r="W16" s="316"/>
      <c r="X16" s="316"/>
      <c r="Y16" s="316"/>
      <c r="Z16" s="316"/>
      <c r="AA16" s="316"/>
      <c r="AB16" s="316"/>
      <c r="AC16" s="316"/>
      <c r="AD16" s="316"/>
      <c r="AE16" s="316"/>
      <c r="AF16" s="316"/>
    </row>
    <row r="17" spans="1:34" ht="19.5" customHeight="1">
      <c r="A17" s="324"/>
      <c r="B17" s="314" t="s">
        <v>87</v>
      </c>
      <c r="C17" s="314"/>
      <c r="D17" s="314"/>
      <c r="E17" s="314"/>
      <c r="F17" s="295" t="s">
        <v>9</v>
      </c>
      <c r="G17" s="295"/>
      <c r="H17" s="315"/>
      <c r="I17" s="315"/>
      <c r="J17" s="315"/>
      <c r="K17" s="315"/>
      <c r="L17" s="315"/>
      <c r="M17" s="315"/>
      <c r="N17" s="315"/>
      <c r="O17" s="315"/>
      <c r="P17" s="315"/>
      <c r="Q17" s="315"/>
      <c r="R17" s="295" t="s">
        <v>10</v>
      </c>
      <c r="S17" s="295"/>
      <c r="T17" s="295"/>
      <c r="U17" s="295"/>
      <c r="V17" s="295"/>
      <c r="W17" s="316"/>
      <c r="X17" s="316"/>
      <c r="Y17" s="316"/>
      <c r="Z17" s="316"/>
      <c r="AA17" s="316"/>
      <c r="AB17" s="316"/>
      <c r="AC17" s="316"/>
      <c r="AD17" s="316"/>
      <c r="AE17" s="316"/>
      <c r="AF17" s="316"/>
    </row>
    <row r="18" spans="1:34" ht="19.5" customHeight="1">
      <c r="A18" s="324"/>
      <c r="B18" s="293" t="s">
        <v>122</v>
      </c>
      <c r="C18" s="293"/>
      <c r="D18" s="293"/>
      <c r="E18" s="293"/>
      <c r="F18" s="295" t="s">
        <v>7</v>
      </c>
      <c r="G18" s="295"/>
      <c r="H18" s="296"/>
      <c r="I18" s="296"/>
      <c r="J18" s="296"/>
      <c r="K18" s="296"/>
      <c r="L18" s="296"/>
      <c r="M18" s="296"/>
      <c r="N18" s="296"/>
      <c r="O18" s="296"/>
      <c r="P18" s="296"/>
      <c r="Q18" s="296"/>
      <c r="R18" s="295" t="s">
        <v>13</v>
      </c>
      <c r="S18" s="295"/>
      <c r="T18" s="295"/>
      <c r="U18" s="295"/>
      <c r="V18" s="295"/>
      <c r="W18" s="297"/>
      <c r="X18" s="297"/>
      <c r="Y18" s="297"/>
      <c r="Z18" s="297"/>
      <c r="AA18" s="297"/>
      <c r="AB18" s="297"/>
      <c r="AC18" s="297"/>
      <c r="AD18" s="297"/>
      <c r="AE18" s="297"/>
      <c r="AF18" s="297"/>
    </row>
    <row r="19" spans="1:34" ht="19.5" customHeight="1">
      <c r="A19" s="325"/>
      <c r="B19" s="294"/>
      <c r="C19" s="294"/>
      <c r="D19" s="294"/>
      <c r="E19" s="294"/>
      <c r="F19" s="305" t="s">
        <v>8</v>
      </c>
      <c r="G19" s="305"/>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row>
    <row r="20" spans="1:34" ht="3.6" customHeight="1">
      <c r="A20" s="20"/>
      <c r="C20" s="102"/>
      <c r="D20" s="102"/>
    </row>
    <row r="21" spans="1:34" ht="19.5" customHeight="1" thickBot="1">
      <c r="A21" s="307" t="s">
        <v>14</v>
      </c>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34" ht="19.5" customHeight="1" thickBot="1">
      <c r="A22" s="308" t="s">
        <v>15</v>
      </c>
      <c r="B22" s="309"/>
      <c r="C22" s="309"/>
      <c r="D22" s="309"/>
      <c r="E22" s="309"/>
      <c r="F22" s="309"/>
      <c r="G22" s="309"/>
      <c r="H22" s="309"/>
      <c r="I22" s="309"/>
      <c r="J22" s="309"/>
      <c r="K22" s="309"/>
      <c r="L22" s="309"/>
      <c r="M22" s="309"/>
      <c r="N22" s="309"/>
      <c r="O22" s="309"/>
      <c r="P22" s="309"/>
      <c r="Q22" s="310"/>
      <c r="R22" s="311">
        <f>'様式第1号 別紙'!O2</f>
        <v>0</v>
      </c>
      <c r="S22" s="311"/>
      <c r="T22" s="311"/>
      <c r="U22" s="311"/>
      <c r="V22" s="311"/>
      <c r="W22" s="311"/>
      <c r="X22" s="311"/>
      <c r="Y22" s="311"/>
      <c r="Z22" s="311"/>
      <c r="AA22" s="311"/>
      <c r="AB22" s="311"/>
      <c r="AC22" s="311"/>
      <c r="AD22" s="311"/>
      <c r="AE22" s="312" t="s">
        <v>11</v>
      </c>
      <c r="AF22" s="313"/>
    </row>
    <row r="23" spans="1:34" ht="6" customHeight="1">
      <c r="A23" s="123"/>
      <c r="C23" s="123"/>
      <c r="D23" s="123"/>
    </row>
    <row r="24" spans="1:34" ht="15" customHeight="1">
      <c r="A24" s="298" t="s">
        <v>82</v>
      </c>
      <c r="B24" s="301"/>
      <c r="C24" s="302"/>
      <c r="D24" s="303" t="s">
        <v>17</v>
      </c>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4"/>
    </row>
    <row r="25" spans="1:34" ht="15" customHeight="1">
      <c r="A25" s="299"/>
      <c r="B25" s="301"/>
      <c r="C25" s="302"/>
      <c r="D25" s="303" t="s">
        <v>95</v>
      </c>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4"/>
    </row>
    <row r="26" spans="1:34" ht="15" customHeight="1">
      <c r="A26" s="300"/>
      <c r="B26" s="301"/>
      <c r="C26" s="302"/>
      <c r="D26" s="303" t="s">
        <v>18</v>
      </c>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4"/>
      <c r="AH26" s="21"/>
    </row>
    <row r="27" spans="1:34" ht="6" customHeight="1">
      <c r="A27" s="103"/>
      <c r="C27" s="102"/>
      <c r="D27" s="102"/>
    </row>
    <row r="28" spans="1:34" ht="16.5" customHeight="1">
      <c r="A28" s="288" t="s">
        <v>83</v>
      </c>
      <c r="B28" s="289" t="s">
        <v>63</v>
      </c>
      <c r="C28" s="289"/>
      <c r="D28" s="289"/>
      <c r="E28" s="289"/>
      <c r="F28" s="290"/>
      <c r="G28" s="290"/>
      <c r="H28" s="290"/>
      <c r="I28" s="290"/>
      <c r="J28" s="290"/>
      <c r="K28" s="290"/>
      <c r="L28" s="286" t="s">
        <v>62</v>
      </c>
      <c r="M28" s="286"/>
      <c r="N28" s="286"/>
      <c r="O28" s="286"/>
      <c r="P28" s="286"/>
      <c r="Q28" s="286" t="s">
        <v>64</v>
      </c>
      <c r="R28" s="286"/>
      <c r="S28" s="286"/>
      <c r="T28" s="286"/>
      <c r="U28" s="286"/>
      <c r="V28" s="286" t="s">
        <v>65</v>
      </c>
      <c r="W28" s="286"/>
      <c r="X28" s="286"/>
      <c r="Y28" s="286"/>
      <c r="Z28" s="286"/>
      <c r="AA28" s="2"/>
      <c r="AB28" s="280"/>
      <c r="AC28" s="280"/>
      <c r="AD28" s="280"/>
      <c r="AE28" s="280"/>
      <c r="AF28" s="3"/>
    </row>
    <row r="29" spans="1:34" ht="16.5" customHeight="1">
      <c r="A29" s="288"/>
      <c r="B29" s="289"/>
      <c r="C29" s="289"/>
      <c r="D29" s="289"/>
      <c r="E29" s="289"/>
      <c r="F29" s="290"/>
      <c r="G29" s="290"/>
      <c r="H29" s="290"/>
      <c r="I29" s="290"/>
      <c r="J29" s="290"/>
      <c r="K29" s="290"/>
      <c r="L29" s="282" t="s">
        <v>66</v>
      </c>
      <c r="M29" s="282"/>
      <c r="N29" s="282"/>
      <c r="O29" s="282"/>
      <c r="P29" s="282"/>
      <c r="Q29" s="282" t="s">
        <v>67</v>
      </c>
      <c r="R29" s="282"/>
      <c r="S29" s="282"/>
      <c r="T29" s="282"/>
      <c r="U29" s="282"/>
      <c r="V29" s="283" t="s">
        <v>68</v>
      </c>
      <c r="W29" s="283"/>
      <c r="X29" s="283"/>
      <c r="Y29" s="283"/>
      <c r="Z29" s="283"/>
      <c r="AA29" s="4" t="s">
        <v>73</v>
      </c>
      <c r="AB29" s="281"/>
      <c r="AC29" s="281"/>
      <c r="AD29" s="281"/>
      <c r="AE29" s="281"/>
      <c r="AF29" s="5" t="s">
        <v>89</v>
      </c>
    </row>
    <row r="30" spans="1:34" ht="16.5" customHeight="1">
      <c r="A30" s="288"/>
      <c r="B30" s="284" t="s">
        <v>77</v>
      </c>
      <c r="C30" s="284"/>
      <c r="D30" s="284"/>
      <c r="E30" s="284"/>
      <c r="F30" s="285"/>
      <c r="G30" s="285"/>
      <c r="H30" s="285"/>
      <c r="I30" s="285"/>
      <c r="J30" s="285"/>
      <c r="K30" s="285"/>
      <c r="L30" s="286" t="s">
        <v>69</v>
      </c>
      <c r="M30" s="286"/>
      <c r="N30" s="286"/>
      <c r="O30" s="286"/>
      <c r="P30" s="286"/>
      <c r="Q30" s="286" t="s">
        <v>70</v>
      </c>
      <c r="R30" s="286"/>
      <c r="S30" s="286"/>
      <c r="T30" s="286"/>
      <c r="U30" s="286"/>
      <c r="V30" s="287"/>
      <c r="W30" s="287"/>
      <c r="X30" s="287"/>
      <c r="Y30" s="287"/>
      <c r="Z30" s="287"/>
      <c r="AA30" s="2"/>
      <c r="AB30" s="280"/>
      <c r="AC30" s="280"/>
      <c r="AD30" s="280"/>
      <c r="AE30" s="280"/>
      <c r="AF30" s="3"/>
    </row>
    <row r="31" spans="1:34" ht="16.5" customHeight="1">
      <c r="A31" s="288"/>
      <c r="B31" s="291" t="s">
        <v>76</v>
      </c>
      <c r="C31" s="291"/>
      <c r="D31" s="291"/>
      <c r="E31" s="291"/>
      <c r="F31" s="285"/>
      <c r="G31" s="285"/>
      <c r="H31" s="285"/>
      <c r="I31" s="285"/>
      <c r="J31" s="285"/>
      <c r="K31" s="285"/>
      <c r="L31" s="292" t="s">
        <v>72</v>
      </c>
      <c r="M31" s="292"/>
      <c r="N31" s="292"/>
      <c r="O31" s="292"/>
      <c r="P31" s="292"/>
      <c r="Q31" s="292" t="s">
        <v>71</v>
      </c>
      <c r="R31" s="292"/>
      <c r="S31" s="292"/>
      <c r="T31" s="292"/>
      <c r="U31" s="292"/>
      <c r="V31" s="292" t="s">
        <v>68</v>
      </c>
      <c r="W31" s="292"/>
      <c r="X31" s="292"/>
      <c r="Y31" s="292"/>
      <c r="Z31" s="292"/>
      <c r="AA31" s="4" t="s">
        <v>73</v>
      </c>
      <c r="AB31" s="281"/>
      <c r="AC31" s="281"/>
      <c r="AD31" s="281"/>
      <c r="AE31" s="281"/>
      <c r="AF31" s="5" t="s">
        <v>89</v>
      </c>
    </row>
    <row r="32" spans="1:34" ht="19.5" customHeight="1">
      <c r="A32" s="288"/>
      <c r="B32" s="273" t="s">
        <v>111</v>
      </c>
      <c r="C32" s="274"/>
      <c r="D32" s="274"/>
      <c r="E32" s="274"/>
      <c r="F32" s="274"/>
      <c r="G32" s="274"/>
      <c r="H32" s="274"/>
      <c r="I32" s="274"/>
      <c r="J32" s="274"/>
      <c r="K32" s="275"/>
      <c r="L32" s="276" t="s">
        <v>74</v>
      </c>
      <c r="M32" s="277"/>
      <c r="N32" s="277"/>
      <c r="O32" s="277"/>
      <c r="P32" s="277"/>
      <c r="Q32" s="277" t="s">
        <v>75</v>
      </c>
      <c r="R32" s="277"/>
      <c r="S32" s="277"/>
      <c r="T32" s="277"/>
      <c r="U32" s="277"/>
      <c r="V32" s="277" t="s">
        <v>68</v>
      </c>
      <c r="W32" s="277"/>
      <c r="X32" s="277"/>
      <c r="Y32" s="277"/>
      <c r="Z32" s="277"/>
      <c r="AA32" s="6" t="s">
        <v>73</v>
      </c>
      <c r="AB32" s="278"/>
      <c r="AC32" s="278"/>
      <c r="AD32" s="278"/>
      <c r="AE32" s="278"/>
      <c r="AF32" s="7" t="s">
        <v>89</v>
      </c>
    </row>
    <row r="33" spans="1:32" ht="19.5" customHeight="1">
      <c r="A33" s="288"/>
      <c r="B33" s="273" t="s">
        <v>112</v>
      </c>
      <c r="C33" s="274"/>
      <c r="D33" s="274"/>
      <c r="E33" s="274"/>
      <c r="F33" s="274"/>
      <c r="G33" s="274"/>
      <c r="H33" s="274"/>
      <c r="I33" s="274"/>
      <c r="J33" s="274"/>
      <c r="K33" s="275"/>
      <c r="L33" s="279"/>
      <c r="M33" s="268"/>
      <c r="N33" s="268"/>
      <c r="O33" s="268"/>
      <c r="P33" s="268"/>
      <c r="Q33" s="268"/>
      <c r="R33" s="268"/>
      <c r="S33" s="268"/>
      <c r="T33" s="268"/>
      <c r="U33" s="268"/>
      <c r="V33" s="268"/>
      <c r="W33" s="268"/>
      <c r="X33" s="268"/>
      <c r="Y33" s="268"/>
      <c r="Z33" s="268"/>
      <c r="AA33" s="268"/>
      <c r="AB33" s="268"/>
      <c r="AC33" s="268"/>
      <c r="AD33" s="268"/>
      <c r="AE33" s="268"/>
      <c r="AF33" s="269"/>
    </row>
    <row r="34" spans="1:32" s="20" customFormat="1" ht="30" customHeight="1">
      <c r="A34" s="288"/>
      <c r="B34" s="270" t="s">
        <v>21</v>
      </c>
      <c r="C34" s="270"/>
      <c r="D34" s="270"/>
      <c r="E34" s="270"/>
      <c r="F34" s="271"/>
      <c r="G34" s="271"/>
      <c r="H34" s="271"/>
      <c r="I34" s="271"/>
      <c r="J34" s="271"/>
      <c r="K34" s="271"/>
      <c r="L34" s="272"/>
      <c r="M34" s="272"/>
      <c r="N34" s="272"/>
      <c r="O34" s="272"/>
      <c r="P34" s="272"/>
      <c r="Q34" s="272"/>
      <c r="R34" s="272"/>
      <c r="S34" s="272"/>
      <c r="T34" s="272"/>
      <c r="U34" s="272"/>
      <c r="V34" s="272"/>
      <c r="W34" s="272"/>
      <c r="X34" s="272"/>
      <c r="Y34" s="272"/>
      <c r="Z34" s="272"/>
      <c r="AA34" s="272"/>
      <c r="AB34" s="272"/>
      <c r="AC34" s="272"/>
      <c r="AD34" s="272"/>
      <c r="AE34" s="272"/>
      <c r="AF34" s="272"/>
    </row>
    <row r="35" spans="1:32" s="20" customFormat="1" ht="30" customHeight="1">
      <c r="A35" s="288"/>
      <c r="B35" s="270" t="s">
        <v>22</v>
      </c>
      <c r="C35" s="270"/>
      <c r="D35" s="270"/>
      <c r="E35" s="270"/>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row>
    <row r="36" spans="1:32" ht="6" customHeight="1">
      <c r="A36" s="103"/>
      <c r="C36" s="102"/>
      <c r="D36" s="102"/>
      <c r="H36"/>
      <c r="I36"/>
      <c r="J36"/>
      <c r="K36"/>
    </row>
    <row r="37" spans="1:32" ht="10.5" customHeight="1">
      <c r="A37" s="249" t="s">
        <v>84</v>
      </c>
      <c r="B37" s="252" t="s">
        <v>109</v>
      </c>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row>
    <row r="38" spans="1:32" ht="15" customHeight="1">
      <c r="A38" s="250"/>
      <c r="B38" s="253" t="s">
        <v>23</v>
      </c>
      <c r="C38" s="254"/>
      <c r="D38" s="254"/>
      <c r="E38" s="255"/>
      <c r="F38" s="247"/>
      <c r="G38" s="248"/>
      <c r="H38" s="259" t="s">
        <v>92</v>
      </c>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row>
    <row r="39" spans="1:32" ht="19.5" customHeight="1">
      <c r="A39" s="250"/>
      <c r="B39" s="256"/>
      <c r="C39" s="257"/>
      <c r="D39" s="257"/>
      <c r="E39" s="258"/>
      <c r="F39" s="247"/>
      <c r="G39" s="248"/>
      <c r="H39" s="261" t="s">
        <v>91</v>
      </c>
      <c r="I39" s="262"/>
      <c r="J39" s="262"/>
      <c r="K39" s="262"/>
      <c r="L39" s="262"/>
      <c r="M39" s="262"/>
      <c r="N39" s="262"/>
      <c r="O39" s="262"/>
      <c r="P39" s="262"/>
      <c r="Q39" s="262"/>
      <c r="R39" s="262"/>
      <c r="S39" s="263" t="s">
        <v>110</v>
      </c>
      <c r="T39" s="263"/>
      <c r="U39" s="263"/>
      <c r="V39" s="263"/>
      <c r="W39" s="263"/>
      <c r="X39" s="263"/>
      <c r="Y39" s="263"/>
      <c r="Z39" s="263"/>
      <c r="AA39" s="263"/>
      <c r="AB39" s="263"/>
      <c r="AC39" s="263"/>
      <c r="AD39" s="263"/>
      <c r="AE39" s="263"/>
      <c r="AF39" s="264"/>
    </row>
    <row r="40" spans="1:32" ht="15" customHeight="1">
      <c r="A40" s="250"/>
      <c r="B40" s="253" t="s">
        <v>85</v>
      </c>
      <c r="C40" s="254"/>
      <c r="D40" s="254"/>
      <c r="E40" s="255"/>
      <c r="F40" s="247"/>
      <c r="G40" s="248"/>
      <c r="H40" s="245" t="s">
        <v>113</v>
      </c>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row>
    <row r="41" spans="1:32" ht="15" customHeight="1">
      <c r="A41" s="251"/>
      <c r="B41" s="265"/>
      <c r="C41" s="266"/>
      <c r="D41" s="266"/>
      <c r="E41" s="267"/>
      <c r="F41" s="247"/>
      <c r="G41" s="248"/>
      <c r="H41" s="245" t="s">
        <v>114</v>
      </c>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row>
  </sheetData>
  <sheetProtection password="DD4F" sheet="1" objects="1" scenarios="1"/>
  <mergeCells count="105">
    <mergeCell ref="A3:AF3"/>
    <mergeCell ref="A4:AF4"/>
    <mergeCell ref="W6:X6"/>
    <mergeCell ref="Z6:AA6"/>
    <mergeCell ref="AC6:AD6"/>
    <mergeCell ref="B7:F7"/>
    <mergeCell ref="F13:AF13"/>
    <mergeCell ref="B14:E14"/>
    <mergeCell ref="F14:G14"/>
    <mergeCell ref="H14:Q14"/>
    <mergeCell ref="R14:V14"/>
    <mergeCell ref="W14:AF14"/>
    <mergeCell ref="B8:AD8"/>
    <mergeCell ref="A10:A19"/>
    <mergeCell ref="B10:E10"/>
    <mergeCell ref="F10:AF10"/>
    <mergeCell ref="B11:E11"/>
    <mergeCell ref="F11:AF11"/>
    <mergeCell ref="B12:E12"/>
    <mergeCell ref="I12:K12"/>
    <mergeCell ref="M12:AF12"/>
    <mergeCell ref="B13:E13"/>
    <mergeCell ref="B15:E15"/>
    <mergeCell ref="F15:G15"/>
    <mergeCell ref="H15:Q15"/>
    <mergeCell ref="R15:V15"/>
    <mergeCell ref="W15:AF15"/>
    <mergeCell ref="B16:E16"/>
    <mergeCell ref="F16:G16"/>
    <mergeCell ref="H16:Q16"/>
    <mergeCell ref="R16:V16"/>
    <mergeCell ref="W16:AF16"/>
    <mergeCell ref="B17:E17"/>
    <mergeCell ref="F17:G17"/>
    <mergeCell ref="H17:Q17"/>
    <mergeCell ref="R17:V17"/>
    <mergeCell ref="W17:AF17"/>
    <mergeCell ref="B18:E19"/>
    <mergeCell ref="F18:G18"/>
    <mergeCell ref="H18:Q18"/>
    <mergeCell ref="R18:V18"/>
    <mergeCell ref="W18:AF18"/>
    <mergeCell ref="A24:A26"/>
    <mergeCell ref="B24:C24"/>
    <mergeCell ref="D24:AF24"/>
    <mergeCell ref="B25:C25"/>
    <mergeCell ref="D25:AF25"/>
    <mergeCell ref="B26:C26"/>
    <mergeCell ref="D26:AF26"/>
    <mergeCell ref="F19:G19"/>
    <mergeCell ref="H19:AF19"/>
    <mergeCell ref="A21:AF21"/>
    <mergeCell ref="A22:Q22"/>
    <mergeCell ref="R22:AD22"/>
    <mergeCell ref="AE22:AF22"/>
    <mergeCell ref="A28:A35"/>
    <mergeCell ref="B28:E29"/>
    <mergeCell ref="F28:K29"/>
    <mergeCell ref="L28:P28"/>
    <mergeCell ref="Q28:U28"/>
    <mergeCell ref="V28:Z28"/>
    <mergeCell ref="B31:E31"/>
    <mergeCell ref="L31:P31"/>
    <mergeCell ref="Q31:U31"/>
    <mergeCell ref="V31:Z31"/>
    <mergeCell ref="X33:Z33"/>
    <mergeCell ref="AB28:AE29"/>
    <mergeCell ref="L29:P29"/>
    <mergeCell ref="Q29:U29"/>
    <mergeCell ref="V29:Z29"/>
    <mergeCell ref="B30:E30"/>
    <mergeCell ref="F30:K31"/>
    <mergeCell ref="L30:P30"/>
    <mergeCell ref="Q30:U30"/>
    <mergeCell ref="V30:Z30"/>
    <mergeCell ref="AB30:AE31"/>
    <mergeCell ref="AA33:AC33"/>
    <mergeCell ref="AD33:AF33"/>
    <mergeCell ref="B34:E34"/>
    <mergeCell ref="F34:AF34"/>
    <mergeCell ref="B35:E35"/>
    <mergeCell ref="F35:AF35"/>
    <mergeCell ref="B32:K32"/>
    <mergeCell ref="L32:P32"/>
    <mergeCell ref="Q32:U32"/>
    <mergeCell ref="V32:Z32"/>
    <mergeCell ref="AB32:AE32"/>
    <mergeCell ref="B33:K33"/>
    <mergeCell ref="L33:N33"/>
    <mergeCell ref="O33:Q33"/>
    <mergeCell ref="R33:T33"/>
    <mergeCell ref="U33:W33"/>
    <mergeCell ref="H40:AF40"/>
    <mergeCell ref="F41:G41"/>
    <mergeCell ref="H41:AF41"/>
    <mergeCell ref="A37:A41"/>
    <mergeCell ref="B37:AF37"/>
    <mergeCell ref="B38:E39"/>
    <mergeCell ref="F38:G38"/>
    <mergeCell ref="H38:AF38"/>
    <mergeCell ref="F39:G39"/>
    <mergeCell ref="H39:R39"/>
    <mergeCell ref="S39:AF39"/>
    <mergeCell ref="B40:E41"/>
    <mergeCell ref="F40:G40"/>
  </mergeCells>
  <phoneticPr fontId="2"/>
  <dataValidations count="8">
    <dataValidation type="list" allowBlank="1" showInputMessage="1" showErrorMessage="1" sqref="M27:O27 M36:O36">
      <formula1>"　,○"</formula1>
    </dataValidation>
    <dataValidation imeMode="disabled" allowBlank="1" showInputMessage="1" showErrorMessage="1" sqref="L33:AF33 W15:AF15 W18:AF18 H18:Q18 G12 I12:M12 H15:Q15"/>
    <dataValidation imeMode="fullKatakana" allowBlank="1" showErrorMessage="1" sqref="F34:AF34"/>
    <dataValidation allowBlank="1" showErrorMessage="1" sqref="F35:AF35"/>
    <dataValidation type="list" allowBlank="1" showInputMessage="1" showErrorMessage="1" sqref="AC6">
      <formula1>",　,1,2,3,4,5,6,7,8,9,10,11,12,13,14,15,16,17,18,19,20,21,22,23,24,25,26,27,28,29,30,31"</formula1>
    </dataValidation>
    <dataValidation type="list" allowBlank="1" showInputMessage="1" showErrorMessage="1" sqref="W6:X6">
      <formula1>",　,6"</formula1>
    </dataValidation>
    <dataValidation type="list" allowBlank="1" showInputMessage="1" showErrorMessage="1" sqref="Z6:AA6">
      <formula1>",　,2,3,4"</formula1>
    </dataValidation>
    <dataValidation imeMode="fullKatakana" allowBlank="1" showInputMessage="1" showErrorMessage="1" sqref="F10:AF10"/>
  </dataValidations>
  <pageMargins left="0.7" right="0.7" top="0.75" bottom="0.75" header="0.3" footer="0.3"/>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228600</xdr:colOff>
                    <xdr:row>23</xdr:row>
                    <xdr:rowOff>0</xdr:rowOff>
                  </from>
                  <to>
                    <xdr:col>2</xdr:col>
                    <xdr:colOff>144780</xdr:colOff>
                    <xdr:row>24</xdr:row>
                    <xdr:rowOff>7620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228600</xdr:colOff>
                    <xdr:row>23</xdr:row>
                    <xdr:rowOff>190500</xdr:rowOff>
                  </from>
                  <to>
                    <xdr:col>2</xdr:col>
                    <xdr:colOff>144780</xdr:colOff>
                    <xdr:row>25</xdr:row>
                    <xdr:rowOff>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228600</xdr:colOff>
                    <xdr:row>24</xdr:row>
                    <xdr:rowOff>190500</xdr:rowOff>
                  </from>
                  <to>
                    <xdr:col>2</xdr:col>
                    <xdr:colOff>144780</xdr:colOff>
                    <xdr:row>26</xdr:row>
                    <xdr:rowOff>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16</xdr:col>
                    <xdr:colOff>91440</xdr:colOff>
                    <xdr:row>27</xdr:row>
                    <xdr:rowOff>152400</xdr:rowOff>
                  </from>
                  <to>
                    <xdr:col>18</xdr:col>
                    <xdr:colOff>76200</xdr:colOff>
                    <xdr:row>29</xdr:row>
                    <xdr:rowOff>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21</xdr:col>
                    <xdr:colOff>91440</xdr:colOff>
                    <xdr:row>27</xdr:row>
                    <xdr:rowOff>152400</xdr:rowOff>
                  </from>
                  <to>
                    <xdr:col>23</xdr:col>
                    <xdr:colOff>76200</xdr:colOff>
                    <xdr:row>29</xdr:row>
                    <xdr:rowOff>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11</xdr:col>
                    <xdr:colOff>83820</xdr:colOff>
                    <xdr:row>27</xdr:row>
                    <xdr:rowOff>152400</xdr:rowOff>
                  </from>
                  <to>
                    <xdr:col>13</xdr:col>
                    <xdr:colOff>76200</xdr:colOff>
                    <xdr:row>29</xdr:row>
                    <xdr:rowOff>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16</xdr:col>
                    <xdr:colOff>83820</xdr:colOff>
                    <xdr:row>28</xdr:row>
                    <xdr:rowOff>182880</xdr:rowOff>
                  </from>
                  <to>
                    <xdr:col>17</xdr:col>
                    <xdr:colOff>7620</xdr:colOff>
                    <xdr:row>29</xdr:row>
                    <xdr:rowOff>175260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11</xdr:col>
                    <xdr:colOff>83820</xdr:colOff>
                    <xdr:row>28</xdr:row>
                    <xdr:rowOff>182880</xdr:rowOff>
                  </from>
                  <to>
                    <xdr:col>12</xdr:col>
                    <xdr:colOff>7620</xdr:colOff>
                    <xdr:row>29</xdr:row>
                    <xdr:rowOff>175260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16</xdr:col>
                    <xdr:colOff>91440</xdr:colOff>
                    <xdr:row>31</xdr:row>
                    <xdr:rowOff>0</xdr:rowOff>
                  </from>
                  <to>
                    <xdr:col>18</xdr:col>
                    <xdr:colOff>76200</xdr:colOff>
                    <xdr:row>31</xdr:row>
                    <xdr:rowOff>228600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21</xdr:col>
                    <xdr:colOff>91440</xdr:colOff>
                    <xdr:row>31</xdr:row>
                    <xdr:rowOff>0</xdr:rowOff>
                  </from>
                  <to>
                    <xdr:col>23</xdr:col>
                    <xdr:colOff>76200</xdr:colOff>
                    <xdr:row>31</xdr:row>
                    <xdr:rowOff>228600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11</xdr:col>
                    <xdr:colOff>83820</xdr:colOff>
                    <xdr:row>31</xdr:row>
                    <xdr:rowOff>0</xdr:rowOff>
                  </from>
                  <to>
                    <xdr:col>13</xdr:col>
                    <xdr:colOff>76200</xdr:colOff>
                    <xdr:row>31</xdr:row>
                    <xdr:rowOff>228600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11</xdr:col>
                    <xdr:colOff>83820</xdr:colOff>
                    <xdr:row>26</xdr:row>
                    <xdr:rowOff>68580</xdr:rowOff>
                  </from>
                  <to>
                    <xdr:col>13</xdr:col>
                    <xdr:colOff>76200</xdr:colOff>
                    <xdr:row>28</xdr:row>
                    <xdr:rowOff>15240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16</xdr:col>
                    <xdr:colOff>83820</xdr:colOff>
                    <xdr:row>26</xdr:row>
                    <xdr:rowOff>68580</xdr:rowOff>
                  </from>
                  <to>
                    <xdr:col>18</xdr:col>
                    <xdr:colOff>76200</xdr:colOff>
                    <xdr:row>28</xdr:row>
                    <xdr:rowOff>15240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21</xdr:col>
                    <xdr:colOff>83820</xdr:colOff>
                    <xdr:row>26</xdr:row>
                    <xdr:rowOff>68580</xdr:rowOff>
                  </from>
                  <to>
                    <xdr:col>23</xdr:col>
                    <xdr:colOff>76200</xdr:colOff>
                    <xdr:row>28</xdr:row>
                    <xdr:rowOff>15240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16</xdr:col>
                    <xdr:colOff>91440</xdr:colOff>
                    <xdr:row>29</xdr:row>
                    <xdr:rowOff>160020</xdr:rowOff>
                  </from>
                  <to>
                    <xdr:col>18</xdr:col>
                    <xdr:colOff>76200</xdr:colOff>
                    <xdr:row>31</xdr:row>
                    <xdr:rowOff>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21</xdr:col>
                    <xdr:colOff>91440</xdr:colOff>
                    <xdr:row>29</xdr:row>
                    <xdr:rowOff>160020</xdr:rowOff>
                  </from>
                  <to>
                    <xdr:col>23</xdr:col>
                    <xdr:colOff>76200</xdr:colOff>
                    <xdr:row>31</xdr:row>
                    <xdr:rowOff>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11</xdr:col>
                    <xdr:colOff>83820</xdr:colOff>
                    <xdr:row>29</xdr:row>
                    <xdr:rowOff>160020</xdr:rowOff>
                  </from>
                  <to>
                    <xdr:col>13</xdr:col>
                    <xdr:colOff>76200</xdr:colOff>
                    <xdr:row>31</xdr:row>
                    <xdr:rowOff>0</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5</xdr:col>
                    <xdr:colOff>243840</xdr:colOff>
                    <xdr:row>38</xdr:row>
                    <xdr:rowOff>205740</xdr:rowOff>
                  </from>
                  <to>
                    <xdr:col>6</xdr:col>
                    <xdr:colOff>152400</xdr:colOff>
                    <xdr:row>40</xdr:row>
                    <xdr:rowOff>76200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5</xdr:col>
                    <xdr:colOff>243840</xdr:colOff>
                    <xdr:row>36</xdr:row>
                    <xdr:rowOff>76200</xdr:rowOff>
                  </from>
                  <to>
                    <xdr:col>6</xdr:col>
                    <xdr:colOff>152400</xdr:colOff>
                    <xdr:row>38</xdr:row>
                    <xdr:rowOff>60960</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5</xdr:col>
                    <xdr:colOff>243840</xdr:colOff>
                    <xdr:row>37</xdr:row>
                    <xdr:rowOff>175260</xdr:rowOff>
                  </from>
                  <to>
                    <xdr:col>6</xdr:col>
                    <xdr:colOff>152400</xdr:colOff>
                    <xdr:row>39</xdr:row>
                    <xdr:rowOff>45720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from>
                    <xdr:col>5</xdr:col>
                    <xdr:colOff>243840</xdr:colOff>
                    <xdr:row>39</xdr:row>
                    <xdr:rowOff>144780</xdr:rowOff>
                  </from>
                  <to>
                    <xdr:col>6</xdr:col>
                    <xdr:colOff>152400</xdr:colOff>
                    <xdr:row>41</xdr:row>
                    <xdr:rowOff>60960</xdr:rowOff>
                  </to>
                </anchor>
              </controlPr>
            </control>
          </mc:Choice>
        </mc:AlternateContent>
        <mc:AlternateContent xmlns:mc="http://schemas.openxmlformats.org/markup-compatibility/2006">
          <mc:Choice Requires="x14">
            <control shapeId="29722" r:id="rId25" name="Check Box 26">
              <controlPr defaultSize="0" autoFill="0" autoLine="0" autoPict="0">
                <anchor moveWithCells="1">
                  <from>
                    <xdr:col>1</xdr:col>
                    <xdr:colOff>228600</xdr:colOff>
                    <xdr:row>23</xdr:row>
                    <xdr:rowOff>0</xdr:rowOff>
                  </from>
                  <to>
                    <xdr:col>2</xdr:col>
                    <xdr:colOff>144780</xdr:colOff>
                    <xdr:row>24</xdr:row>
                    <xdr:rowOff>7620</xdr:rowOff>
                  </to>
                </anchor>
              </controlPr>
            </control>
          </mc:Choice>
        </mc:AlternateContent>
        <mc:AlternateContent xmlns:mc="http://schemas.openxmlformats.org/markup-compatibility/2006">
          <mc:Choice Requires="x14">
            <control shapeId="29723" r:id="rId26" name="Check Box 27">
              <controlPr defaultSize="0" autoFill="0" autoLine="0" autoPict="0">
                <anchor moveWithCells="1">
                  <from>
                    <xdr:col>1</xdr:col>
                    <xdr:colOff>228600</xdr:colOff>
                    <xdr:row>23</xdr:row>
                    <xdr:rowOff>190500</xdr:rowOff>
                  </from>
                  <to>
                    <xdr:col>2</xdr:col>
                    <xdr:colOff>144780</xdr:colOff>
                    <xdr:row>25</xdr:row>
                    <xdr:rowOff>0</xdr:rowOff>
                  </to>
                </anchor>
              </controlPr>
            </control>
          </mc:Choice>
        </mc:AlternateContent>
        <mc:AlternateContent xmlns:mc="http://schemas.openxmlformats.org/markup-compatibility/2006">
          <mc:Choice Requires="x14">
            <control shapeId="29724" r:id="rId27" name="Check Box 28">
              <controlPr defaultSize="0" autoFill="0" autoLine="0" autoPict="0">
                <anchor moveWithCells="1">
                  <from>
                    <xdr:col>1</xdr:col>
                    <xdr:colOff>228600</xdr:colOff>
                    <xdr:row>24</xdr:row>
                    <xdr:rowOff>190500</xdr:rowOff>
                  </from>
                  <to>
                    <xdr:col>2</xdr:col>
                    <xdr:colOff>144780</xdr:colOff>
                    <xdr:row>26</xdr:row>
                    <xdr:rowOff>0</xdr:rowOff>
                  </to>
                </anchor>
              </controlPr>
            </control>
          </mc:Choice>
        </mc:AlternateContent>
        <mc:AlternateContent xmlns:mc="http://schemas.openxmlformats.org/markup-compatibility/2006">
          <mc:Choice Requires="x14">
            <control shapeId="29725" r:id="rId28" name="Check Box 29">
              <controlPr defaultSize="0" autoFill="0" autoLine="0" autoPict="0">
                <anchor moveWithCells="1">
                  <from>
                    <xdr:col>16</xdr:col>
                    <xdr:colOff>91440</xdr:colOff>
                    <xdr:row>27</xdr:row>
                    <xdr:rowOff>152400</xdr:rowOff>
                  </from>
                  <to>
                    <xdr:col>18</xdr:col>
                    <xdr:colOff>76200</xdr:colOff>
                    <xdr:row>29</xdr:row>
                    <xdr:rowOff>0</xdr:rowOff>
                  </to>
                </anchor>
              </controlPr>
            </control>
          </mc:Choice>
        </mc:AlternateContent>
        <mc:AlternateContent xmlns:mc="http://schemas.openxmlformats.org/markup-compatibility/2006">
          <mc:Choice Requires="x14">
            <control shapeId="29726" r:id="rId29" name="Check Box 30">
              <controlPr defaultSize="0" autoFill="0" autoLine="0" autoPict="0">
                <anchor moveWithCells="1">
                  <from>
                    <xdr:col>21</xdr:col>
                    <xdr:colOff>91440</xdr:colOff>
                    <xdr:row>27</xdr:row>
                    <xdr:rowOff>152400</xdr:rowOff>
                  </from>
                  <to>
                    <xdr:col>23</xdr:col>
                    <xdr:colOff>76200</xdr:colOff>
                    <xdr:row>29</xdr:row>
                    <xdr:rowOff>0</xdr:rowOff>
                  </to>
                </anchor>
              </controlPr>
            </control>
          </mc:Choice>
        </mc:AlternateContent>
        <mc:AlternateContent xmlns:mc="http://schemas.openxmlformats.org/markup-compatibility/2006">
          <mc:Choice Requires="x14">
            <control shapeId="29727" r:id="rId30" name="Check Box 31">
              <controlPr defaultSize="0" autoFill="0" autoLine="0" autoPict="0">
                <anchor moveWithCells="1">
                  <from>
                    <xdr:col>11</xdr:col>
                    <xdr:colOff>83820</xdr:colOff>
                    <xdr:row>27</xdr:row>
                    <xdr:rowOff>152400</xdr:rowOff>
                  </from>
                  <to>
                    <xdr:col>13</xdr:col>
                    <xdr:colOff>76200</xdr:colOff>
                    <xdr:row>29</xdr:row>
                    <xdr:rowOff>0</xdr:rowOff>
                  </to>
                </anchor>
              </controlPr>
            </control>
          </mc:Choice>
        </mc:AlternateContent>
        <mc:AlternateContent xmlns:mc="http://schemas.openxmlformats.org/markup-compatibility/2006">
          <mc:Choice Requires="x14">
            <control shapeId="29728" r:id="rId31" name="Check Box 32">
              <controlPr defaultSize="0" autoFill="0" autoLine="0" autoPict="0">
                <anchor moveWithCells="1">
                  <from>
                    <xdr:col>16</xdr:col>
                    <xdr:colOff>83820</xdr:colOff>
                    <xdr:row>28</xdr:row>
                    <xdr:rowOff>182880</xdr:rowOff>
                  </from>
                  <to>
                    <xdr:col>18</xdr:col>
                    <xdr:colOff>76200</xdr:colOff>
                    <xdr:row>29</xdr:row>
                    <xdr:rowOff>198120</xdr:rowOff>
                  </to>
                </anchor>
              </controlPr>
            </control>
          </mc:Choice>
        </mc:AlternateContent>
        <mc:AlternateContent xmlns:mc="http://schemas.openxmlformats.org/markup-compatibility/2006">
          <mc:Choice Requires="x14">
            <control shapeId="29729" r:id="rId32" name="Check Box 33">
              <controlPr defaultSize="0" autoFill="0" autoLine="0" autoPict="0">
                <anchor moveWithCells="1">
                  <from>
                    <xdr:col>11</xdr:col>
                    <xdr:colOff>83820</xdr:colOff>
                    <xdr:row>28</xdr:row>
                    <xdr:rowOff>182880</xdr:rowOff>
                  </from>
                  <to>
                    <xdr:col>13</xdr:col>
                    <xdr:colOff>76200</xdr:colOff>
                    <xdr:row>29</xdr:row>
                    <xdr:rowOff>198120</xdr:rowOff>
                  </to>
                </anchor>
              </controlPr>
            </control>
          </mc:Choice>
        </mc:AlternateContent>
        <mc:AlternateContent xmlns:mc="http://schemas.openxmlformats.org/markup-compatibility/2006">
          <mc:Choice Requires="x14">
            <control shapeId="29730" r:id="rId33" name="Check Box 34">
              <controlPr defaultSize="0" autoFill="0" autoLine="0" autoPict="0">
                <anchor moveWithCells="1">
                  <from>
                    <xdr:col>16</xdr:col>
                    <xdr:colOff>91440</xdr:colOff>
                    <xdr:row>31</xdr:row>
                    <xdr:rowOff>0</xdr:rowOff>
                  </from>
                  <to>
                    <xdr:col>18</xdr:col>
                    <xdr:colOff>76200</xdr:colOff>
                    <xdr:row>31</xdr:row>
                    <xdr:rowOff>228600</xdr:rowOff>
                  </to>
                </anchor>
              </controlPr>
            </control>
          </mc:Choice>
        </mc:AlternateContent>
        <mc:AlternateContent xmlns:mc="http://schemas.openxmlformats.org/markup-compatibility/2006">
          <mc:Choice Requires="x14">
            <control shapeId="29731" r:id="rId34" name="Check Box 35">
              <controlPr defaultSize="0" autoFill="0" autoLine="0" autoPict="0">
                <anchor moveWithCells="1">
                  <from>
                    <xdr:col>21</xdr:col>
                    <xdr:colOff>91440</xdr:colOff>
                    <xdr:row>31</xdr:row>
                    <xdr:rowOff>0</xdr:rowOff>
                  </from>
                  <to>
                    <xdr:col>23</xdr:col>
                    <xdr:colOff>76200</xdr:colOff>
                    <xdr:row>31</xdr:row>
                    <xdr:rowOff>228600</xdr:rowOff>
                  </to>
                </anchor>
              </controlPr>
            </control>
          </mc:Choice>
        </mc:AlternateContent>
        <mc:AlternateContent xmlns:mc="http://schemas.openxmlformats.org/markup-compatibility/2006">
          <mc:Choice Requires="x14">
            <control shapeId="29732" r:id="rId35" name="Check Box 36">
              <controlPr defaultSize="0" autoFill="0" autoLine="0" autoPict="0">
                <anchor moveWithCells="1">
                  <from>
                    <xdr:col>11</xdr:col>
                    <xdr:colOff>83820</xdr:colOff>
                    <xdr:row>31</xdr:row>
                    <xdr:rowOff>0</xdr:rowOff>
                  </from>
                  <to>
                    <xdr:col>13</xdr:col>
                    <xdr:colOff>76200</xdr:colOff>
                    <xdr:row>31</xdr:row>
                    <xdr:rowOff>228600</xdr:rowOff>
                  </to>
                </anchor>
              </controlPr>
            </control>
          </mc:Choice>
        </mc:AlternateContent>
        <mc:AlternateContent xmlns:mc="http://schemas.openxmlformats.org/markup-compatibility/2006">
          <mc:Choice Requires="x14">
            <control shapeId="29733" r:id="rId36" name="Check Box 37">
              <controlPr defaultSize="0" autoFill="0" autoLine="0" autoPict="0">
                <anchor moveWithCells="1">
                  <from>
                    <xdr:col>11</xdr:col>
                    <xdr:colOff>83820</xdr:colOff>
                    <xdr:row>26</xdr:row>
                    <xdr:rowOff>68580</xdr:rowOff>
                  </from>
                  <to>
                    <xdr:col>13</xdr:col>
                    <xdr:colOff>76200</xdr:colOff>
                    <xdr:row>28</xdr:row>
                    <xdr:rowOff>15240</xdr:rowOff>
                  </to>
                </anchor>
              </controlPr>
            </control>
          </mc:Choice>
        </mc:AlternateContent>
        <mc:AlternateContent xmlns:mc="http://schemas.openxmlformats.org/markup-compatibility/2006">
          <mc:Choice Requires="x14">
            <control shapeId="29734" r:id="rId37" name="Check Box 38">
              <controlPr defaultSize="0" autoFill="0" autoLine="0" autoPict="0">
                <anchor moveWithCells="1">
                  <from>
                    <xdr:col>16</xdr:col>
                    <xdr:colOff>83820</xdr:colOff>
                    <xdr:row>26</xdr:row>
                    <xdr:rowOff>68580</xdr:rowOff>
                  </from>
                  <to>
                    <xdr:col>18</xdr:col>
                    <xdr:colOff>76200</xdr:colOff>
                    <xdr:row>28</xdr:row>
                    <xdr:rowOff>15240</xdr:rowOff>
                  </to>
                </anchor>
              </controlPr>
            </control>
          </mc:Choice>
        </mc:AlternateContent>
        <mc:AlternateContent xmlns:mc="http://schemas.openxmlformats.org/markup-compatibility/2006">
          <mc:Choice Requires="x14">
            <control shapeId="29735" r:id="rId38" name="Check Box 39">
              <controlPr defaultSize="0" autoFill="0" autoLine="0" autoPict="0">
                <anchor moveWithCells="1">
                  <from>
                    <xdr:col>21</xdr:col>
                    <xdr:colOff>83820</xdr:colOff>
                    <xdr:row>26</xdr:row>
                    <xdr:rowOff>68580</xdr:rowOff>
                  </from>
                  <to>
                    <xdr:col>23</xdr:col>
                    <xdr:colOff>76200</xdr:colOff>
                    <xdr:row>28</xdr:row>
                    <xdr:rowOff>15240</xdr:rowOff>
                  </to>
                </anchor>
              </controlPr>
            </control>
          </mc:Choice>
        </mc:AlternateContent>
        <mc:AlternateContent xmlns:mc="http://schemas.openxmlformats.org/markup-compatibility/2006">
          <mc:Choice Requires="x14">
            <control shapeId="29736" r:id="rId39" name="Check Box 40">
              <controlPr defaultSize="0" autoFill="0" autoLine="0" autoPict="0">
                <anchor moveWithCells="1">
                  <from>
                    <xdr:col>16</xdr:col>
                    <xdr:colOff>91440</xdr:colOff>
                    <xdr:row>29</xdr:row>
                    <xdr:rowOff>160020</xdr:rowOff>
                  </from>
                  <to>
                    <xdr:col>18</xdr:col>
                    <xdr:colOff>76200</xdr:colOff>
                    <xdr:row>31</xdr:row>
                    <xdr:rowOff>0</xdr:rowOff>
                  </to>
                </anchor>
              </controlPr>
            </control>
          </mc:Choice>
        </mc:AlternateContent>
        <mc:AlternateContent xmlns:mc="http://schemas.openxmlformats.org/markup-compatibility/2006">
          <mc:Choice Requires="x14">
            <control shapeId="29737" r:id="rId40" name="Check Box 41">
              <controlPr defaultSize="0" autoFill="0" autoLine="0" autoPict="0">
                <anchor moveWithCells="1">
                  <from>
                    <xdr:col>21</xdr:col>
                    <xdr:colOff>91440</xdr:colOff>
                    <xdr:row>29</xdr:row>
                    <xdr:rowOff>160020</xdr:rowOff>
                  </from>
                  <to>
                    <xdr:col>23</xdr:col>
                    <xdr:colOff>76200</xdr:colOff>
                    <xdr:row>31</xdr:row>
                    <xdr:rowOff>0</xdr:rowOff>
                  </to>
                </anchor>
              </controlPr>
            </control>
          </mc:Choice>
        </mc:AlternateContent>
        <mc:AlternateContent xmlns:mc="http://schemas.openxmlformats.org/markup-compatibility/2006">
          <mc:Choice Requires="x14">
            <control shapeId="29738" r:id="rId41" name="Check Box 42">
              <controlPr defaultSize="0" autoFill="0" autoLine="0" autoPict="0">
                <anchor moveWithCells="1">
                  <from>
                    <xdr:col>11</xdr:col>
                    <xdr:colOff>83820</xdr:colOff>
                    <xdr:row>29</xdr:row>
                    <xdr:rowOff>160020</xdr:rowOff>
                  </from>
                  <to>
                    <xdr:col>13</xdr:col>
                    <xdr:colOff>76200</xdr:colOff>
                    <xdr:row>31</xdr:row>
                    <xdr:rowOff>0</xdr:rowOff>
                  </to>
                </anchor>
              </controlPr>
            </control>
          </mc:Choice>
        </mc:AlternateContent>
        <mc:AlternateContent xmlns:mc="http://schemas.openxmlformats.org/markup-compatibility/2006">
          <mc:Choice Requires="x14">
            <control shapeId="29739" r:id="rId42" name="Check Box 43">
              <controlPr defaultSize="0" autoFill="0" autoLine="0" autoPict="0">
                <anchor moveWithCells="1">
                  <from>
                    <xdr:col>5</xdr:col>
                    <xdr:colOff>243840</xdr:colOff>
                    <xdr:row>38</xdr:row>
                    <xdr:rowOff>205740</xdr:rowOff>
                  </from>
                  <to>
                    <xdr:col>6</xdr:col>
                    <xdr:colOff>152400</xdr:colOff>
                    <xdr:row>40</xdr:row>
                    <xdr:rowOff>76200</xdr:rowOff>
                  </to>
                </anchor>
              </controlPr>
            </control>
          </mc:Choice>
        </mc:AlternateContent>
        <mc:AlternateContent xmlns:mc="http://schemas.openxmlformats.org/markup-compatibility/2006">
          <mc:Choice Requires="x14">
            <control shapeId="29740" r:id="rId43" name="Check Box 44">
              <controlPr defaultSize="0" autoFill="0" autoLine="0" autoPict="0">
                <anchor moveWithCells="1">
                  <from>
                    <xdr:col>5</xdr:col>
                    <xdr:colOff>243840</xdr:colOff>
                    <xdr:row>36</xdr:row>
                    <xdr:rowOff>76200</xdr:rowOff>
                  </from>
                  <to>
                    <xdr:col>6</xdr:col>
                    <xdr:colOff>152400</xdr:colOff>
                    <xdr:row>38</xdr:row>
                    <xdr:rowOff>60960</xdr:rowOff>
                  </to>
                </anchor>
              </controlPr>
            </control>
          </mc:Choice>
        </mc:AlternateContent>
        <mc:AlternateContent xmlns:mc="http://schemas.openxmlformats.org/markup-compatibility/2006">
          <mc:Choice Requires="x14">
            <control shapeId="29741" r:id="rId44" name="Check Box 45">
              <controlPr defaultSize="0" autoFill="0" autoLine="0" autoPict="0">
                <anchor moveWithCells="1">
                  <from>
                    <xdr:col>5</xdr:col>
                    <xdr:colOff>243840</xdr:colOff>
                    <xdr:row>37</xdr:row>
                    <xdr:rowOff>175260</xdr:rowOff>
                  </from>
                  <to>
                    <xdr:col>6</xdr:col>
                    <xdr:colOff>152400</xdr:colOff>
                    <xdr:row>39</xdr:row>
                    <xdr:rowOff>45720</xdr:rowOff>
                  </to>
                </anchor>
              </controlPr>
            </control>
          </mc:Choice>
        </mc:AlternateContent>
        <mc:AlternateContent xmlns:mc="http://schemas.openxmlformats.org/markup-compatibility/2006">
          <mc:Choice Requires="x14">
            <control shapeId="29742" r:id="rId45" name="Check Box 46">
              <controlPr defaultSize="0" autoFill="0" autoLine="0" autoPict="0">
                <anchor moveWithCells="1">
                  <from>
                    <xdr:col>5</xdr:col>
                    <xdr:colOff>243840</xdr:colOff>
                    <xdr:row>39</xdr:row>
                    <xdr:rowOff>144780</xdr:rowOff>
                  </from>
                  <to>
                    <xdr:col>6</xdr:col>
                    <xdr:colOff>152400</xdr:colOff>
                    <xdr:row>41</xdr:row>
                    <xdr:rowOff>60960</xdr:rowOff>
                  </to>
                </anchor>
              </controlPr>
            </control>
          </mc:Choice>
        </mc:AlternateContent>
        <mc:AlternateContent xmlns:mc="http://schemas.openxmlformats.org/markup-compatibility/2006">
          <mc:Choice Requires="x14">
            <control shapeId="29747" r:id="rId46" name="Check Box 51">
              <controlPr defaultSize="0" autoFill="0" autoLine="0" autoPict="0">
                <anchor moveWithCells="1">
                  <from>
                    <xdr:col>1</xdr:col>
                    <xdr:colOff>228600</xdr:colOff>
                    <xdr:row>23</xdr:row>
                    <xdr:rowOff>0</xdr:rowOff>
                  </from>
                  <to>
                    <xdr:col>2</xdr:col>
                    <xdr:colOff>144780</xdr:colOff>
                    <xdr:row>24</xdr:row>
                    <xdr:rowOff>7620</xdr:rowOff>
                  </to>
                </anchor>
              </controlPr>
            </control>
          </mc:Choice>
        </mc:AlternateContent>
        <mc:AlternateContent xmlns:mc="http://schemas.openxmlformats.org/markup-compatibility/2006">
          <mc:Choice Requires="x14">
            <control shapeId="29748" r:id="rId47" name="Check Box 52">
              <controlPr defaultSize="0" autoFill="0" autoLine="0" autoPict="0">
                <anchor moveWithCells="1">
                  <from>
                    <xdr:col>1</xdr:col>
                    <xdr:colOff>228600</xdr:colOff>
                    <xdr:row>23</xdr:row>
                    <xdr:rowOff>190500</xdr:rowOff>
                  </from>
                  <to>
                    <xdr:col>2</xdr:col>
                    <xdr:colOff>144780</xdr:colOff>
                    <xdr:row>25</xdr:row>
                    <xdr:rowOff>0</xdr:rowOff>
                  </to>
                </anchor>
              </controlPr>
            </control>
          </mc:Choice>
        </mc:AlternateContent>
        <mc:AlternateContent xmlns:mc="http://schemas.openxmlformats.org/markup-compatibility/2006">
          <mc:Choice Requires="x14">
            <control shapeId="29749" r:id="rId48" name="Check Box 53">
              <controlPr defaultSize="0" autoFill="0" autoLine="0" autoPict="0">
                <anchor moveWithCells="1">
                  <from>
                    <xdr:col>1</xdr:col>
                    <xdr:colOff>228600</xdr:colOff>
                    <xdr:row>24</xdr:row>
                    <xdr:rowOff>190500</xdr:rowOff>
                  </from>
                  <to>
                    <xdr:col>2</xdr:col>
                    <xdr:colOff>144780</xdr:colOff>
                    <xdr:row>26</xdr:row>
                    <xdr:rowOff>0</xdr:rowOff>
                  </to>
                </anchor>
              </controlPr>
            </control>
          </mc:Choice>
        </mc:AlternateContent>
        <mc:AlternateContent xmlns:mc="http://schemas.openxmlformats.org/markup-compatibility/2006">
          <mc:Choice Requires="x14">
            <control shapeId="29750" r:id="rId49" name="Check Box 54">
              <controlPr defaultSize="0" autoFill="0" autoLine="0" autoPict="0">
                <anchor moveWithCells="1">
                  <from>
                    <xdr:col>16</xdr:col>
                    <xdr:colOff>91440</xdr:colOff>
                    <xdr:row>27</xdr:row>
                    <xdr:rowOff>152400</xdr:rowOff>
                  </from>
                  <to>
                    <xdr:col>18</xdr:col>
                    <xdr:colOff>76200</xdr:colOff>
                    <xdr:row>29</xdr:row>
                    <xdr:rowOff>0</xdr:rowOff>
                  </to>
                </anchor>
              </controlPr>
            </control>
          </mc:Choice>
        </mc:AlternateContent>
        <mc:AlternateContent xmlns:mc="http://schemas.openxmlformats.org/markup-compatibility/2006">
          <mc:Choice Requires="x14">
            <control shapeId="29751" r:id="rId50" name="Check Box 55">
              <controlPr defaultSize="0" autoFill="0" autoLine="0" autoPict="0">
                <anchor moveWithCells="1">
                  <from>
                    <xdr:col>21</xdr:col>
                    <xdr:colOff>91440</xdr:colOff>
                    <xdr:row>27</xdr:row>
                    <xdr:rowOff>152400</xdr:rowOff>
                  </from>
                  <to>
                    <xdr:col>23</xdr:col>
                    <xdr:colOff>76200</xdr:colOff>
                    <xdr:row>29</xdr:row>
                    <xdr:rowOff>0</xdr:rowOff>
                  </to>
                </anchor>
              </controlPr>
            </control>
          </mc:Choice>
        </mc:AlternateContent>
        <mc:AlternateContent xmlns:mc="http://schemas.openxmlformats.org/markup-compatibility/2006">
          <mc:Choice Requires="x14">
            <control shapeId="29752" r:id="rId51" name="Check Box 56">
              <controlPr defaultSize="0" autoFill="0" autoLine="0" autoPict="0">
                <anchor moveWithCells="1">
                  <from>
                    <xdr:col>11</xdr:col>
                    <xdr:colOff>83820</xdr:colOff>
                    <xdr:row>27</xdr:row>
                    <xdr:rowOff>152400</xdr:rowOff>
                  </from>
                  <to>
                    <xdr:col>13</xdr:col>
                    <xdr:colOff>76200</xdr:colOff>
                    <xdr:row>29</xdr:row>
                    <xdr:rowOff>0</xdr:rowOff>
                  </to>
                </anchor>
              </controlPr>
            </control>
          </mc:Choice>
        </mc:AlternateContent>
        <mc:AlternateContent xmlns:mc="http://schemas.openxmlformats.org/markup-compatibility/2006">
          <mc:Choice Requires="x14">
            <control shapeId="29753" r:id="rId52" name="Check Box 57">
              <controlPr defaultSize="0" autoFill="0" autoLine="0" autoPict="0">
                <anchor moveWithCells="1">
                  <from>
                    <xdr:col>16</xdr:col>
                    <xdr:colOff>83820</xdr:colOff>
                    <xdr:row>28</xdr:row>
                    <xdr:rowOff>182880</xdr:rowOff>
                  </from>
                  <to>
                    <xdr:col>18</xdr:col>
                    <xdr:colOff>76200</xdr:colOff>
                    <xdr:row>29</xdr:row>
                    <xdr:rowOff>198120</xdr:rowOff>
                  </to>
                </anchor>
              </controlPr>
            </control>
          </mc:Choice>
        </mc:AlternateContent>
        <mc:AlternateContent xmlns:mc="http://schemas.openxmlformats.org/markup-compatibility/2006">
          <mc:Choice Requires="x14">
            <control shapeId="29754" r:id="rId53" name="Check Box 58">
              <controlPr defaultSize="0" autoFill="0" autoLine="0" autoPict="0">
                <anchor moveWithCells="1">
                  <from>
                    <xdr:col>11</xdr:col>
                    <xdr:colOff>83820</xdr:colOff>
                    <xdr:row>28</xdr:row>
                    <xdr:rowOff>182880</xdr:rowOff>
                  </from>
                  <to>
                    <xdr:col>13</xdr:col>
                    <xdr:colOff>76200</xdr:colOff>
                    <xdr:row>29</xdr:row>
                    <xdr:rowOff>198120</xdr:rowOff>
                  </to>
                </anchor>
              </controlPr>
            </control>
          </mc:Choice>
        </mc:AlternateContent>
        <mc:AlternateContent xmlns:mc="http://schemas.openxmlformats.org/markup-compatibility/2006">
          <mc:Choice Requires="x14">
            <control shapeId="29755" r:id="rId54" name="Check Box 59">
              <controlPr defaultSize="0" autoFill="0" autoLine="0" autoPict="0">
                <anchor moveWithCells="1">
                  <from>
                    <xdr:col>16</xdr:col>
                    <xdr:colOff>91440</xdr:colOff>
                    <xdr:row>31</xdr:row>
                    <xdr:rowOff>0</xdr:rowOff>
                  </from>
                  <to>
                    <xdr:col>18</xdr:col>
                    <xdr:colOff>76200</xdr:colOff>
                    <xdr:row>31</xdr:row>
                    <xdr:rowOff>228600</xdr:rowOff>
                  </to>
                </anchor>
              </controlPr>
            </control>
          </mc:Choice>
        </mc:AlternateContent>
        <mc:AlternateContent xmlns:mc="http://schemas.openxmlformats.org/markup-compatibility/2006">
          <mc:Choice Requires="x14">
            <control shapeId="29756" r:id="rId55" name="Check Box 60">
              <controlPr defaultSize="0" autoFill="0" autoLine="0" autoPict="0">
                <anchor moveWithCells="1">
                  <from>
                    <xdr:col>21</xdr:col>
                    <xdr:colOff>91440</xdr:colOff>
                    <xdr:row>31</xdr:row>
                    <xdr:rowOff>0</xdr:rowOff>
                  </from>
                  <to>
                    <xdr:col>23</xdr:col>
                    <xdr:colOff>76200</xdr:colOff>
                    <xdr:row>31</xdr:row>
                    <xdr:rowOff>228600</xdr:rowOff>
                  </to>
                </anchor>
              </controlPr>
            </control>
          </mc:Choice>
        </mc:AlternateContent>
        <mc:AlternateContent xmlns:mc="http://schemas.openxmlformats.org/markup-compatibility/2006">
          <mc:Choice Requires="x14">
            <control shapeId="29757" r:id="rId56" name="Check Box 61">
              <controlPr defaultSize="0" autoFill="0" autoLine="0" autoPict="0">
                <anchor moveWithCells="1">
                  <from>
                    <xdr:col>11</xdr:col>
                    <xdr:colOff>83820</xdr:colOff>
                    <xdr:row>31</xdr:row>
                    <xdr:rowOff>0</xdr:rowOff>
                  </from>
                  <to>
                    <xdr:col>13</xdr:col>
                    <xdr:colOff>76200</xdr:colOff>
                    <xdr:row>31</xdr:row>
                    <xdr:rowOff>228600</xdr:rowOff>
                  </to>
                </anchor>
              </controlPr>
            </control>
          </mc:Choice>
        </mc:AlternateContent>
        <mc:AlternateContent xmlns:mc="http://schemas.openxmlformats.org/markup-compatibility/2006">
          <mc:Choice Requires="x14">
            <control shapeId="29758" r:id="rId57" name="Check Box 62">
              <controlPr defaultSize="0" autoFill="0" autoLine="0" autoPict="0">
                <anchor moveWithCells="1">
                  <from>
                    <xdr:col>11</xdr:col>
                    <xdr:colOff>83820</xdr:colOff>
                    <xdr:row>26</xdr:row>
                    <xdr:rowOff>68580</xdr:rowOff>
                  </from>
                  <to>
                    <xdr:col>13</xdr:col>
                    <xdr:colOff>76200</xdr:colOff>
                    <xdr:row>28</xdr:row>
                    <xdr:rowOff>15240</xdr:rowOff>
                  </to>
                </anchor>
              </controlPr>
            </control>
          </mc:Choice>
        </mc:AlternateContent>
        <mc:AlternateContent xmlns:mc="http://schemas.openxmlformats.org/markup-compatibility/2006">
          <mc:Choice Requires="x14">
            <control shapeId="29759" r:id="rId58" name="Check Box 63">
              <controlPr defaultSize="0" autoFill="0" autoLine="0" autoPict="0">
                <anchor moveWithCells="1">
                  <from>
                    <xdr:col>16</xdr:col>
                    <xdr:colOff>83820</xdr:colOff>
                    <xdr:row>26</xdr:row>
                    <xdr:rowOff>68580</xdr:rowOff>
                  </from>
                  <to>
                    <xdr:col>18</xdr:col>
                    <xdr:colOff>76200</xdr:colOff>
                    <xdr:row>28</xdr:row>
                    <xdr:rowOff>15240</xdr:rowOff>
                  </to>
                </anchor>
              </controlPr>
            </control>
          </mc:Choice>
        </mc:AlternateContent>
        <mc:AlternateContent xmlns:mc="http://schemas.openxmlformats.org/markup-compatibility/2006">
          <mc:Choice Requires="x14">
            <control shapeId="29760" r:id="rId59" name="Check Box 64">
              <controlPr defaultSize="0" autoFill="0" autoLine="0" autoPict="0">
                <anchor moveWithCells="1">
                  <from>
                    <xdr:col>21</xdr:col>
                    <xdr:colOff>83820</xdr:colOff>
                    <xdr:row>26</xdr:row>
                    <xdr:rowOff>68580</xdr:rowOff>
                  </from>
                  <to>
                    <xdr:col>23</xdr:col>
                    <xdr:colOff>76200</xdr:colOff>
                    <xdr:row>28</xdr:row>
                    <xdr:rowOff>15240</xdr:rowOff>
                  </to>
                </anchor>
              </controlPr>
            </control>
          </mc:Choice>
        </mc:AlternateContent>
        <mc:AlternateContent xmlns:mc="http://schemas.openxmlformats.org/markup-compatibility/2006">
          <mc:Choice Requires="x14">
            <control shapeId="29761" r:id="rId60" name="Check Box 65">
              <controlPr defaultSize="0" autoFill="0" autoLine="0" autoPict="0">
                <anchor moveWithCells="1">
                  <from>
                    <xdr:col>16</xdr:col>
                    <xdr:colOff>91440</xdr:colOff>
                    <xdr:row>29</xdr:row>
                    <xdr:rowOff>160020</xdr:rowOff>
                  </from>
                  <to>
                    <xdr:col>18</xdr:col>
                    <xdr:colOff>76200</xdr:colOff>
                    <xdr:row>31</xdr:row>
                    <xdr:rowOff>0</xdr:rowOff>
                  </to>
                </anchor>
              </controlPr>
            </control>
          </mc:Choice>
        </mc:AlternateContent>
        <mc:AlternateContent xmlns:mc="http://schemas.openxmlformats.org/markup-compatibility/2006">
          <mc:Choice Requires="x14">
            <control shapeId="29762" r:id="rId61" name="Check Box 66">
              <controlPr defaultSize="0" autoFill="0" autoLine="0" autoPict="0">
                <anchor moveWithCells="1">
                  <from>
                    <xdr:col>21</xdr:col>
                    <xdr:colOff>91440</xdr:colOff>
                    <xdr:row>29</xdr:row>
                    <xdr:rowOff>160020</xdr:rowOff>
                  </from>
                  <to>
                    <xdr:col>23</xdr:col>
                    <xdr:colOff>76200</xdr:colOff>
                    <xdr:row>31</xdr:row>
                    <xdr:rowOff>0</xdr:rowOff>
                  </to>
                </anchor>
              </controlPr>
            </control>
          </mc:Choice>
        </mc:AlternateContent>
        <mc:AlternateContent xmlns:mc="http://schemas.openxmlformats.org/markup-compatibility/2006">
          <mc:Choice Requires="x14">
            <control shapeId="29763" r:id="rId62" name="Check Box 67">
              <controlPr defaultSize="0" autoFill="0" autoLine="0" autoPict="0">
                <anchor moveWithCells="1">
                  <from>
                    <xdr:col>11</xdr:col>
                    <xdr:colOff>83820</xdr:colOff>
                    <xdr:row>29</xdr:row>
                    <xdr:rowOff>160020</xdr:rowOff>
                  </from>
                  <to>
                    <xdr:col>13</xdr:col>
                    <xdr:colOff>76200</xdr:colOff>
                    <xdr:row>31</xdr:row>
                    <xdr:rowOff>0</xdr:rowOff>
                  </to>
                </anchor>
              </controlPr>
            </control>
          </mc:Choice>
        </mc:AlternateContent>
        <mc:AlternateContent xmlns:mc="http://schemas.openxmlformats.org/markup-compatibility/2006">
          <mc:Choice Requires="x14">
            <control shapeId="29764" r:id="rId63" name="Check Box 68">
              <controlPr defaultSize="0" autoFill="0" autoLine="0" autoPict="0">
                <anchor moveWithCells="1">
                  <from>
                    <xdr:col>5</xdr:col>
                    <xdr:colOff>243840</xdr:colOff>
                    <xdr:row>38</xdr:row>
                    <xdr:rowOff>205740</xdr:rowOff>
                  </from>
                  <to>
                    <xdr:col>6</xdr:col>
                    <xdr:colOff>152400</xdr:colOff>
                    <xdr:row>40</xdr:row>
                    <xdr:rowOff>76200</xdr:rowOff>
                  </to>
                </anchor>
              </controlPr>
            </control>
          </mc:Choice>
        </mc:AlternateContent>
        <mc:AlternateContent xmlns:mc="http://schemas.openxmlformats.org/markup-compatibility/2006">
          <mc:Choice Requires="x14">
            <control shapeId="29765" r:id="rId64" name="Check Box 69">
              <controlPr defaultSize="0" autoFill="0" autoLine="0" autoPict="0">
                <anchor moveWithCells="1">
                  <from>
                    <xdr:col>5</xdr:col>
                    <xdr:colOff>243840</xdr:colOff>
                    <xdr:row>36</xdr:row>
                    <xdr:rowOff>76200</xdr:rowOff>
                  </from>
                  <to>
                    <xdr:col>6</xdr:col>
                    <xdr:colOff>152400</xdr:colOff>
                    <xdr:row>38</xdr:row>
                    <xdr:rowOff>60960</xdr:rowOff>
                  </to>
                </anchor>
              </controlPr>
            </control>
          </mc:Choice>
        </mc:AlternateContent>
        <mc:AlternateContent xmlns:mc="http://schemas.openxmlformats.org/markup-compatibility/2006">
          <mc:Choice Requires="x14">
            <control shapeId="29766" r:id="rId65" name="Check Box 70">
              <controlPr defaultSize="0" autoFill="0" autoLine="0" autoPict="0">
                <anchor moveWithCells="1">
                  <from>
                    <xdr:col>5</xdr:col>
                    <xdr:colOff>243840</xdr:colOff>
                    <xdr:row>37</xdr:row>
                    <xdr:rowOff>175260</xdr:rowOff>
                  </from>
                  <to>
                    <xdr:col>6</xdr:col>
                    <xdr:colOff>152400</xdr:colOff>
                    <xdr:row>39</xdr:row>
                    <xdr:rowOff>45720</xdr:rowOff>
                  </to>
                </anchor>
              </controlPr>
            </control>
          </mc:Choice>
        </mc:AlternateContent>
        <mc:AlternateContent xmlns:mc="http://schemas.openxmlformats.org/markup-compatibility/2006">
          <mc:Choice Requires="x14">
            <control shapeId="29767" r:id="rId66" name="Check Box 71">
              <controlPr defaultSize="0" autoFill="0" autoLine="0" autoPict="0">
                <anchor moveWithCells="1">
                  <from>
                    <xdr:col>5</xdr:col>
                    <xdr:colOff>243840</xdr:colOff>
                    <xdr:row>39</xdr:row>
                    <xdr:rowOff>144780</xdr:rowOff>
                  </from>
                  <to>
                    <xdr:col>6</xdr:col>
                    <xdr:colOff>152400</xdr:colOff>
                    <xdr:row>41</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329"/>
  <sheetViews>
    <sheetView zoomScaleNormal="100" workbookViewId="0">
      <selection activeCell="B9" sqref="B9"/>
    </sheetView>
  </sheetViews>
  <sheetFormatPr defaultColWidth="9" defaultRowHeight="16.2"/>
  <cols>
    <col min="1" max="1" width="3.09765625" style="37" customWidth="1"/>
    <col min="2" max="2" width="13.5" style="35" customWidth="1"/>
    <col min="3" max="3" width="9.09765625" style="36" customWidth="1"/>
    <col min="4" max="4" width="16.3984375" style="35" customWidth="1"/>
    <col min="5" max="5" width="4.09765625" style="34" customWidth="1"/>
    <col min="6" max="6" width="4.3984375" style="31" customWidth="1"/>
    <col min="7" max="7" width="10" style="30" customWidth="1"/>
    <col min="8" max="8" width="4.09765625" style="33" customWidth="1"/>
    <col min="9" max="10" width="4.3984375" style="33" customWidth="1"/>
    <col min="11" max="11" width="8.59765625" style="32" customWidth="1"/>
    <col min="12" max="14" width="8.59765625" style="21" customWidth="1"/>
    <col min="15" max="15" width="12.5" style="21" customWidth="1"/>
    <col min="16" max="16" width="10" style="30" customWidth="1"/>
    <col min="17" max="18" width="8.8984375" style="73" hidden="1" customWidth="1"/>
    <col min="19" max="19" width="1.19921875" style="74" hidden="1" customWidth="1"/>
    <col min="20" max="20" width="13.69921875" style="75" hidden="1" customWidth="1"/>
    <col min="21" max="21" width="15.8984375" style="75" hidden="1" customWidth="1"/>
    <col min="22" max="23" width="13.69921875" style="75" hidden="1" customWidth="1"/>
    <col min="24" max="24" width="1.19921875" style="74" hidden="1" customWidth="1"/>
    <col min="25" max="28" width="5.3984375" style="80" hidden="1" customWidth="1"/>
    <col min="29" max="29" width="1.19921875" style="74" hidden="1" customWidth="1"/>
    <col min="30" max="33" width="5.3984375" style="74" hidden="1" customWidth="1"/>
    <col min="34" max="34" width="1.19921875" style="74" hidden="1" customWidth="1"/>
    <col min="35" max="35" width="5.5" style="74" hidden="1" customWidth="1"/>
    <col min="36" max="36" width="12.5" style="74" hidden="1" customWidth="1"/>
    <col min="37" max="39" width="6.5" style="74" hidden="1" customWidth="1"/>
    <col min="40" max="40" width="22.5" style="74" hidden="1" customWidth="1"/>
    <col min="41" max="41" width="8.69921875" style="30" hidden="1" customWidth="1"/>
    <col min="42" max="50" width="8.69921875" style="30" customWidth="1"/>
    <col min="51" max="16384" width="9" style="30"/>
  </cols>
  <sheetData>
    <row r="1" spans="1:40" ht="26.25" customHeight="1">
      <c r="A1" s="72"/>
      <c r="B1" s="72"/>
      <c r="C1" s="341" t="s">
        <v>159</v>
      </c>
      <c r="D1" s="342"/>
      <c r="E1" s="345" t="s">
        <v>59</v>
      </c>
      <c r="F1" s="346"/>
      <c r="G1" s="347"/>
      <c r="H1" s="351" t="s">
        <v>200</v>
      </c>
      <c r="I1" s="352"/>
      <c r="J1" s="353"/>
      <c r="K1" s="107" t="s">
        <v>24</v>
      </c>
      <c r="L1" s="71" t="s">
        <v>30</v>
      </c>
      <c r="M1" s="71" t="s">
        <v>58</v>
      </c>
      <c r="N1" s="124" t="s">
        <v>155</v>
      </c>
      <c r="O1" s="70" t="s">
        <v>59</v>
      </c>
    </row>
    <row r="2" spans="1:40" ht="23.25" customHeight="1" thickBot="1">
      <c r="A2" s="72"/>
      <c r="B2" s="72"/>
      <c r="C2" s="343" t="s">
        <v>160</v>
      </c>
      <c r="D2" s="344"/>
      <c r="E2" s="348"/>
      <c r="F2" s="349"/>
      <c r="G2" s="350"/>
      <c r="H2" s="354">
        <f>COUNTIFS(O9:O108,"&gt;0")</f>
        <v>0</v>
      </c>
      <c r="I2" s="355"/>
      <c r="J2" s="111" t="s">
        <v>61</v>
      </c>
      <c r="K2" s="108">
        <f>SUM(K9:K108)</f>
        <v>0</v>
      </c>
      <c r="L2" s="69">
        <f>SUM(L9:L108)</f>
        <v>0</v>
      </c>
      <c r="M2" s="69">
        <f>SUM(M9:M108)</f>
        <v>0</v>
      </c>
      <c r="N2" s="69">
        <f>SUM(N9:N108)</f>
        <v>0</v>
      </c>
      <c r="O2" s="68">
        <f>SUM(O9:O108)</f>
        <v>0</v>
      </c>
    </row>
    <row r="3" spans="1:40" ht="8.25" customHeight="1">
      <c r="B3" s="67"/>
      <c r="C3" s="66"/>
      <c r="D3" s="65"/>
      <c r="E3" s="64"/>
      <c r="F3" s="64"/>
      <c r="G3" s="63"/>
      <c r="H3" s="63"/>
      <c r="I3" s="62"/>
      <c r="J3" s="62"/>
      <c r="K3" s="61"/>
      <c r="L3" s="60"/>
      <c r="M3" s="60"/>
      <c r="N3" s="60"/>
      <c r="O3" s="59"/>
    </row>
    <row r="4" spans="1:40" ht="22.5" customHeight="1">
      <c r="A4" s="110" t="s">
        <v>181</v>
      </c>
      <c r="B4" s="57"/>
      <c r="C4" s="58"/>
      <c r="D4" s="57"/>
      <c r="E4" s="56"/>
      <c r="F4" s="55"/>
      <c r="G4" s="109" t="s">
        <v>60</v>
      </c>
      <c r="H4" s="54" t="str">
        <f>'様式第1号 申請書兼実績報告書'!F11&amp;""</f>
        <v/>
      </c>
      <c r="I4" s="112"/>
      <c r="J4" s="112"/>
      <c r="K4" s="53"/>
      <c r="L4" s="53"/>
      <c r="M4" s="53"/>
      <c r="N4" s="53"/>
      <c r="O4" s="53"/>
    </row>
    <row r="5" spans="1:40" ht="8.25" customHeight="1">
      <c r="A5" s="48"/>
      <c r="B5" s="51"/>
      <c r="C5" s="52"/>
      <c r="D5" s="51"/>
      <c r="E5" s="30"/>
      <c r="F5" s="50"/>
      <c r="G5" s="49"/>
      <c r="H5" s="48"/>
      <c r="I5" s="113"/>
      <c r="J5" s="113"/>
      <c r="K5" s="47"/>
      <c r="L5" s="47"/>
      <c r="M5" s="47"/>
      <c r="N5" s="47"/>
      <c r="O5" s="47"/>
    </row>
    <row r="6" spans="1:40" ht="12.75" customHeight="1">
      <c r="A6" s="46"/>
      <c r="B6" s="340" t="s">
        <v>78</v>
      </c>
      <c r="C6" s="340"/>
      <c r="D6" s="340"/>
      <c r="F6" s="356" t="s">
        <v>107</v>
      </c>
      <c r="G6" s="356"/>
      <c r="H6" s="356"/>
      <c r="I6" s="356"/>
      <c r="J6" s="356"/>
      <c r="K6" s="356"/>
      <c r="L6" s="356"/>
      <c r="M6" s="356"/>
      <c r="N6" s="356"/>
      <c r="O6" s="356"/>
      <c r="Q6" s="115"/>
      <c r="R6" s="115"/>
      <c r="S6" s="116"/>
      <c r="T6" s="117"/>
      <c r="U6" s="118"/>
      <c r="V6" s="118"/>
      <c r="W6" s="118"/>
      <c r="X6" s="116"/>
      <c r="Y6" s="119"/>
      <c r="Z6" s="120"/>
      <c r="AA6" s="120"/>
      <c r="AB6" s="120"/>
      <c r="AC6" s="116"/>
      <c r="AD6" s="119"/>
      <c r="AE6" s="116"/>
      <c r="AF6" s="116"/>
      <c r="AG6" s="116"/>
      <c r="AH6" s="116"/>
      <c r="AI6" s="119"/>
      <c r="AJ6" s="118"/>
      <c r="AK6" s="118"/>
      <c r="AL6" s="118"/>
      <c r="AM6" s="118"/>
      <c r="AN6" s="115"/>
    </row>
    <row r="7" spans="1:40" ht="44.25" customHeight="1">
      <c r="A7" s="363" t="s">
        <v>12</v>
      </c>
      <c r="B7" s="357" t="s">
        <v>120</v>
      </c>
      <c r="C7" s="365" t="s">
        <v>121</v>
      </c>
      <c r="D7" s="357" t="s">
        <v>165</v>
      </c>
      <c r="E7" s="357" t="s">
        <v>79</v>
      </c>
      <c r="F7" s="357" t="s">
        <v>169</v>
      </c>
      <c r="G7" s="357" t="s">
        <v>194</v>
      </c>
      <c r="H7" s="357" t="s">
        <v>80</v>
      </c>
      <c r="I7" s="359" t="s">
        <v>186</v>
      </c>
      <c r="J7" s="360"/>
      <c r="K7" s="361" t="s">
        <v>182</v>
      </c>
      <c r="L7" s="357" t="s">
        <v>185</v>
      </c>
      <c r="M7" s="357" t="s">
        <v>183</v>
      </c>
      <c r="N7" s="357" t="s">
        <v>184</v>
      </c>
      <c r="O7" s="357" t="s">
        <v>166</v>
      </c>
      <c r="Q7" s="76" t="s">
        <v>135</v>
      </c>
      <c r="R7" s="76"/>
      <c r="T7" s="77" t="s">
        <v>57</v>
      </c>
      <c r="U7" s="78"/>
      <c r="V7" s="78"/>
      <c r="W7" s="78"/>
      <c r="Y7" s="339" t="s">
        <v>191</v>
      </c>
      <c r="Z7" s="339"/>
      <c r="AA7" s="339"/>
      <c r="AB7" s="339"/>
      <c r="AD7" s="339" t="s">
        <v>192</v>
      </c>
      <c r="AE7" s="339"/>
      <c r="AF7" s="339"/>
      <c r="AG7" s="339"/>
      <c r="AI7" s="105" t="s">
        <v>201</v>
      </c>
      <c r="AJ7" s="78"/>
      <c r="AK7" s="78"/>
      <c r="AL7" s="78"/>
      <c r="AM7" s="78"/>
      <c r="AN7" s="76"/>
    </row>
    <row r="8" spans="1:40" s="37" customFormat="1" ht="24.6" customHeight="1">
      <c r="A8" s="364"/>
      <c r="B8" s="358"/>
      <c r="C8" s="366"/>
      <c r="D8" s="358"/>
      <c r="E8" s="358"/>
      <c r="F8" s="358"/>
      <c r="G8" s="358"/>
      <c r="H8" s="358"/>
      <c r="I8" s="104" t="s">
        <v>163</v>
      </c>
      <c r="J8" s="104" t="s">
        <v>164</v>
      </c>
      <c r="K8" s="362"/>
      <c r="L8" s="358"/>
      <c r="M8" s="358"/>
      <c r="N8" s="358"/>
      <c r="O8" s="358"/>
      <c r="Q8" s="79" t="s">
        <v>171</v>
      </c>
      <c r="R8" s="79" t="s">
        <v>172</v>
      </c>
      <c r="S8" s="80"/>
      <c r="T8" s="81" t="s">
        <v>28</v>
      </c>
      <c r="U8" s="82" t="s">
        <v>56</v>
      </c>
      <c r="V8" s="82" t="s">
        <v>26</v>
      </c>
      <c r="W8" s="83" t="s">
        <v>25</v>
      </c>
      <c r="X8" s="80"/>
      <c r="Y8" s="81" t="s">
        <v>173</v>
      </c>
      <c r="Z8" s="82" t="s">
        <v>174</v>
      </c>
      <c r="AA8" s="82" t="s">
        <v>175</v>
      </c>
      <c r="AB8" s="83" t="s">
        <v>176</v>
      </c>
      <c r="AC8" s="80"/>
      <c r="AD8" s="81" t="s">
        <v>177</v>
      </c>
      <c r="AE8" s="82" t="s">
        <v>178</v>
      </c>
      <c r="AF8" s="82" t="s">
        <v>179</v>
      </c>
      <c r="AG8" s="83" t="s">
        <v>180</v>
      </c>
      <c r="AH8" s="80"/>
      <c r="AI8" s="84" t="s">
        <v>119</v>
      </c>
      <c r="AJ8" s="82" t="s">
        <v>118</v>
      </c>
      <c r="AK8" s="85" t="s">
        <v>24</v>
      </c>
      <c r="AL8" s="85" t="s">
        <v>30</v>
      </c>
      <c r="AM8" s="85" t="s">
        <v>29</v>
      </c>
      <c r="AN8" s="86" t="s">
        <v>156</v>
      </c>
    </row>
    <row r="9" spans="1:40" ht="30" customHeight="1">
      <c r="A9" s="45">
        <v>1</v>
      </c>
      <c r="B9" s="8"/>
      <c r="C9" s="1"/>
      <c r="D9" s="8"/>
      <c r="E9" s="16"/>
      <c r="F9" s="114" t="str">
        <f>IFERROR(VLOOKUP(E9,テーブル485[],2,FALSE)&amp;"","")</f>
        <v/>
      </c>
      <c r="G9" s="9"/>
      <c r="H9" s="17"/>
      <c r="I9" s="244"/>
      <c r="J9" s="244"/>
      <c r="K9" s="44" t="str">
        <f>IF(ISNUMBER(E9)*1,$AK$9,IF(E9="",""))</f>
        <v/>
      </c>
      <c r="L9" s="43" t="str">
        <f>IF(E9="","",VLOOKUP(E9,$AI$9:$AM$12,4,0)*H9)</f>
        <v/>
      </c>
      <c r="M9" s="43" t="str">
        <f>IF(E9="","",VLOOKUP(E9,$AI$9:$AM$12,5,0))</f>
        <v/>
      </c>
      <c r="N9" s="43" t="str">
        <f>IFERROR(IF(AND(E9=""),"",IF(AND(E9=1,I9="負担あり"),H9*4000,IF(AND(E9=1,I9="負担なし"),0,IF(AND(E9=2,I9="負担あり",J9="負担あり"),H9*4000+30000,IF(AND(E9=2,I9="負担あり",J9="負担なし"),H9*4000,IF(AND(E9=2,I9="負担なし",J9="負担あり"),30000,IF(AND(E9=2,I9="負担なし",J9="負担なし"),0,IF(AND(E9=3,J9="負担あり"),30000,IF(AND(E9=3,J9="負担なし"),0,IF(AND(E9=4,I9="なし",J9="なし"),0,IF(AND(E9=4,I9=""),0,IF(AND(E9=4,J9=""),0,"")))))))))))),"")</f>
        <v/>
      </c>
      <c r="O9" s="42" t="str">
        <f>IF(AND(B9&lt;&gt;"",C9&lt;&gt;"",D9&lt;&gt;"",E9&lt;&gt;"",F9&lt;&gt;"",G9&lt;&gt;""),SUM(K9:N9),"")</f>
        <v/>
      </c>
      <c r="Q9" s="106" t="str">
        <f>F9&amp;E9&amp;"_入所"</f>
        <v>_入所</v>
      </c>
      <c r="R9" s="106" t="str">
        <f>F9&amp;E9&amp;"_通所"</f>
        <v>_通所</v>
      </c>
      <c r="T9" s="87"/>
      <c r="U9" s="88"/>
      <c r="V9" s="88"/>
      <c r="W9" s="89"/>
      <c r="X9" s="80"/>
      <c r="Y9" s="97"/>
      <c r="Z9" s="98"/>
      <c r="AA9" s="98"/>
      <c r="AB9" s="99"/>
      <c r="AC9" s="80"/>
      <c r="AD9" s="97"/>
      <c r="AE9" s="98"/>
      <c r="AF9" s="98"/>
      <c r="AG9" s="99"/>
      <c r="AH9" s="80"/>
      <c r="AI9" s="87">
        <v>1</v>
      </c>
      <c r="AJ9" s="88" t="s">
        <v>28</v>
      </c>
      <c r="AK9" s="90">
        <v>80000</v>
      </c>
      <c r="AL9" s="90">
        <v>10000</v>
      </c>
      <c r="AM9" s="88"/>
      <c r="AN9" s="121" t="s">
        <v>188</v>
      </c>
    </row>
    <row r="10" spans="1:40" ht="30" customHeight="1">
      <c r="A10" s="45">
        <v>2</v>
      </c>
      <c r="B10" s="8"/>
      <c r="C10" s="1"/>
      <c r="D10" s="8"/>
      <c r="E10" s="16"/>
      <c r="F10" s="114" t="str">
        <f>IFERROR(VLOOKUP(E10,テーブル485[],2,FALSE)&amp;"","")</f>
        <v/>
      </c>
      <c r="G10" s="9"/>
      <c r="H10" s="17"/>
      <c r="I10" s="244"/>
      <c r="J10" s="244"/>
      <c r="K10" s="44" t="str">
        <f t="shared" ref="K10:K73" si="0">IF(ISNUMBER(E10)*1,$AK$9,IF(E10="",""))</f>
        <v/>
      </c>
      <c r="L10" s="43" t="str">
        <f t="shared" ref="L10:L73" si="1">IF(E10="","",VLOOKUP(E10,$AI$9:$AM$12,4,0)*H10)</f>
        <v/>
      </c>
      <c r="M10" s="43" t="str">
        <f t="shared" ref="M10:M73" si="2">IF(E10="","",VLOOKUP(E10,$AI$9:$AM$12,5,0))</f>
        <v/>
      </c>
      <c r="N10" s="43" t="str">
        <f t="shared" ref="N10:N73" si="3">IFERROR(IF(AND(E10=""),"",IF(AND(E10=1,I10="負担あり"),H10*4000,IF(AND(E10=1,I10="負担なし"),0,IF(AND(E10=2,I10="負担あり",J10="負担あり"),H10*4000+30000,IF(AND(E10=2,I10="負担あり",J10="負担なし"),H10*4000,IF(AND(E10=2,I10="負担なし",J10="負担あり"),30000,IF(AND(E10=2,I10="負担なし",J10="負担なし"),0,IF(AND(E10=3,J10="負担あり"),30000,IF(AND(E10=3,J10="負担なし"),0,IF(AND(E10=4,I10="なし",J10="なし"),0,IF(AND(E10=4,I10=""),0,IF(AND(E10=4,J10=""),0,"")))))))))))),"")</f>
        <v/>
      </c>
      <c r="O10" s="42" t="str">
        <f t="shared" ref="O10:O73" si="4">IF(AND(B10&lt;&gt;"",C10&lt;&gt;"",D10&lt;&gt;"",E10&lt;&gt;"",F10&lt;&gt;"",G10&lt;&gt;""),SUM(K10:N10),"")</f>
        <v/>
      </c>
      <c r="Q10" s="106" t="str">
        <f t="shared" ref="Q10:Q73" si="5">F10&amp;E10&amp;"_入所"</f>
        <v>_入所</v>
      </c>
      <c r="R10" s="106" t="str">
        <f t="shared" ref="R10:R73" si="6">F10&amp;E10&amp;"_通所"</f>
        <v>_通所</v>
      </c>
      <c r="T10" s="87" t="s">
        <v>55</v>
      </c>
      <c r="U10" s="88" t="s">
        <v>32</v>
      </c>
      <c r="V10" s="88" t="s">
        <v>54</v>
      </c>
      <c r="W10" s="89" t="s">
        <v>53</v>
      </c>
      <c r="Y10" s="97" t="s">
        <v>161</v>
      </c>
      <c r="Z10" s="97" t="s">
        <v>161</v>
      </c>
      <c r="AA10" s="97" t="s">
        <v>170</v>
      </c>
      <c r="AB10" s="99" t="s">
        <v>170</v>
      </c>
      <c r="AD10" s="97" t="s">
        <v>170</v>
      </c>
      <c r="AE10" s="97" t="s">
        <v>161</v>
      </c>
      <c r="AF10" s="97" t="s">
        <v>161</v>
      </c>
      <c r="AG10" s="99" t="s">
        <v>170</v>
      </c>
      <c r="AI10" s="87">
        <v>2</v>
      </c>
      <c r="AJ10" s="88" t="s">
        <v>27</v>
      </c>
      <c r="AK10" s="90">
        <v>80000</v>
      </c>
      <c r="AL10" s="90">
        <v>10000</v>
      </c>
      <c r="AM10" s="90">
        <v>20000</v>
      </c>
      <c r="AN10" s="121" t="s">
        <v>187</v>
      </c>
    </row>
    <row r="11" spans="1:40" ht="30" customHeight="1">
      <c r="A11" s="45">
        <v>3</v>
      </c>
      <c r="B11" s="8"/>
      <c r="C11" s="1"/>
      <c r="D11" s="8"/>
      <c r="E11" s="16"/>
      <c r="F11" s="114" t="str">
        <f>IFERROR(VLOOKUP(E11,テーブル485[],2,FALSE)&amp;"","")</f>
        <v/>
      </c>
      <c r="G11" s="9"/>
      <c r="H11" s="17"/>
      <c r="I11" s="244"/>
      <c r="J11" s="244"/>
      <c r="K11" s="44" t="str">
        <f t="shared" si="0"/>
        <v/>
      </c>
      <c r="L11" s="43" t="str">
        <f t="shared" si="1"/>
        <v/>
      </c>
      <c r="M11" s="43" t="str">
        <f t="shared" si="2"/>
        <v/>
      </c>
      <c r="N11" s="43" t="str">
        <f t="shared" si="3"/>
        <v/>
      </c>
      <c r="O11" s="42" t="str">
        <f t="shared" si="4"/>
        <v/>
      </c>
      <c r="Q11" s="106" t="str">
        <f t="shared" si="5"/>
        <v>_入所</v>
      </c>
      <c r="R11" s="106" t="str">
        <f t="shared" si="6"/>
        <v>_通所</v>
      </c>
      <c r="T11" s="87" t="s">
        <v>52</v>
      </c>
      <c r="U11" s="88" t="s">
        <v>31</v>
      </c>
      <c r="V11" s="88" t="s">
        <v>51</v>
      </c>
      <c r="W11" s="89" t="s">
        <v>50</v>
      </c>
      <c r="Y11" s="100" t="s">
        <v>162</v>
      </c>
      <c r="Z11" s="100" t="s">
        <v>162</v>
      </c>
      <c r="AA11" s="97" t="s">
        <v>170</v>
      </c>
      <c r="AB11" s="99" t="s">
        <v>170</v>
      </c>
      <c r="AD11" s="97" t="s">
        <v>170</v>
      </c>
      <c r="AE11" s="100" t="s">
        <v>162</v>
      </c>
      <c r="AF11" s="100" t="s">
        <v>162</v>
      </c>
      <c r="AG11" s="99" t="s">
        <v>170</v>
      </c>
      <c r="AI11" s="87">
        <v>3</v>
      </c>
      <c r="AJ11" s="88" t="s">
        <v>26</v>
      </c>
      <c r="AK11" s="90">
        <v>80000</v>
      </c>
      <c r="AL11" s="88"/>
      <c r="AM11" s="90">
        <v>20000</v>
      </c>
      <c r="AN11" s="91" t="s">
        <v>189</v>
      </c>
    </row>
    <row r="12" spans="1:40" ht="30" customHeight="1">
      <c r="A12" s="45">
        <v>4</v>
      </c>
      <c r="B12" s="8"/>
      <c r="C12" s="1"/>
      <c r="D12" s="8"/>
      <c r="E12" s="16"/>
      <c r="F12" s="114" t="str">
        <f>IFERROR(VLOOKUP(E12,テーブル485[],2,FALSE)&amp;"","")</f>
        <v/>
      </c>
      <c r="G12" s="9"/>
      <c r="H12" s="17"/>
      <c r="I12" s="244"/>
      <c r="J12" s="244"/>
      <c r="K12" s="44" t="str">
        <f t="shared" si="0"/>
        <v/>
      </c>
      <c r="L12" s="43" t="str">
        <f t="shared" si="1"/>
        <v/>
      </c>
      <c r="M12" s="43" t="str">
        <f t="shared" si="2"/>
        <v/>
      </c>
      <c r="N12" s="43" t="str">
        <f t="shared" si="3"/>
        <v/>
      </c>
      <c r="O12" s="42" t="str">
        <f t="shared" si="4"/>
        <v/>
      </c>
      <c r="Q12" s="106" t="str">
        <f t="shared" si="5"/>
        <v>_入所</v>
      </c>
      <c r="R12" s="106" t="str">
        <f t="shared" si="6"/>
        <v>_通所</v>
      </c>
      <c r="T12" s="87" t="s">
        <v>49</v>
      </c>
      <c r="U12" s="88"/>
      <c r="V12" s="88" t="s">
        <v>48</v>
      </c>
      <c r="W12" s="89" t="s">
        <v>47</v>
      </c>
      <c r="AI12" s="92">
        <v>4</v>
      </c>
      <c r="AJ12" s="93" t="s">
        <v>25</v>
      </c>
      <c r="AK12" s="95">
        <v>80000</v>
      </c>
      <c r="AL12" s="93"/>
      <c r="AM12" s="95">
        <v>20000</v>
      </c>
      <c r="AN12" s="101">
        <v>0</v>
      </c>
    </row>
    <row r="13" spans="1:40" ht="30" customHeight="1">
      <c r="A13" s="45">
        <v>5</v>
      </c>
      <c r="B13" s="8"/>
      <c r="C13" s="1"/>
      <c r="D13" s="8"/>
      <c r="E13" s="16"/>
      <c r="F13" s="114" t="str">
        <f>IFERROR(VLOOKUP(E13,テーブル485[],2,FALSE)&amp;"","")</f>
        <v/>
      </c>
      <c r="G13" s="9"/>
      <c r="H13" s="17"/>
      <c r="I13" s="244"/>
      <c r="J13" s="244"/>
      <c r="K13" s="44" t="str">
        <f t="shared" si="0"/>
        <v/>
      </c>
      <c r="L13" s="43" t="str">
        <f t="shared" si="1"/>
        <v/>
      </c>
      <c r="M13" s="43" t="str">
        <f t="shared" si="2"/>
        <v/>
      </c>
      <c r="N13" s="43" t="str">
        <f t="shared" si="3"/>
        <v/>
      </c>
      <c r="O13" s="42" t="str">
        <f t="shared" si="4"/>
        <v/>
      </c>
      <c r="Q13" s="106" t="str">
        <f t="shared" si="5"/>
        <v>_入所</v>
      </c>
      <c r="R13" s="106" t="str">
        <f t="shared" si="6"/>
        <v>_通所</v>
      </c>
      <c r="T13" s="87" t="s">
        <v>46</v>
      </c>
      <c r="U13" s="88"/>
      <c r="V13" s="88" t="s">
        <v>45</v>
      </c>
      <c r="W13" s="89" t="s">
        <v>44</v>
      </c>
    </row>
    <row r="14" spans="1:40" ht="30" customHeight="1">
      <c r="A14" s="45">
        <v>6</v>
      </c>
      <c r="B14" s="8"/>
      <c r="C14" s="1"/>
      <c r="D14" s="8"/>
      <c r="E14" s="16"/>
      <c r="F14" s="114" t="str">
        <f>IFERROR(VLOOKUP(E14,テーブル485[],2,FALSE)&amp;"","")</f>
        <v/>
      </c>
      <c r="G14" s="9"/>
      <c r="H14" s="17"/>
      <c r="I14" s="244"/>
      <c r="J14" s="244"/>
      <c r="K14" s="44" t="str">
        <f t="shared" si="0"/>
        <v/>
      </c>
      <c r="L14" s="43" t="str">
        <f t="shared" si="1"/>
        <v/>
      </c>
      <c r="M14" s="43" t="str">
        <f t="shared" si="2"/>
        <v/>
      </c>
      <c r="N14" s="43" t="str">
        <f t="shared" si="3"/>
        <v/>
      </c>
      <c r="O14" s="42" t="str">
        <f t="shared" si="4"/>
        <v/>
      </c>
      <c r="Q14" s="106" t="str">
        <f t="shared" si="5"/>
        <v>_入所</v>
      </c>
      <c r="R14" s="106" t="str">
        <f t="shared" si="6"/>
        <v>_通所</v>
      </c>
      <c r="T14" s="87" t="s">
        <v>43</v>
      </c>
      <c r="U14" s="88"/>
      <c r="V14" s="88"/>
      <c r="W14" s="89" t="s">
        <v>42</v>
      </c>
    </row>
    <row r="15" spans="1:40" ht="30" customHeight="1">
      <c r="A15" s="45">
        <v>7</v>
      </c>
      <c r="B15" s="8"/>
      <c r="C15" s="1"/>
      <c r="D15" s="8"/>
      <c r="E15" s="16"/>
      <c r="F15" s="114" t="str">
        <f>IFERROR(VLOOKUP(E15,テーブル485[],2,FALSE)&amp;"","")</f>
        <v/>
      </c>
      <c r="G15" s="9"/>
      <c r="H15" s="17"/>
      <c r="I15" s="244"/>
      <c r="J15" s="244"/>
      <c r="K15" s="44" t="str">
        <f t="shared" si="0"/>
        <v/>
      </c>
      <c r="L15" s="43" t="str">
        <f t="shared" si="1"/>
        <v/>
      </c>
      <c r="M15" s="43" t="str">
        <f t="shared" si="2"/>
        <v/>
      </c>
      <c r="N15" s="43" t="str">
        <f t="shared" si="3"/>
        <v/>
      </c>
      <c r="O15" s="42" t="str">
        <f t="shared" si="4"/>
        <v/>
      </c>
      <c r="Q15" s="106" t="str">
        <f t="shared" si="5"/>
        <v>_入所</v>
      </c>
      <c r="R15" s="106" t="str">
        <f t="shared" si="6"/>
        <v>_通所</v>
      </c>
      <c r="T15" s="87" t="s">
        <v>41</v>
      </c>
      <c r="U15" s="88"/>
      <c r="V15" s="88"/>
      <c r="W15" s="89" t="s">
        <v>40</v>
      </c>
    </row>
    <row r="16" spans="1:40" ht="30" customHeight="1">
      <c r="A16" s="45">
        <v>8</v>
      </c>
      <c r="B16" s="8"/>
      <c r="C16" s="1"/>
      <c r="D16" s="8"/>
      <c r="E16" s="16"/>
      <c r="F16" s="114" t="str">
        <f>IFERROR(VLOOKUP(E16,テーブル485[],2,FALSE)&amp;"","")</f>
        <v/>
      </c>
      <c r="G16" s="9"/>
      <c r="H16" s="17"/>
      <c r="I16" s="244"/>
      <c r="J16" s="244"/>
      <c r="K16" s="44" t="str">
        <f t="shared" si="0"/>
        <v/>
      </c>
      <c r="L16" s="43" t="str">
        <f t="shared" si="1"/>
        <v/>
      </c>
      <c r="M16" s="43" t="str">
        <f t="shared" si="2"/>
        <v/>
      </c>
      <c r="N16" s="43" t="str">
        <f t="shared" si="3"/>
        <v/>
      </c>
      <c r="O16" s="42" t="str">
        <f t="shared" si="4"/>
        <v/>
      </c>
      <c r="Q16" s="106" t="str">
        <f t="shared" si="5"/>
        <v>_入所</v>
      </c>
      <c r="R16" s="106" t="str">
        <f t="shared" si="6"/>
        <v>_通所</v>
      </c>
      <c r="T16" s="87" t="s">
        <v>39</v>
      </c>
      <c r="U16" s="88"/>
      <c r="V16" s="88"/>
      <c r="W16" s="89" t="s">
        <v>38</v>
      </c>
    </row>
    <row r="17" spans="1:23" ht="30" customHeight="1">
      <c r="A17" s="45">
        <v>9</v>
      </c>
      <c r="B17" s="8"/>
      <c r="C17" s="1"/>
      <c r="D17" s="8"/>
      <c r="E17" s="16"/>
      <c r="F17" s="114" t="str">
        <f>IFERROR(VLOOKUP(E17,テーブル485[],2,FALSE)&amp;"","")</f>
        <v/>
      </c>
      <c r="G17" s="9"/>
      <c r="H17" s="17"/>
      <c r="I17" s="244"/>
      <c r="J17" s="244"/>
      <c r="K17" s="44" t="str">
        <f t="shared" si="0"/>
        <v/>
      </c>
      <c r="L17" s="43" t="str">
        <f t="shared" si="1"/>
        <v/>
      </c>
      <c r="M17" s="43" t="str">
        <f t="shared" si="2"/>
        <v/>
      </c>
      <c r="N17" s="43" t="str">
        <f t="shared" si="3"/>
        <v/>
      </c>
      <c r="O17" s="42" t="str">
        <f t="shared" si="4"/>
        <v/>
      </c>
      <c r="Q17" s="106" t="str">
        <f t="shared" si="5"/>
        <v>_入所</v>
      </c>
      <c r="R17" s="106" t="str">
        <f t="shared" si="6"/>
        <v>_通所</v>
      </c>
      <c r="T17" s="87" t="s">
        <v>37</v>
      </c>
      <c r="U17" s="88"/>
      <c r="V17" s="88"/>
      <c r="W17" s="89" t="s">
        <v>36</v>
      </c>
    </row>
    <row r="18" spans="1:23" ht="30" customHeight="1">
      <c r="A18" s="45">
        <v>10</v>
      </c>
      <c r="B18" s="8"/>
      <c r="C18" s="1"/>
      <c r="D18" s="8"/>
      <c r="E18" s="16"/>
      <c r="F18" s="114" t="str">
        <f>IFERROR(VLOOKUP(E18,テーブル485[],2,FALSE)&amp;"","")</f>
        <v/>
      </c>
      <c r="G18" s="9"/>
      <c r="H18" s="17"/>
      <c r="I18" s="244"/>
      <c r="J18" s="244"/>
      <c r="K18" s="44" t="str">
        <f t="shared" si="0"/>
        <v/>
      </c>
      <c r="L18" s="43" t="str">
        <f t="shared" si="1"/>
        <v/>
      </c>
      <c r="M18" s="43" t="str">
        <f t="shared" si="2"/>
        <v/>
      </c>
      <c r="N18" s="43" t="str">
        <f t="shared" si="3"/>
        <v/>
      </c>
      <c r="O18" s="42" t="str">
        <f t="shared" si="4"/>
        <v/>
      </c>
      <c r="Q18" s="106" t="str">
        <f t="shared" si="5"/>
        <v>_入所</v>
      </c>
      <c r="R18" s="106" t="str">
        <f t="shared" si="6"/>
        <v>_通所</v>
      </c>
      <c r="T18" s="87" t="s">
        <v>35</v>
      </c>
      <c r="U18" s="88"/>
      <c r="V18" s="88"/>
      <c r="W18" s="89"/>
    </row>
    <row r="19" spans="1:23" ht="30" customHeight="1">
      <c r="A19" s="45">
        <v>11</v>
      </c>
      <c r="B19" s="8"/>
      <c r="C19" s="1"/>
      <c r="D19" s="8"/>
      <c r="E19" s="16"/>
      <c r="F19" s="114" t="str">
        <f>IFERROR(VLOOKUP(E19,テーブル485[],2,FALSE)&amp;"","")</f>
        <v/>
      </c>
      <c r="G19" s="9"/>
      <c r="H19" s="17"/>
      <c r="I19" s="244"/>
      <c r="J19" s="244"/>
      <c r="K19" s="44" t="str">
        <f t="shared" si="0"/>
        <v/>
      </c>
      <c r="L19" s="43" t="str">
        <f t="shared" si="1"/>
        <v/>
      </c>
      <c r="M19" s="43" t="str">
        <f t="shared" si="2"/>
        <v/>
      </c>
      <c r="N19" s="43" t="str">
        <f t="shared" si="3"/>
        <v/>
      </c>
      <c r="O19" s="42" t="str">
        <f t="shared" si="4"/>
        <v/>
      </c>
      <c r="Q19" s="106" t="str">
        <f t="shared" si="5"/>
        <v>_入所</v>
      </c>
      <c r="R19" s="106" t="str">
        <f t="shared" si="6"/>
        <v>_通所</v>
      </c>
      <c r="T19" s="87" t="s">
        <v>34</v>
      </c>
      <c r="U19" s="88"/>
      <c r="V19" s="88"/>
      <c r="W19" s="89"/>
    </row>
    <row r="20" spans="1:23" ht="30" customHeight="1">
      <c r="A20" s="45">
        <v>12</v>
      </c>
      <c r="B20" s="8"/>
      <c r="C20" s="1"/>
      <c r="D20" s="8"/>
      <c r="E20" s="16"/>
      <c r="F20" s="114" t="str">
        <f>IFERROR(VLOOKUP(E20,テーブル485[],2,FALSE)&amp;"","")</f>
        <v/>
      </c>
      <c r="G20" s="9"/>
      <c r="H20" s="17"/>
      <c r="I20" s="244"/>
      <c r="J20" s="244"/>
      <c r="K20" s="44" t="str">
        <f t="shared" si="0"/>
        <v/>
      </c>
      <c r="L20" s="43" t="str">
        <f t="shared" si="1"/>
        <v/>
      </c>
      <c r="M20" s="43" t="str">
        <f t="shared" si="2"/>
        <v/>
      </c>
      <c r="N20" s="43" t="str">
        <f t="shared" si="3"/>
        <v/>
      </c>
      <c r="O20" s="42" t="str">
        <f t="shared" si="4"/>
        <v/>
      </c>
      <c r="Q20" s="106" t="str">
        <f t="shared" si="5"/>
        <v>_入所</v>
      </c>
      <c r="R20" s="106" t="str">
        <f t="shared" si="6"/>
        <v>_通所</v>
      </c>
      <c r="T20" s="92" t="s">
        <v>33</v>
      </c>
      <c r="U20" s="93"/>
      <c r="V20" s="93"/>
      <c r="W20" s="94"/>
    </row>
    <row r="21" spans="1:23" ht="30" customHeight="1">
      <c r="A21" s="45">
        <v>13</v>
      </c>
      <c r="B21" s="8"/>
      <c r="C21" s="1"/>
      <c r="D21" s="8"/>
      <c r="E21" s="16"/>
      <c r="F21" s="114" t="str">
        <f>IFERROR(VLOOKUP(E21,テーブル485[],2,FALSE)&amp;"","")</f>
        <v/>
      </c>
      <c r="G21" s="9"/>
      <c r="H21" s="17"/>
      <c r="I21" s="244"/>
      <c r="J21" s="244"/>
      <c r="K21" s="44" t="str">
        <f t="shared" si="0"/>
        <v/>
      </c>
      <c r="L21" s="43" t="str">
        <f t="shared" si="1"/>
        <v/>
      </c>
      <c r="M21" s="43" t="str">
        <f t="shared" si="2"/>
        <v/>
      </c>
      <c r="N21" s="43" t="str">
        <f t="shared" si="3"/>
        <v/>
      </c>
      <c r="O21" s="42" t="str">
        <f t="shared" si="4"/>
        <v/>
      </c>
      <c r="Q21" s="106" t="str">
        <f t="shared" si="5"/>
        <v>_入所</v>
      </c>
      <c r="R21" s="106" t="str">
        <f t="shared" si="6"/>
        <v>_通所</v>
      </c>
    </row>
    <row r="22" spans="1:23" ht="30" customHeight="1">
      <c r="A22" s="45">
        <v>14</v>
      </c>
      <c r="B22" s="8"/>
      <c r="C22" s="1"/>
      <c r="D22" s="8"/>
      <c r="E22" s="16"/>
      <c r="F22" s="114" t="str">
        <f>IFERROR(VLOOKUP(E22,テーブル485[],2,FALSE)&amp;"","")</f>
        <v/>
      </c>
      <c r="G22" s="9"/>
      <c r="H22" s="17"/>
      <c r="I22" s="244"/>
      <c r="J22" s="244"/>
      <c r="K22" s="44" t="str">
        <f t="shared" si="0"/>
        <v/>
      </c>
      <c r="L22" s="43" t="str">
        <f t="shared" si="1"/>
        <v/>
      </c>
      <c r="M22" s="43" t="str">
        <f t="shared" si="2"/>
        <v/>
      </c>
      <c r="N22" s="43" t="str">
        <f t="shared" si="3"/>
        <v/>
      </c>
      <c r="O22" s="42" t="str">
        <f t="shared" si="4"/>
        <v/>
      </c>
      <c r="Q22" s="106" t="str">
        <f t="shared" si="5"/>
        <v>_入所</v>
      </c>
      <c r="R22" s="106" t="str">
        <f t="shared" si="6"/>
        <v>_通所</v>
      </c>
    </row>
    <row r="23" spans="1:23" ht="30" customHeight="1">
      <c r="A23" s="45">
        <v>15</v>
      </c>
      <c r="B23" s="8"/>
      <c r="C23" s="1"/>
      <c r="D23" s="8"/>
      <c r="E23" s="16"/>
      <c r="F23" s="114" t="str">
        <f>IFERROR(VLOOKUP(E23,テーブル485[],2,FALSE)&amp;"","")</f>
        <v/>
      </c>
      <c r="G23" s="9"/>
      <c r="H23" s="17"/>
      <c r="I23" s="244"/>
      <c r="J23" s="244"/>
      <c r="K23" s="44" t="str">
        <f t="shared" si="0"/>
        <v/>
      </c>
      <c r="L23" s="43" t="str">
        <f t="shared" si="1"/>
        <v/>
      </c>
      <c r="M23" s="43" t="str">
        <f t="shared" si="2"/>
        <v/>
      </c>
      <c r="N23" s="43" t="str">
        <f t="shared" si="3"/>
        <v/>
      </c>
      <c r="O23" s="42" t="str">
        <f t="shared" si="4"/>
        <v/>
      </c>
      <c r="Q23" s="106" t="str">
        <f t="shared" si="5"/>
        <v>_入所</v>
      </c>
      <c r="R23" s="106" t="str">
        <f t="shared" si="6"/>
        <v>_通所</v>
      </c>
    </row>
    <row r="24" spans="1:23" ht="30" customHeight="1">
      <c r="A24" s="45">
        <v>16</v>
      </c>
      <c r="B24" s="8"/>
      <c r="C24" s="1"/>
      <c r="D24" s="8"/>
      <c r="E24" s="16"/>
      <c r="F24" s="114" t="str">
        <f>IFERROR(VLOOKUP(E24,テーブル485[],2,FALSE)&amp;"","")</f>
        <v/>
      </c>
      <c r="G24" s="9"/>
      <c r="H24" s="17"/>
      <c r="I24" s="244"/>
      <c r="J24" s="244"/>
      <c r="K24" s="44" t="str">
        <f t="shared" si="0"/>
        <v/>
      </c>
      <c r="L24" s="43" t="str">
        <f t="shared" si="1"/>
        <v/>
      </c>
      <c r="M24" s="43" t="str">
        <f t="shared" si="2"/>
        <v/>
      </c>
      <c r="N24" s="43" t="str">
        <f t="shared" si="3"/>
        <v/>
      </c>
      <c r="O24" s="42" t="str">
        <f t="shared" si="4"/>
        <v/>
      </c>
      <c r="Q24" s="106" t="str">
        <f t="shared" si="5"/>
        <v>_入所</v>
      </c>
      <c r="R24" s="106" t="str">
        <f t="shared" si="6"/>
        <v>_通所</v>
      </c>
    </row>
    <row r="25" spans="1:23" ht="30" customHeight="1">
      <c r="A25" s="45">
        <v>17</v>
      </c>
      <c r="B25" s="8"/>
      <c r="C25" s="1"/>
      <c r="D25" s="8"/>
      <c r="E25" s="16"/>
      <c r="F25" s="114" t="str">
        <f>IFERROR(VLOOKUP(E25,テーブル485[],2,FALSE)&amp;"","")</f>
        <v/>
      </c>
      <c r="G25" s="9"/>
      <c r="H25" s="17"/>
      <c r="I25" s="244"/>
      <c r="J25" s="244"/>
      <c r="K25" s="44" t="str">
        <f t="shared" si="0"/>
        <v/>
      </c>
      <c r="L25" s="43" t="str">
        <f t="shared" si="1"/>
        <v/>
      </c>
      <c r="M25" s="43" t="str">
        <f t="shared" si="2"/>
        <v/>
      </c>
      <c r="N25" s="43" t="str">
        <f t="shared" si="3"/>
        <v/>
      </c>
      <c r="O25" s="42" t="str">
        <f t="shared" si="4"/>
        <v/>
      </c>
      <c r="Q25" s="106" t="str">
        <f t="shared" si="5"/>
        <v>_入所</v>
      </c>
      <c r="R25" s="106" t="str">
        <f t="shared" si="6"/>
        <v>_通所</v>
      </c>
    </row>
    <row r="26" spans="1:23" ht="30" customHeight="1">
      <c r="A26" s="45">
        <v>18</v>
      </c>
      <c r="B26" s="8"/>
      <c r="C26" s="1"/>
      <c r="D26" s="8"/>
      <c r="E26" s="16"/>
      <c r="F26" s="114" t="str">
        <f>IFERROR(VLOOKUP(E26,テーブル485[],2,FALSE)&amp;"","")</f>
        <v/>
      </c>
      <c r="G26" s="9"/>
      <c r="H26" s="17"/>
      <c r="I26" s="244"/>
      <c r="J26" s="244"/>
      <c r="K26" s="44" t="str">
        <f t="shared" si="0"/>
        <v/>
      </c>
      <c r="L26" s="43" t="str">
        <f t="shared" si="1"/>
        <v/>
      </c>
      <c r="M26" s="43" t="str">
        <f t="shared" si="2"/>
        <v/>
      </c>
      <c r="N26" s="43" t="str">
        <f t="shared" si="3"/>
        <v/>
      </c>
      <c r="O26" s="42" t="str">
        <f t="shared" si="4"/>
        <v/>
      </c>
      <c r="Q26" s="106" t="str">
        <f t="shared" si="5"/>
        <v>_入所</v>
      </c>
      <c r="R26" s="106" t="str">
        <f t="shared" si="6"/>
        <v>_通所</v>
      </c>
    </row>
    <row r="27" spans="1:23" ht="30" customHeight="1">
      <c r="A27" s="45">
        <v>19</v>
      </c>
      <c r="B27" s="8"/>
      <c r="C27" s="1"/>
      <c r="D27" s="8"/>
      <c r="E27" s="16"/>
      <c r="F27" s="114" t="str">
        <f>IFERROR(VLOOKUP(E27,テーブル485[],2,FALSE)&amp;"","")</f>
        <v/>
      </c>
      <c r="G27" s="9"/>
      <c r="H27" s="17"/>
      <c r="I27" s="244"/>
      <c r="J27" s="244"/>
      <c r="K27" s="44" t="str">
        <f t="shared" si="0"/>
        <v/>
      </c>
      <c r="L27" s="43" t="str">
        <f t="shared" si="1"/>
        <v/>
      </c>
      <c r="M27" s="43" t="str">
        <f t="shared" si="2"/>
        <v/>
      </c>
      <c r="N27" s="43" t="str">
        <f t="shared" si="3"/>
        <v/>
      </c>
      <c r="O27" s="42" t="str">
        <f t="shared" si="4"/>
        <v/>
      </c>
      <c r="Q27" s="106" t="str">
        <f t="shared" si="5"/>
        <v>_入所</v>
      </c>
      <c r="R27" s="106" t="str">
        <f t="shared" si="6"/>
        <v>_通所</v>
      </c>
    </row>
    <row r="28" spans="1:23" ht="30" customHeight="1">
      <c r="A28" s="45">
        <v>20</v>
      </c>
      <c r="B28" s="8"/>
      <c r="C28" s="1"/>
      <c r="D28" s="8"/>
      <c r="E28" s="16"/>
      <c r="F28" s="114" t="str">
        <f>IFERROR(VLOOKUP(E28,テーブル485[],2,FALSE)&amp;"","")</f>
        <v/>
      </c>
      <c r="G28" s="9"/>
      <c r="H28" s="17"/>
      <c r="I28" s="244"/>
      <c r="J28" s="244"/>
      <c r="K28" s="44" t="str">
        <f t="shared" si="0"/>
        <v/>
      </c>
      <c r="L28" s="43" t="str">
        <f t="shared" si="1"/>
        <v/>
      </c>
      <c r="M28" s="43" t="str">
        <f t="shared" si="2"/>
        <v/>
      </c>
      <c r="N28" s="43" t="str">
        <f t="shared" si="3"/>
        <v/>
      </c>
      <c r="O28" s="42" t="str">
        <f t="shared" si="4"/>
        <v/>
      </c>
      <c r="Q28" s="106" t="str">
        <f t="shared" si="5"/>
        <v>_入所</v>
      </c>
      <c r="R28" s="106" t="str">
        <f t="shared" si="6"/>
        <v>_通所</v>
      </c>
    </row>
    <row r="29" spans="1:23" ht="30" customHeight="1">
      <c r="A29" s="45">
        <v>21</v>
      </c>
      <c r="B29" s="8"/>
      <c r="C29" s="1"/>
      <c r="D29" s="8"/>
      <c r="E29" s="16"/>
      <c r="F29" s="114" t="str">
        <f>IFERROR(VLOOKUP(E29,テーブル485[],2,FALSE)&amp;"","")</f>
        <v/>
      </c>
      <c r="G29" s="9"/>
      <c r="H29" s="17"/>
      <c r="I29" s="244"/>
      <c r="J29" s="244"/>
      <c r="K29" s="44" t="str">
        <f t="shared" si="0"/>
        <v/>
      </c>
      <c r="L29" s="43" t="str">
        <f t="shared" si="1"/>
        <v/>
      </c>
      <c r="M29" s="43" t="str">
        <f t="shared" si="2"/>
        <v/>
      </c>
      <c r="N29" s="43" t="str">
        <f t="shared" si="3"/>
        <v/>
      </c>
      <c r="O29" s="42" t="str">
        <f t="shared" si="4"/>
        <v/>
      </c>
      <c r="Q29" s="106" t="str">
        <f t="shared" si="5"/>
        <v>_入所</v>
      </c>
      <c r="R29" s="106" t="str">
        <f t="shared" si="6"/>
        <v>_通所</v>
      </c>
    </row>
    <row r="30" spans="1:23" ht="30" customHeight="1">
      <c r="A30" s="45">
        <v>22</v>
      </c>
      <c r="B30" s="8"/>
      <c r="C30" s="1"/>
      <c r="D30" s="8"/>
      <c r="E30" s="16"/>
      <c r="F30" s="114" t="str">
        <f>IFERROR(VLOOKUP(E30,テーブル485[],2,FALSE)&amp;"","")</f>
        <v/>
      </c>
      <c r="G30" s="9"/>
      <c r="H30" s="17"/>
      <c r="I30" s="244"/>
      <c r="J30" s="244"/>
      <c r="K30" s="44" t="str">
        <f t="shared" si="0"/>
        <v/>
      </c>
      <c r="L30" s="43" t="str">
        <f t="shared" si="1"/>
        <v/>
      </c>
      <c r="M30" s="43" t="str">
        <f t="shared" si="2"/>
        <v/>
      </c>
      <c r="N30" s="43" t="str">
        <f t="shared" si="3"/>
        <v/>
      </c>
      <c r="O30" s="42" t="str">
        <f t="shared" si="4"/>
        <v/>
      </c>
      <c r="Q30" s="106" t="str">
        <f t="shared" si="5"/>
        <v>_入所</v>
      </c>
      <c r="R30" s="106" t="str">
        <f t="shared" si="6"/>
        <v>_通所</v>
      </c>
    </row>
    <row r="31" spans="1:23" ht="30" customHeight="1">
      <c r="A31" s="45">
        <v>23</v>
      </c>
      <c r="B31" s="8"/>
      <c r="C31" s="1"/>
      <c r="D31" s="8"/>
      <c r="E31" s="16"/>
      <c r="F31" s="114" t="str">
        <f>IFERROR(VLOOKUP(E31,テーブル485[],2,FALSE)&amp;"","")</f>
        <v/>
      </c>
      <c r="G31" s="9"/>
      <c r="H31" s="17"/>
      <c r="I31" s="244"/>
      <c r="J31" s="244"/>
      <c r="K31" s="44" t="str">
        <f t="shared" si="0"/>
        <v/>
      </c>
      <c r="L31" s="43" t="str">
        <f t="shared" si="1"/>
        <v/>
      </c>
      <c r="M31" s="43" t="str">
        <f t="shared" si="2"/>
        <v/>
      </c>
      <c r="N31" s="43" t="str">
        <f t="shared" si="3"/>
        <v/>
      </c>
      <c r="O31" s="42" t="str">
        <f t="shared" si="4"/>
        <v/>
      </c>
      <c r="Q31" s="106" t="str">
        <f t="shared" si="5"/>
        <v>_入所</v>
      </c>
      <c r="R31" s="106" t="str">
        <f t="shared" si="6"/>
        <v>_通所</v>
      </c>
    </row>
    <row r="32" spans="1:23" ht="30" customHeight="1">
      <c r="A32" s="45">
        <v>24</v>
      </c>
      <c r="B32" s="8"/>
      <c r="C32" s="1"/>
      <c r="D32" s="8"/>
      <c r="E32" s="16"/>
      <c r="F32" s="114" t="str">
        <f>IFERROR(VLOOKUP(E32,テーブル485[],2,FALSE)&amp;"","")</f>
        <v/>
      </c>
      <c r="G32" s="9"/>
      <c r="H32" s="17"/>
      <c r="I32" s="244"/>
      <c r="J32" s="244"/>
      <c r="K32" s="44" t="str">
        <f t="shared" si="0"/>
        <v/>
      </c>
      <c r="L32" s="43" t="str">
        <f t="shared" si="1"/>
        <v/>
      </c>
      <c r="M32" s="43" t="str">
        <f t="shared" si="2"/>
        <v/>
      </c>
      <c r="N32" s="43" t="str">
        <f t="shared" si="3"/>
        <v/>
      </c>
      <c r="O32" s="42" t="str">
        <f t="shared" si="4"/>
        <v/>
      </c>
      <c r="Q32" s="106" t="str">
        <f t="shared" si="5"/>
        <v>_入所</v>
      </c>
      <c r="R32" s="106" t="str">
        <f t="shared" si="6"/>
        <v>_通所</v>
      </c>
    </row>
    <row r="33" spans="1:34" ht="30" customHeight="1">
      <c r="A33" s="45">
        <v>25</v>
      </c>
      <c r="B33" s="8"/>
      <c r="C33" s="1"/>
      <c r="D33" s="8"/>
      <c r="E33" s="16"/>
      <c r="F33" s="114" t="str">
        <f>IFERROR(VLOOKUP(E33,テーブル485[],2,FALSE)&amp;"","")</f>
        <v/>
      </c>
      <c r="G33" s="9"/>
      <c r="H33" s="17"/>
      <c r="I33" s="244"/>
      <c r="J33" s="244"/>
      <c r="K33" s="44" t="str">
        <f t="shared" si="0"/>
        <v/>
      </c>
      <c r="L33" s="43" t="str">
        <f t="shared" si="1"/>
        <v/>
      </c>
      <c r="M33" s="43" t="str">
        <f t="shared" si="2"/>
        <v/>
      </c>
      <c r="N33" s="43" t="str">
        <f t="shared" si="3"/>
        <v/>
      </c>
      <c r="O33" s="42" t="str">
        <f t="shared" si="4"/>
        <v/>
      </c>
      <c r="Q33" s="106" t="str">
        <f t="shared" si="5"/>
        <v>_入所</v>
      </c>
      <c r="R33" s="106" t="str">
        <f t="shared" si="6"/>
        <v>_通所</v>
      </c>
      <c r="W33" s="96"/>
      <c r="X33" s="73"/>
      <c r="AC33" s="73"/>
      <c r="AD33" s="73"/>
      <c r="AE33" s="73"/>
      <c r="AF33" s="73"/>
      <c r="AG33" s="73"/>
      <c r="AH33" s="73"/>
    </row>
    <row r="34" spans="1:34" ht="30" customHeight="1">
      <c r="A34" s="45">
        <v>26</v>
      </c>
      <c r="B34" s="8"/>
      <c r="C34" s="1"/>
      <c r="D34" s="8"/>
      <c r="E34" s="16"/>
      <c r="F34" s="114" t="str">
        <f>IFERROR(VLOOKUP(E34,テーブル485[],2,FALSE)&amp;"","")</f>
        <v/>
      </c>
      <c r="G34" s="9"/>
      <c r="H34" s="17"/>
      <c r="I34" s="244"/>
      <c r="J34" s="244"/>
      <c r="K34" s="44" t="str">
        <f t="shared" si="0"/>
        <v/>
      </c>
      <c r="L34" s="43" t="str">
        <f t="shared" si="1"/>
        <v/>
      </c>
      <c r="M34" s="43" t="str">
        <f t="shared" si="2"/>
        <v/>
      </c>
      <c r="N34" s="43" t="str">
        <f t="shared" si="3"/>
        <v/>
      </c>
      <c r="O34" s="42" t="str">
        <f t="shared" si="4"/>
        <v/>
      </c>
      <c r="Q34" s="106" t="str">
        <f t="shared" si="5"/>
        <v>_入所</v>
      </c>
      <c r="R34" s="106" t="str">
        <f t="shared" si="6"/>
        <v>_通所</v>
      </c>
      <c r="W34" s="96"/>
      <c r="X34" s="73"/>
      <c r="AC34" s="73"/>
      <c r="AD34" s="73"/>
      <c r="AE34" s="73"/>
      <c r="AF34" s="73"/>
      <c r="AG34" s="73"/>
      <c r="AH34" s="73"/>
    </row>
    <row r="35" spans="1:34" ht="30" customHeight="1">
      <c r="A35" s="45">
        <v>27</v>
      </c>
      <c r="B35" s="8"/>
      <c r="C35" s="1"/>
      <c r="D35" s="8"/>
      <c r="E35" s="16"/>
      <c r="F35" s="114" t="str">
        <f>IFERROR(VLOOKUP(E35,テーブル485[],2,FALSE)&amp;"","")</f>
        <v/>
      </c>
      <c r="G35" s="9"/>
      <c r="H35" s="17"/>
      <c r="I35" s="244"/>
      <c r="J35" s="244"/>
      <c r="K35" s="44" t="str">
        <f t="shared" si="0"/>
        <v/>
      </c>
      <c r="L35" s="43" t="str">
        <f t="shared" si="1"/>
        <v/>
      </c>
      <c r="M35" s="43" t="str">
        <f t="shared" si="2"/>
        <v/>
      </c>
      <c r="N35" s="43" t="str">
        <f t="shared" si="3"/>
        <v/>
      </c>
      <c r="O35" s="42" t="str">
        <f t="shared" si="4"/>
        <v/>
      </c>
      <c r="Q35" s="106" t="str">
        <f t="shared" si="5"/>
        <v>_入所</v>
      </c>
      <c r="R35" s="106" t="str">
        <f t="shared" si="6"/>
        <v>_通所</v>
      </c>
      <c r="X35" s="73"/>
      <c r="AC35" s="73"/>
      <c r="AD35" s="73"/>
      <c r="AE35" s="73"/>
      <c r="AF35" s="73"/>
      <c r="AG35" s="73"/>
      <c r="AH35" s="73"/>
    </row>
    <row r="36" spans="1:34" ht="30" customHeight="1">
      <c r="A36" s="45">
        <v>28</v>
      </c>
      <c r="B36" s="8"/>
      <c r="C36" s="1"/>
      <c r="D36" s="8"/>
      <c r="E36" s="16"/>
      <c r="F36" s="114" t="str">
        <f>IFERROR(VLOOKUP(E36,テーブル485[],2,FALSE)&amp;"","")</f>
        <v/>
      </c>
      <c r="G36" s="9"/>
      <c r="H36" s="17"/>
      <c r="I36" s="244"/>
      <c r="J36" s="244"/>
      <c r="K36" s="44" t="str">
        <f t="shared" si="0"/>
        <v/>
      </c>
      <c r="L36" s="43" t="str">
        <f t="shared" si="1"/>
        <v/>
      </c>
      <c r="M36" s="43" t="str">
        <f t="shared" si="2"/>
        <v/>
      </c>
      <c r="N36" s="43" t="str">
        <f t="shared" si="3"/>
        <v/>
      </c>
      <c r="O36" s="42" t="str">
        <f t="shared" si="4"/>
        <v/>
      </c>
      <c r="Q36" s="106" t="str">
        <f t="shared" si="5"/>
        <v>_入所</v>
      </c>
      <c r="R36" s="106" t="str">
        <f t="shared" si="6"/>
        <v>_通所</v>
      </c>
      <c r="X36" s="73"/>
      <c r="AC36" s="73"/>
      <c r="AD36" s="73"/>
      <c r="AE36" s="73"/>
      <c r="AF36" s="73"/>
      <c r="AG36" s="73"/>
      <c r="AH36" s="73"/>
    </row>
    <row r="37" spans="1:34" ht="30" customHeight="1">
      <c r="A37" s="45">
        <v>29</v>
      </c>
      <c r="B37" s="8"/>
      <c r="C37" s="1"/>
      <c r="D37" s="8"/>
      <c r="E37" s="16"/>
      <c r="F37" s="114" t="str">
        <f>IFERROR(VLOOKUP(E37,テーブル485[],2,FALSE)&amp;"","")</f>
        <v/>
      </c>
      <c r="G37" s="9"/>
      <c r="H37" s="17"/>
      <c r="I37" s="244"/>
      <c r="J37" s="244"/>
      <c r="K37" s="44" t="str">
        <f t="shared" si="0"/>
        <v/>
      </c>
      <c r="L37" s="43" t="str">
        <f t="shared" si="1"/>
        <v/>
      </c>
      <c r="M37" s="43" t="str">
        <f t="shared" si="2"/>
        <v/>
      </c>
      <c r="N37" s="43" t="str">
        <f t="shared" si="3"/>
        <v/>
      </c>
      <c r="O37" s="42" t="str">
        <f t="shared" si="4"/>
        <v/>
      </c>
      <c r="Q37" s="106" t="str">
        <f t="shared" si="5"/>
        <v>_入所</v>
      </c>
      <c r="R37" s="106" t="str">
        <f t="shared" si="6"/>
        <v>_通所</v>
      </c>
    </row>
    <row r="38" spans="1:34" ht="30" customHeight="1">
      <c r="A38" s="45">
        <v>30</v>
      </c>
      <c r="B38" s="8"/>
      <c r="C38" s="1"/>
      <c r="D38" s="8"/>
      <c r="E38" s="16"/>
      <c r="F38" s="114" t="str">
        <f>IFERROR(VLOOKUP(E38,テーブル485[],2,FALSE)&amp;"","")</f>
        <v/>
      </c>
      <c r="G38" s="9"/>
      <c r="H38" s="17"/>
      <c r="I38" s="244"/>
      <c r="J38" s="244"/>
      <c r="K38" s="44" t="str">
        <f t="shared" si="0"/>
        <v/>
      </c>
      <c r="L38" s="43" t="str">
        <f t="shared" si="1"/>
        <v/>
      </c>
      <c r="M38" s="43" t="str">
        <f t="shared" si="2"/>
        <v/>
      </c>
      <c r="N38" s="43" t="str">
        <f t="shared" si="3"/>
        <v/>
      </c>
      <c r="O38" s="42" t="str">
        <f t="shared" si="4"/>
        <v/>
      </c>
      <c r="Q38" s="106" t="str">
        <f t="shared" si="5"/>
        <v>_入所</v>
      </c>
      <c r="R38" s="106" t="str">
        <f t="shared" si="6"/>
        <v>_通所</v>
      </c>
    </row>
    <row r="39" spans="1:34" ht="30" customHeight="1">
      <c r="A39" s="45">
        <v>31</v>
      </c>
      <c r="B39" s="8"/>
      <c r="C39" s="1"/>
      <c r="D39" s="8"/>
      <c r="E39" s="16"/>
      <c r="F39" s="114" t="str">
        <f>IFERROR(VLOOKUP(E39,テーブル485[],2,FALSE)&amp;"","")</f>
        <v/>
      </c>
      <c r="G39" s="9"/>
      <c r="H39" s="17"/>
      <c r="I39" s="244"/>
      <c r="J39" s="244"/>
      <c r="K39" s="44" t="str">
        <f t="shared" si="0"/>
        <v/>
      </c>
      <c r="L39" s="43" t="str">
        <f t="shared" si="1"/>
        <v/>
      </c>
      <c r="M39" s="43" t="str">
        <f t="shared" si="2"/>
        <v/>
      </c>
      <c r="N39" s="43" t="str">
        <f t="shared" si="3"/>
        <v/>
      </c>
      <c r="O39" s="42" t="str">
        <f t="shared" si="4"/>
        <v/>
      </c>
      <c r="Q39" s="106" t="str">
        <f t="shared" si="5"/>
        <v>_入所</v>
      </c>
      <c r="R39" s="106" t="str">
        <f t="shared" si="6"/>
        <v>_通所</v>
      </c>
    </row>
    <row r="40" spans="1:34" ht="30" customHeight="1">
      <c r="A40" s="45">
        <v>32</v>
      </c>
      <c r="B40" s="8"/>
      <c r="C40" s="1"/>
      <c r="D40" s="8"/>
      <c r="E40" s="16"/>
      <c r="F40" s="114" t="str">
        <f>IFERROR(VLOOKUP(E40,テーブル485[],2,FALSE)&amp;"","")</f>
        <v/>
      </c>
      <c r="G40" s="9"/>
      <c r="H40" s="17"/>
      <c r="I40" s="244"/>
      <c r="J40" s="244"/>
      <c r="K40" s="44" t="str">
        <f t="shared" si="0"/>
        <v/>
      </c>
      <c r="L40" s="43" t="str">
        <f t="shared" si="1"/>
        <v/>
      </c>
      <c r="M40" s="43" t="str">
        <f t="shared" si="2"/>
        <v/>
      </c>
      <c r="N40" s="43" t="str">
        <f t="shared" si="3"/>
        <v/>
      </c>
      <c r="O40" s="42" t="str">
        <f t="shared" si="4"/>
        <v/>
      </c>
      <c r="Q40" s="106" t="str">
        <f t="shared" si="5"/>
        <v>_入所</v>
      </c>
      <c r="R40" s="106" t="str">
        <f t="shared" si="6"/>
        <v>_通所</v>
      </c>
    </row>
    <row r="41" spans="1:34" ht="30" customHeight="1">
      <c r="A41" s="45">
        <v>33</v>
      </c>
      <c r="B41" s="8"/>
      <c r="C41" s="1"/>
      <c r="D41" s="8"/>
      <c r="E41" s="16"/>
      <c r="F41" s="114" t="str">
        <f>IFERROR(VLOOKUP(E41,テーブル485[],2,FALSE)&amp;"","")</f>
        <v/>
      </c>
      <c r="G41" s="9"/>
      <c r="H41" s="17"/>
      <c r="I41" s="244"/>
      <c r="J41" s="244"/>
      <c r="K41" s="44" t="str">
        <f t="shared" si="0"/>
        <v/>
      </c>
      <c r="L41" s="43" t="str">
        <f t="shared" si="1"/>
        <v/>
      </c>
      <c r="M41" s="43" t="str">
        <f t="shared" si="2"/>
        <v/>
      </c>
      <c r="N41" s="43" t="str">
        <f t="shared" si="3"/>
        <v/>
      </c>
      <c r="O41" s="42" t="str">
        <f t="shared" si="4"/>
        <v/>
      </c>
      <c r="Q41" s="106" t="str">
        <f t="shared" si="5"/>
        <v>_入所</v>
      </c>
      <c r="R41" s="106" t="str">
        <f t="shared" si="6"/>
        <v>_通所</v>
      </c>
    </row>
    <row r="42" spans="1:34" ht="30" customHeight="1">
      <c r="A42" s="45">
        <v>34</v>
      </c>
      <c r="B42" s="8"/>
      <c r="C42" s="1"/>
      <c r="D42" s="8"/>
      <c r="E42" s="16"/>
      <c r="F42" s="114" t="str">
        <f>IFERROR(VLOOKUP(E42,テーブル485[],2,FALSE)&amp;"","")</f>
        <v/>
      </c>
      <c r="G42" s="9"/>
      <c r="H42" s="17"/>
      <c r="I42" s="244"/>
      <c r="J42" s="244"/>
      <c r="K42" s="44" t="str">
        <f t="shared" si="0"/>
        <v/>
      </c>
      <c r="L42" s="43" t="str">
        <f t="shared" si="1"/>
        <v/>
      </c>
      <c r="M42" s="43" t="str">
        <f t="shared" si="2"/>
        <v/>
      </c>
      <c r="N42" s="43" t="str">
        <f t="shared" si="3"/>
        <v/>
      </c>
      <c r="O42" s="42" t="str">
        <f t="shared" si="4"/>
        <v/>
      </c>
      <c r="Q42" s="106" t="str">
        <f t="shared" si="5"/>
        <v>_入所</v>
      </c>
      <c r="R42" s="106" t="str">
        <f t="shared" si="6"/>
        <v>_通所</v>
      </c>
    </row>
    <row r="43" spans="1:34" ht="30" customHeight="1">
      <c r="A43" s="45">
        <v>35</v>
      </c>
      <c r="B43" s="8"/>
      <c r="C43" s="1"/>
      <c r="D43" s="8"/>
      <c r="E43" s="16"/>
      <c r="F43" s="114" t="str">
        <f>IFERROR(VLOOKUP(E43,テーブル485[],2,FALSE)&amp;"","")</f>
        <v/>
      </c>
      <c r="G43" s="9"/>
      <c r="H43" s="17"/>
      <c r="I43" s="244"/>
      <c r="J43" s="244"/>
      <c r="K43" s="44" t="str">
        <f t="shared" si="0"/>
        <v/>
      </c>
      <c r="L43" s="43" t="str">
        <f t="shared" si="1"/>
        <v/>
      </c>
      <c r="M43" s="43" t="str">
        <f t="shared" si="2"/>
        <v/>
      </c>
      <c r="N43" s="43" t="str">
        <f t="shared" si="3"/>
        <v/>
      </c>
      <c r="O43" s="42" t="str">
        <f t="shared" si="4"/>
        <v/>
      </c>
      <c r="Q43" s="106" t="str">
        <f t="shared" si="5"/>
        <v>_入所</v>
      </c>
      <c r="R43" s="106" t="str">
        <f t="shared" si="6"/>
        <v>_通所</v>
      </c>
    </row>
    <row r="44" spans="1:34" ht="30" customHeight="1">
      <c r="A44" s="45">
        <v>36</v>
      </c>
      <c r="B44" s="8"/>
      <c r="C44" s="1"/>
      <c r="D44" s="8"/>
      <c r="E44" s="16"/>
      <c r="F44" s="114" t="str">
        <f>IFERROR(VLOOKUP(E44,テーブル485[],2,FALSE)&amp;"","")</f>
        <v/>
      </c>
      <c r="G44" s="9"/>
      <c r="H44" s="17"/>
      <c r="I44" s="244"/>
      <c r="J44" s="244"/>
      <c r="K44" s="44" t="str">
        <f t="shared" si="0"/>
        <v/>
      </c>
      <c r="L44" s="43" t="str">
        <f t="shared" si="1"/>
        <v/>
      </c>
      <c r="M44" s="43" t="str">
        <f t="shared" si="2"/>
        <v/>
      </c>
      <c r="N44" s="43" t="str">
        <f t="shared" si="3"/>
        <v/>
      </c>
      <c r="O44" s="42" t="str">
        <f t="shared" si="4"/>
        <v/>
      </c>
      <c r="Q44" s="106" t="str">
        <f t="shared" si="5"/>
        <v>_入所</v>
      </c>
      <c r="R44" s="106" t="str">
        <f t="shared" si="6"/>
        <v>_通所</v>
      </c>
    </row>
    <row r="45" spans="1:34" ht="30" customHeight="1">
      <c r="A45" s="45">
        <v>37</v>
      </c>
      <c r="B45" s="8"/>
      <c r="C45" s="1"/>
      <c r="D45" s="8"/>
      <c r="E45" s="16"/>
      <c r="F45" s="114" t="str">
        <f>IFERROR(VLOOKUP(E45,テーブル485[],2,FALSE)&amp;"","")</f>
        <v/>
      </c>
      <c r="G45" s="9"/>
      <c r="H45" s="17"/>
      <c r="I45" s="244"/>
      <c r="J45" s="244"/>
      <c r="K45" s="44" t="str">
        <f t="shared" si="0"/>
        <v/>
      </c>
      <c r="L45" s="43" t="str">
        <f t="shared" si="1"/>
        <v/>
      </c>
      <c r="M45" s="43" t="str">
        <f t="shared" si="2"/>
        <v/>
      </c>
      <c r="N45" s="43" t="str">
        <f t="shared" si="3"/>
        <v/>
      </c>
      <c r="O45" s="42" t="str">
        <f t="shared" si="4"/>
        <v/>
      </c>
      <c r="Q45" s="106" t="str">
        <f t="shared" si="5"/>
        <v>_入所</v>
      </c>
      <c r="R45" s="106" t="str">
        <f t="shared" si="6"/>
        <v>_通所</v>
      </c>
    </row>
    <row r="46" spans="1:34" ht="30" customHeight="1">
      <c r="A46" s="45">
        <v>38</v>
      </c>
      <c r="B46" s="8"/>
      <c r="C46" s="1"/>
      <c r="D46" s="8"/>
      <c r="E46" s="16"/>
      <c r="F46" s="114" t="str">
        <f>IFERROR(VLOOKUP(E46,テーブル485[],2,FALSE)&amp;"","")</f>
        <v/>
      </c>
      <c r="G46" s="9"/>
      <c r="H46" s="17"/>
      <c r="I46" s="244"/>
      <c r="J46" s="244"/>
      <c r="K46" s="44" t="str">
        <f t="shared" si="0"/>
        <v/>
      </c>
      <c r="L46" s="43" t="str">
        <f t="shared" si="1"/>
        <v/>
      </c>
      <c r="M46" s="43" t="str">
        <f t="shared" si="2"/>
        <v/>
      </c>
      <c r="N46" s="43" t="str">
        <f t="shared" si="3"/>
        <v/>
      </c>
      <c r="O46" s="42" t="str">
        <f t="shared" si="4"/>
        <v/>
      </c>
      <c r="Q46" s="106" t="str">
        <f t="shared" si="5"/>
        <v>_入所</v>
      </c>
      <c r="R46" s="106" t="str">
        <f t="shared" si="6"/>
        <v>_通所</v>
      </c>
    </row>
    <row r="47" spans="1:34" ht="30" customHeight="1">
      <c r="A47" s="45">
        <v>39</v>
      </c>
      <c r="B47" s="8"/>
      <c r="C47" s="1"/>
      <c r="D47" s="8"/>
      <c r="E47" s="16"/>
      <c r="F47" s="114" t="str">
        <f>IFERROR(VLOOKUP(E47,テーブル485[],2,FALSE)&amp;"","")</f>
        <v/>
      </c>
      <c r="G47" s="9"/>
      <c r="H47" s="17"/>
      <c r="I47" s="244"/>
      <c r="J47" s="244"/>
      <c r="K47" s="44" t="str">
        <f t="shared" si="0"/>
        <v/>
      </c>
      <c r="L47" s="43" t="str">
        <f t="shared" si="1"/>
        <v/>
      </c>
      <c r="M47" s="43" t="str">
        <f t="shared" si="2"/>
        <v/>
      </c>
      <c r="N47" s="43" t="str">
        <f t="shared" si="3"/>
        <v/>
      </c>
      <c r="O47" s="42" t="str">
        <f t="shared" si="4"/>
        <v/>
      </c>
      <c r="Q47" s="106" t="str">
        <f t="shared" si="5"/>
        <v>_入所</v>
      </c>
      <c r="R47" s="106" t="str">
        <f t="shared" si="6"/>
        <v>_通所</v>
      </c>
    </row>
    <row r="48" spans="1:34" ht="30" customHeight="1">
      <c r="A48" s="45">
        <v>40</v>
      </c>
      <c r="B48" s="8"/>
      <c r="C48" s="1"/>
      <c r="D48" s="8"/>
      <c r="E48" s="16"/>
      <c r="F48" s="114" t="str">
        <f>IFERROR(VLOOKUP(E48,テーブル485[],2,FALSE)&amp;"","")</f>
        <v/>
      </c>
      <c r="G48" s="9"/>
      <c r="H48" s="17"/>
      <c r="I48" s="244"/>
      <c r="J48" s="244"/>
      <c r="K48" s="44" t="str">
        <f t="shared" si="0"/>
        <v/>
      </c>
      <c r="L48" s="43" t="str">
        <f t="shared" si="1"/>
        <v/>
      </c>
      <c r="M48" s="43" t="str">
        <f t="shared" si="2"/>
        <v/>
      </c>
      <c r="N48" s="43" t="str">
        <f t="shared" si="3"/>
        <v/>
      </c>
      <c r="O48" s="42" t="str">
        <f t="shared" si="4"/>
        <v/>
      </c>
      <c r="Q48" s="106" t="str">
        <f t="shared" si="5"/>
        <v>_入所</v>
      </c>
      <c r="R48" s="106" t="str">
        <f t="shared" si="6"/>
        <v>_通所</v>
      </c>
    </row>
    <row r="49" spans="1:18" ht="30" customHeight="1">
      <c r="A49" s="45">
        <v>41</v>
      </c>
      <c r="B49" s="8"/>
      <c r="C49" s="1"/>
      <c r="D49" s="8"/>
      <c r="E49" s="16"/>
      <c r="F49" s="114" t="str">
        <f>IFERROR(VLOOKUP(E49,テーブル485[],2,FALSE)&amp;"","")</f>
        <v/>
      </c>
      <c r="G49" s="9"/>
      <c r="H49" s="17"/>
      <c r="I49" s="244"/>
      <c r="J49" s="244"/>
      <c r="K49" s="44" t="str">
        <f t="shared" si="0"/>
        <v/>
      </c>
      <c r="L49" s="43" t="str">
        <f t="shared" si="1"/>
        <v/>
      </c>
      <c r="M49" s="43" t="str">
        <f t="shared" si="2"/>
        <v/>
      </c>
      <c r="N49" s="43" t="str">
        <f t="shared" si="3"/>
        <v/>
      </c>
      <c r="O49" s="42" t="str">
        <f t="shared" si="4"/>
        <v/>
      </c>
      <c r="Q49" s="106" t="str">
        <f t="shared" si="5"/>
        <v>_入所</v>
      </c>
      <c r="R49" s="106" t="str">
        <f t="shared" si="6"/>
        <v>_通所</v>
      </c>
    </row>
    <row r="50" spans="1:18" ht="30" customHeight="1">
      <c r="A50" s="45">
        <v>42</v>
      </c>
      <c r="B50" s="8"/>
      <c r="C50" s="1"/>
      <c r="D50" s="8"/>
      <c r="E50" s="16"/>
      <c r="F50" s="114" t="str">
        <f>IFERROR(VLOOKUP(E50,テーブル485[],2,FALSE)&amp;"","")</f>
        <v/>
      </c>
      <c r="G50" s="9"/>
      <c r="H50" s="17"/>
      <c r="I50" s="244"/>
      <c r="J50" s="244"/>
      <c r="K50" s="44" t="str">
        <f t="shared" si="0"/>
        <v/>
      </c>
      <c r="L50" s="43" t="str">
        <f t="shared" si="1"/>
        <v/>
      </c>
      <c r="M50" s="43" t="str">
        <f t="shared" si="2"/>
        <v/>
      </c>
      <c r="N50" s="43" t="str">
        <f t="shared" si="3"/>
        <v/>
      </c>
      <c r="O50" s="42" t="str">
        <f t="shared" si="4"/>
        <v/>
      </c>
      <c r="Q50" s="106" t="str">
        <f t="shared" si="5"/>
        <v>_入所</v>
      </c>
      <c r="R50" s="106" t="str">
        <f t="shared" si="6"/>
        <v>_通所</v>
      </c>
    </row>
    <row r="51" spans="1:18" ht="30" customHeight="1">
      <c r="A51" s="45">
        <v>43</v>
      </c>
      <c r="B51" s="8"/>
      <c r="C51" s="1"/>
      <c r="D51" s="8"/>
      <c r="E51" s="16"/>
      <c r="F51" s="114" t="str">
        <f>IFERROR(VLOOKUP(E51,テーブル485[],2,FALSE)&amp;"","")</f>
        <v/>
      </c>
      <c r="G51" s="9"/>
      <c r="H51" s="17"/>
      <c r="I51" s="244"/>
      <c r="J51" s="244"/>
      <c r="K51" s="44" t="str">
        <f t="shared" si="0"/>
        <v/>
      </c>
      <c r="L51" s="43" t="str">
        <f t="shared" si="1"/>
        <v/>
      </c>
      <c r="M51" s="43" t="str">
        <f t="shared" si="2"/>
        <v/>
      </c>
      <c r="N51" s="43" t="str">
        <f t="shared" si="3"/>
        <v/>
      </c>
      <c r="O51" s="42" t="str">
        <f t="shared" si="4"/>
        <v/>
      </c>
      <c r="Q51" s="106" t="str">
        <f t="shared" si="5"/>
        <v>_入所</v>
      </c>
      <c r="R51" s="106" t="str">
        <f t="shared" si="6"/>
        <v>_通所</v>
      </c>
    </row>
    <row r="52" spans="1:18" ht="30" customHeight="1">
      <c r="A52" s="45">
        <v>44</v>
      </c>
      <c r="B52" s="8"/>
      <c r="C52" s="1"/>
      <c r="D52" s="8"/>
      <c r="E52" s="16"/>
      <c r="F52" s="114" t="str">
        <f>IFERROR(VLOOKUP(E52,テーブル485[],2,FALSE)&amp;"","")</f>
        <v/>
      </c>
      <c r="G52" s="9"/>
      <c r="H52" s="17"/>
      <c r="I52" s="244"/>
      <c r="J52" s="244"/>
      <c r="K52" s="44" t="str">
        <f t="shared" si="0"/>
        <v/>
      </c>
      <c r="L52" s="43" t="str">
        <f t="shared" si="1"/>
        <v/>
      </c>
      <c r="M52" s="43" t="str">
        <f t="shared" si="2"/>
        <v/>
      </c>
      <c r="N52" s="43" t="str">
        <f t="shared" si="3"/>
        <v/>
      </c>
      <c r="O52" s="42" t="str">
        <f t="shared" si="4"/>
        <v/>
      </c>
      <c r="Q52" s="106" t="str">
        <f t="shared" si="5"/>
        <v>_入所</v>
      </c>
      <c r="R52" s="106" t="str">
        <f t="shared" si="6"/>
        <v>_通所</v>
      </c>
    </row>
    <row r="53" spans="1:18" ht="30" customHeight="1">
      <c r="A53" s="45">
        <v>45</v>
      </c>
      <c r="B53" s="8"/>
      <c r="C53" s="1"/>
      <c r="D53" s="8"/>
      <c r="E53" s="16"/>
      <c r="F53" s="114" t="str">
        <f>IFERROR(VLOOKUP(E53,テーブル485[],2,FALSE)&amp;"","")</f>
        <v/>
      </c>
      <c r="G53" s="9"/>
      <c r="H53" s="17"/>
      <c r="I53" s="244"/>
      <c r="J53" s="244"/>
      <c r="K53" s="44" t="str">
        <f t="shared" si="0"/>
        <v/>
      </c>
      <c r="L53" s="43" t="str">
        <f t="shared" si="1"/>
        <v/>
      </c>
      <c r="M53" s="43" t="str">
        <f t="shared" si="2"/>
        <v/>
      </c>
      <c r="N53" s="43" t="str">
        <f t="shared" si="3"/>
        <v/>
      </c>
      <c r="O53" s="42" t="str">
        <f t="shared" si="4"/>
        <v/>
      </c>
      <c r="Q53" s="106" t="str">
        <f t="shared" si="5"/>
        <v>_入所</v>
      </c>
      <c r="R53" s="106" t="str">
        <f t="shared" si="6"/>
        <v>_通所</v>
      </c>
    </row>
    <row r="54" spans="1:18" ht="30" customHeight="1">
      <c r="A54" s="45">
        <v>46</v>
      </c>
      <c r="B54" s="8"/>
      <c r="C54" s="1"/>
      <c r="D54" s="8"/>
      <c r="E54" s="16"/>
      <c r="F54" s="114" t="str">
        <f>IFERROR(VLOOKUP(E54,テーブル485[],2,FALSE)&amp;"","")</f>
        <v/>
      </c>
      <c r="G54" s="9"/>
      <c r="H54" s="17"/>
      <c r="I54" s="244"/>
      <c r="J54" s="244"/>
      <c r="K54" s="44" t="str">
        <f t="shared" si="0"/>
        <v/>
      </c>
      <c r="L54" s="43" t="str">
        <f t="shared" si="1"/>
        <v/>
      </c>
      <c r="M54" s="43" t="str">
        <f t="shared" si="2"/>
        <v/>
      </c>
      <c r="N54" s="43" t="str">
        <f t="shared" si="3"/>
        <v/>
      </c>
      <c r="O54" s="42" t="str">
        <f t="shared" si="4"/>
        <v/>
      </c>
      <c r="Q54" s="106" t="str">
        <f t="shared" si="5"/>
        <v>_入所</v>
      </c>
      <c r="R54" s="106" t="str">
        <f t="shared" si="6"/>
        <v>_通所</v>
      </c>
    </row>
    <row r="55" spans="1:18" ht="30" customHeight="1">
      <c r="A55" s="45">
        <v>47</v>
      </c>
      <c r="B55" s="8"/>
      <c r="C55" s="1"/>
      <c r="D55" s="8"/>
      <c r="E55" s="16"/>
      <c r="F55" s="114" t="str">
        <f>IFERROR(VLOOKUP(E55,テーブル485[],2,FALSE)&amp;"","")</f>
        <v/>
      </c>
      <c r="G55" s="9"/>
      <c r="H55" s="17"/>
      <c r="I55" s="244"/>
      <c r="J55" s="244"/>
      <c r="K55" s="44" t="str">
        <f t="shared" si="0"/>
        <v/>
      </c>
      <c r="L55" s="43" t="str">
        <f t="shared" si="1"/>
        <v/>
      </c>
      <c r="M55" s="43" t="str">
        <f t="shared" si="2"/>
        <v/>
      </c>
      <c r="N55" s="43" t="str">
        <f t="shared" si="3"/>
        <v/>
      </c>
      <c r="O55" s="42" t="str">
        <f t="shared" si="4"/>
        <v/>
      </c>
      <c r="Q55" s="106" t="str">
        <f t="shared" si="5"/>
        <v>_入所</v>
      </c>
      <c r="R55" s="106" t="str">
        <f t="shared" si="6"/>
        <v>_通所</v>
      </c>
    </row>
    <row r="56" spans="1:18" ht="30" customHeight="1">
      <c r="A56" s="45">
        <v>48</v>
      </c>
      <c r="B56" s="8"/>
      <c r="C56" s="1"/>
      <c r="D56" s="8"/>
      <c r="E56" s="16"/>
      <c r="F56" s="114" t="str">
        <f>IFERROR(VLOOKUP(E56,テーブル485[],2,FALSE)&amp;"","")</f>
        <v/>
      </c>
      <c r="G56" s="9"/>
      <c r="H56" s="17"/>
      <c r="I56" s="244"/>
      <c r="J56" s="244"/>
      <c r="K56" s="44" t="str">
        <f t="shared" si="0"/>
        <v/>
      </c>
      <c r="L56" s="43" t="str">
        <f t="shared" si="1"/>
        <v/>
      </c>
      <c r="M56" s="43" t="str">
        <f t="shared" si="2"/>
        <v/>
      </c>
      <c r="N56" s="43" t="str">
        <f t="shared" si="3"/>
        <v/>
      </c>
      <c r="O56" s="42" t="str">
        <f t="shared" si="4"/>
        <v/>
      </c>
      <c r="Q56" s="106" t="str">
        <f t="shared" si="5"/>
        <v>_入所</v>
      </c>
      <c r="R56" s="106" t="str">
        <f t="shared" si="6"/>
        <v>_通所</v>
      </c>
    </row>
    <row r="57" spans="1:18" ht="30" customHeight="1">
      <c r="A57" s="45">
        <v>49</v>
      </c>
      <c r="B57" s="8"/>
      <c r="C57" s="1"/>
      <c r="D57" s="8"/>
      <c r="E57" s="16"/>
      <c r="F57" s="114" t="str">
        <f>IFERROR(VLOOKUP(E57,テーブル485[],2,FALSE)&amp;"","")</f>
        <v/>
      </c>
      <c r="G57" s="9"/>
      <c r="H57" s="17"/>
      <c r="I57" s="244"/>
      <c r="J57" s="244"/>
      <c r="K57" s="44" t="str">
        <f t="shared" si="0"/>
        <v/>
      </c>
      <c r="L57" s="43" t="str">
        <f t="shared" si="1"/>
        <v/>
      </c>
      <c r="M57" s="43" t="str">
        <f t="shared" si="2"/>
        <v/>
      </c>
      <c r="N57" s="43" t="str">
        <f t="shared" si="3"/>
        <v/>
      </c>
      <c r="O57" s="42" t="str">
        <f t="shared" si="4"/>
        <v/>
      </c>
      <c r="Q57" s="106" t="str">
        <f t="shared" si="5"/>
        <v>_入所</v>
      </c>
      <c r="R57" s="106" t="str">
        <f t="shared" si="6"/>
        <v>_通所</v>
      </c>
    </row>
    <row r="58" spans="1:18" ht="30" customHeight="1">
      <c r="A58" s="45">
        <v>50</v>
      </c>
      <c r="B58" s="8"/>
      <c r="C58" s="1"/>
      <c r="D58" s="8"/>
      <c r="E58" s="16"/>
      <c r="F58" s="114" t="str">
        <f>IFERROR(VLOOKUP(E58,テーブル485[],2,FALSE)&amp;"","")</f>
        <v/>
      </c>
      <c r="G58" s="9"/>
      <c r="H58" s="17"/>
      <c r="I58" s="244"/>
      <c r="J58" s="244"/>
      <c r="K58" s="44" t="str">
        <f t="shared" si="0"/>
        <v/>
      </c>
      <c r="L58" s="43" t="str">
        <f t="shared" si="1"/>
        <v/>
      </c>
      <c r="M58" s="43" t="str">
        <f t="shared" si="2"/>
        <v/>
      </c>
      <c r="N58" s="43" t="str">
        <f t="shared" si="3"/>
        <v/>
      </c>
      <c r="O58" s="42" t="str">
        <f t="shared" si="4"/>
        <v/>
      </c>
      <c r="Q58" s="106" t="str">
        <f t="shared" si="5"/>
        <v>_入所</v>
      </c>
      <c r="R58" s="106" t="str">
        <f t="shared" si="6"/>
        <v>_通所</v>
      </c>
    </row>
    <row r="59" spans="1:18" ht="30" customHeight="1">
      <c r="A59" s="45">
        <v>51</v>
      </c>
      <c r="B59" s="8"/>
      <c r="C59" s="1"/>
      <c r="D59" s="8"/>
      <c r="E59" s="16"/>
      <c r="F59" s="114" t="str">
        <f>IFERROR(VLOOKUP(E59,テーブル485[],2,FALSE)&amp;"","")</f>
        <v/>
      </c>
      <c r="G59" s="9"/>
      <c r="H59" s="17"/>
      <c r="I59" s="244"/>
      <c r="J59" s="244"/>
      <c r="K59" s="44" t="str">
        <f t="shared" si="0"/>
        <v/>
      </c>
      <c r="L59" s="43" t="str">
        <f t="shared" si="1"/>
        <v/>
      </c>
      <c r="M59" s="43" t="str">
        <f t="shared" si="2"/>
        <v/>
      </c>
      <c r="N59" s="43" t="str">
        <f t="shared" si="3"/>
        <v/>
      </c>
      <c r="O59" s="42" t="str">
        <f t="shared" si="4"/>
        <v/>
      </c>
      <c r="Q59" s="106" t="str">
        <f t="shared" si="5"/>
        <v>_入所</v>
      </c>
      <c r="R59" s="106" t="str">
        <f t="shared" si="6"/>
        <v>_通所</v>
      </c>
    </row>
    <row r="60" spans="1:18" ht="30" customHeight="1">
      <c r="A60" s="45">
        <v>52</v>
      </c>
      <c r="B60" s="8"/>
      <c r="C60" s="1"/>
      <c r="D60" s="8"/>
      <c r="E60" s="16"/>
      <c r="F60" s="114" t="str">
        <f>IFERROR(VLOOKUP(E60,テーブル485[],2,FALSE)&amp;"","")</f>
        <v/>
      </c>
      <c r="G60" s="9"/>
      <c r="H60" s="17"/>
      <c r="I60" s="244"/>
      <c r="J60" s="244"/>
      <c r="K60" s="44" t="str">
        <f t="shared" si="0"/>
        <v/>
      </c>
      <c r="L60" s="43" t="str">
        <f t="shared" si="1"/>
        <v/>
      </c>
      <c r="M60" s="43" t="str">
        <f t="shared" si="2"/>
        <v/>
      </c>
      <c r="N60" s="43" t="str">
        <f t="shared" si="3"/>
        <v/>
      </c>
      <c r="O60" s="42" t="str">
        <f t="shared" si="4"/>
        <v/>
      </c>
      <c r="Q60" s="106" t="str">
        <f t="shared" si="5"/>
        <v>_入所</v>
      </c>
      <c r="R60" s="106" t="str">
        <f t="shared" si="6"/>
        <v>_通所</v>
      </c>
    </row>
    <row r="61" spans="1:18" ht="30" customHeight="1">
      <c r="A61" s="45">
        <v>53</v>
      </c>
      <c r="B61" s="8"/>
      <c r="C61" s="1"/>
      <c r="D61" s="8"/>
      <c r="E61" s="16"/>
      <c r="F61" s="114" t="str">
        <f>IFERROR(VLOOKUP(E61,テーブル485[],2,FALSE)&amp;"","")</f>
        <v/>
      </c>
      <c r="G61" s="9"/>
      <c r="H61" s="17"/>
      <c r="I61" s="244"/>
      <c r="J61" s="244"/>
      <c r="K61" s="44" t="str">
        <f t="shared" si="0"/>
        <v/>
      </c>
      <c r="L61" s="43" t="str">
        <f t="shared" si="1"/>
        <v/>
      </c>
      <c r="M61" s="43" t="str">
        <f t="shared" si="2"/>
        <v/>
      </c>
      <c r="N61" s="43" t="str">
        <f t="shared" si="3"/>
        <v/>
      </c>
      <c r="O61" s="42" t="str">
        <f t="shared" si="4"/>
        <v/>
      </c>
      <c r="Q61" s="106" t="str">
        <f t="shared" si="5"/>
        <v>_入所</v>
      </c>
      <c r="R61" s="106" t="str">
        <f t="shared" si="6"/>
        <v>_通所</v>
      </c>
    </row>
    <row r="62" spans="1:18" ht="30" customHeight="1">
      <c r="A62" s="45">
        <v>54</v>
      </c>
      <c r="B62" s="8"/>
      <c r="C62" s="1"/>
      <c r="D62" s="8"/>
      <c r="E62" s="16"/>
      <c r="F62" s="114" t="str">
        <f>IFERROR(VLOOKUP(E62,テーブル485[],2,FALSE)&amp;"","")</f>
        <v/>
      </c>
      <c r="G62" s="9"/>
      <c r="H62" s="17"/>
      <c r="I62" s="244"/>
      <c r="J62" s="244"/>
      <c r="K62" s="44" t="str">
        <f t="shared" si="0"/>
        <v/>
      </c>
      <c r="L62" s="43" t="str">
        <f t="shared" si="1"/>
        <v/>
      </c>
      <c r="M62" s="43" t="str">
        <f t="shared" si="2"/>
        <v/>
      </c>
      <c r="N62" s="43" t="str">
        <f t="shared" si="3"/>
        <v/>
      </c>
      <c r="O62" s="42" t="str">
        <f t="shared" si="4"/>
        <v/>
      </c>
      <c r="Q62" s="106" t="str">
        <f t="shared" si="5"/>
        <v>_入所</v>
      </c>
      <c r="R62" s="106" t="str">
        <f t="shared" si="6"/>
        <v>_通所</v>
      </c>
    </row>
    <row r="63" spans="1:18" ht="30" customHeight="1">
      <c r="A63" s="45">
        <v>55</v>
      </c>
      <c r="B63" s="8"/>
      <c r="C63" s="1"/>
      <c r="D63" s="8"/>
      <c r="E63" s="16"/>
      <c r="F63" s="114" t="str">
        <f>IFERROR(VLOOKUP(E63,テーブル485[],2,FALSE)&amp;"","")</f>
        <v/>
      </c>
      <c r="G63" s="9"/>
      <c r="H63" s="17"/>
      <c r="I63" s="244"/>
      <c r="J63" s="244"/>
      <c r="K63" s="44" t="str">
        <f t="shared" si="0"/>
        <v/>
      </c>
      <c r="L63" s="43" t="str">
        <f t="shared" si="1"/>
        <v/>
      </c>
      <c r="M63" s="43" t="str">
        <f t="shared" si="2"/>
        <v/>
      </c>
      <c r="N63" s="43" t="str">
        <f t="shared" si="3"/>
        <v/>
      </c>
      <c r="O63" s="42" t="str">
        <f t="shared" si="4"/>
        <v/>
      </c>
      <c r="Q63" s="106" t="str">
        <f t="shared" si="5"/>
        <v>_入所</v>
      </c>
      <c r="R63" s="106" t="str">
        <f t="shared" si="6"/>
        <v>_通所</v>
      </c>
    </row>
    <row r="64" spans="1:18" ht="30" customHeight="1">
      <c r="A64" s="45">
        <v>56</v>
      </c>
      <c r="B64" s="8"/>
      <c r="C64" s="1"/>
      <c r="D64" s="8"/>
      <c r="E64" s="16"/>
      <c r="F64" s="114" t="str">
        <f>IFERROR(VLOOKUP(E64,テーブル485[],2,FALSE)&amp;"","")</f>
        <v/>
      </c>
      <c r="G64" s="9"/>
      <c r="H64" s="17"/>
      <c r="I64" s="244"/>
      <c r="J64" s="244"/>
      <c r="K64" s="44" t="str">
        <f t="shared" si="0"/>
        <v/>
      </c>
      <c r="L64" s="43" t="str">
        <f t="shared" si="1"/>
        <v/>
      </c>
      <c r="M64" s="43" t="str">
        <f t="shared" si="2"/>
        <v/>
      </c>
      <c r="N64" s="43" t="str">
        <f t="shared" si="3"/>
        <v/>
      </c>
      <c r="O64" s="42" t="str">
        <f t="shared" si="4"/>
        <v/>
      </c>
      <c r="Q64" s="106" t="str">
        <f t="shared" si="5"/>
        <v>_入所</v>
      </c>
      <c r="R64" s="106" t="str">
        <f t="shared" si="6"/>
        <v>_通所</v>
      </c>
    </row>
    <row r="65" spans="1:18" ht="30" customHeight="1">
      <c r="A65" s="45">
        <v>57</v>
      </c>
      <c r="B65" s="8"/>
      <c r="C65" s="1"/>
      <c r="D65" s="8"/>
      <c r="E65" s="16"/>
      <c r="F65" s="114" t="str">
        <f>IFERROR(VLOOKUP(E65,テーブル485[],2,FALSE)&amp;"","")</f>
        <v/>
      </c>
      <c r="G65" s="9"/>
      <c r="H65" s="17"/>
      <c r="I65" s="244"/>
      <c r="J65" s="244"/>
      <c r="K65" s="44" t="str">
        <f t="shared" si="0"/>
        <v/>
      </c>
      <c r="L65" s="43" t="str">
        <f t="shared" si="1"/>
        <v/>
      </c>
      <c r="M65" s="43" t="str">
        <f t="shared" si="2"/>
        <v/>
      </c>
      <c r="N65" s="43" t="str">
        <f t="shared" si="3"/>
        <v/>
      </c>
      <c r="O65" s="42" t="str">
        <f t="shared" si="4"/>
        <v/>
      </c>
      <c r="Q65" s="106" t="str">
        <f t="shared" si="5"/>
        <v>_入所</v>
      </c>
      <c r="R65" s="106" t="str">
        <f t="shared" si="6"/>
        <v>_通所</v>
      </c>
    </row>
    <row r="66" spans="1:18" ht="30" customHeight="1">
      <c r="A66" s="45">
        <v>58</v>
      </c>
      <c r="B66" s="8"/>
      <c r="C66" s="1"/>
      <c r="D66" s="8"/>
      <c r="E66" s="16"/>
      <c r="F66" s="114" t="str">
        <f>IFERROR(VLOOKUP(E66,テーブル485[],2,FALSE)&amp;"","")</f>
        <v/>
      </c>
      <c r="G66" s="9"/>
      <c r="H66" s="17"/>
      <c r="I66" s="244"/>
      <c r="J66" s="244"/>
      <c r="K66" s="44" t="str">
        <f t="shared" si="0"/>
        <v/>
      </c>
      <c r="L66" s="43" t="str">
        <f t="shared" si="1"/>
        <v/>
      </c>
      <c r="M66" s="43" t="str">
        <f t="shared" si="2"/>
        <v/>
      </c>
      <c r="N66" s="43" t="str">
        <f t="shared" si="3"/>
        <v/>
      </c>
      <c r="O66" s="42" t="str">
        <f t="shared" si="4"/>
        <v/>
      </c>
      <c r="Q66" s="106" t="str">
        <f t="shared" si="5"/>
        <v>_入所</v>
      </c>
      <c r="R66" s="106" t="str">
        <f t="shared" si="6"/>
        <v>_通所</v>
      </c>
    </row>
    <row r="67" spans="1:18" ht="30" customHeight="1">
      <c r="A67" s="45">
        <v>59</v>
      </c>
      <c r="B67" s="8"/>
      <c r="C67" s="1"/>
      <c r="D67" s="8"/>
      <c r="E67" s="16"/>
      <c r="F67" s="114" t="str">
        <f>IFERROR(VLOOKUP(E67,テーブル485[],2,FALSE)&amp;"","")</f>
        <v/>
      </c>
      <c r="G67" s="9"/>
      <c r="H67" s="17"/>
      <c r="I67" s="244"/>
      <c r="J67" s="244"/>
      <c r="K67" s="44" t="str">
        <f t="shared" si="0"/>
        <v/>
      </c>
      <c r="L67" s="43" t="str">
        <f t="shared" si="1"/>
        <v/>
      </c>
      <c r="M67" s="43" t="str">
        <f t="shared" si="2"/>
        <v/>
      </c>
      <c r="N67" s="43" t="str">
        <f t="shared" si="3"/>
        <v/>
      </c>
      <c r="O67" s="42" t="str">
        <f t="shared" si="4"/>
        <v/>
      </c>
      <c r="Q67" s="106" t="str">
        <f t="shared" si="5"/>
        <v>_入所</v>
      </c>
      <c r="R67" s="106" t="str">
        <f t="shared" si="6"/>
        <v>_通所</v>
      </c>
    </row>
    <row r="68" spans="1:18" ht="30" customHeight="1">
      <c r="A68" s="45">
        <v>60</v>
      </c>
      <c r="B68" s="8"/>
      <c r="C68" s="1"/>
      <c r="D68" s="8"/>
      <c r="E68" s="16"/>
      <c r="F68" s="114" t="str">
        <f>IFERROR(VLOOKUP(E68,テーブル485[],2,FALSE)&amp;"","")</f>
        <v/>
      </c>
      <c r="G68" s="9"/>
      <c r="H68" s="17"/>
      <c r="I68" s="244"/>
      <c r="J68" s="244"/>
      <c r="K68" s="44" t="str">
        <f t="shared" si="0"/>
        <v/>
      </c>
      <c r="L68" s="43" t="str">
        <f t="shared" si="1"/>
        <v/>
      </c>
      <c r="M68" s="43" t="str">
        <f t="shared" si="2"/>
        <v/>
      </c>
      <c r="N68" s="43" t="str">
        <f t="shared" si="3"/>
        <v/>
      </c>
      <c r="O68" s="42" t="str">
        <f t="shared" si="4"/>
        <v/>
      </c>
      <c r="Q68" s="106" t="str">
        <f t="shared" si="5"/>
        <v>_入所</v>
      </c>
      <c r="R68" s="106" t="str">
        <f t="shared" si="6"/>
        <v>_通所</v>
      </c>
    </row>
    <row r="69" spans="1:18" ht="30" customHeight="1">
      <c r="A69" s="45">
        <v>61</v>
      </c>
      <c r="B69" s="8"/>
      <c r="C69" s="1"/>
      <c r="D69" s="8"/>
      <c r="E69" s="16"/>
      <c r="F69" s="114" t="str">
        <f>IFERROR(VLOOKUP(E69,テーブル485[],2,FALSE)&amp;"","")</f>
        <v/>
      </c>
      <c r="G69" s="9"/>
      <c r="H69" s="17"/>
      <c r="I69" s="244"/>
      <c r="J69" s="244"/>
      <c r="K69" s="44" t="str">
        <f t="shared" si="0"/>
        <v/>
      </c>
      <c r="L69" s="43" t="str">
        <f t="shared" si="1"/>
        <v/>
      </c>
      <c r="M69" s="43" t="str">
        <f t="shared" si="2"/>
        <v/>
      </c>
      <c r="N69" s="43" t="str">
        <f t="shared" si="3"/>
        <v/>
      </c>
      <c r="O69" s="42" t="str">
        <f t="shared" si="4"/>
        <v/>
      </c>
      <c r="Q69" s="106" t="str">
        <f t="shared" si="5"/>
        <v>_入所</v>
      </c>
      <c r="R69" s="106" t="str">
        <f t="shared" si="6"/>
        <v>_通所</v>
      </c>
    </row>
    <row r="70" spans="1:18" ht="30" customHeight="1">
      <c r="A70" s="45">
        <v>62</v>
      </c>
      <c r="B70" s="8"/>
      <c r="C70" s="1"/>
      <c r="D70" s="8"/>
      <c r="E70" s="16"/>
      <c r="F70" s="114" t="str">
        <f>IFERROR(VLOOKUP(E70,テーブル485[],2,FALSE)&amp;"","")</f>
        <v/>
      </c>
      <c r="G70" s="9"/>
      <c r="H70" s="17"/>
      <c r="I70" s="244"/>
      <c r="J70" s="244"/>
      <c r="K70" s="44" t="str">
        <f t="shared" si="0"/>
        <v/>
      </c>
      <c r="L70" s="43" t="str">
        <f t="shared" si="1"/>
        <v/>
      </c>
      <c r="M70" s="43" t="str">
        <f t="shared" si="2"/>
        <v/>
      </c>
      <c r="N70" s="43" t="str">
        <f t="shared" si="3"/>
        <v/>
      </c>
      <c r="O70" s="42" t="str">
        <f t="shared" si="4"/>
        <v/>
      </c>
      <c r="Q70" s="106" t="str">
        <f t="shared" si="5"/>
        <v>_入所</v>
      </c>
      <c r="R70" s="106" t="str">
        <f t="shared" si="6"/>
        <v>_通所</v>
      </c>
    </row>
    <row r="71" spans="1:18" ht="30" customHeight="1">
      <c r="A71" s="45">
        <v>63</v>
      </c>
      <c r="B71" s="8"/>
      <c r="C71" s="1"/>
      <c r="D71" s="8"/>
      <c r="E71" s="16"/>
      <c r="F71" s="114" t="str">
        <f>IFERROR(VLOOKUP(E71,テーブル485[],2,FALSE)&amp;"","")</f>
        <v/>
      </c>
      <c r="G71" s="9"/>
      <c r="H71" s="17"/>
      <c r="I71" s="244"/>
      <c r="J71" s="244"/>
      <c r="K71" s="44" t="str">
        <f t="shared" si="0"/>
        <v/>
      </c>
      <c r="L71" s="43" t="str">
        <f t="shared" si="1"/>
        <v/>
      </c>
      <c r="M71" s="43" t="str">
        <f t="shared" si="2"/>
        <v/>
      </c>
      <c r="N71" s="43" t="str">
        <f t="shared" si="3"/>
        <v/>
      </c>
      <c r="O71" s="42" t="str">
        <f t="shared" si="4"/>
        <v/>
      </c>
      <c r="Q71" s="106" t="str">
        <f t="shared" si="5"/>
        <v>_入所</v>
      </c>
      <c r="R71" s="106" t="str">
        <f t="shared" si="6"/>
        <v>_通所</v>
      </c>
    </row>
    <row r="72" spans="1:18" ht="30" customHeight="1">
      <c r="A72" s="45">
        <v>64</v>
      </c>
      <c r="B72" s="8"/>
      <c r="C72" s="1"/>
      <c r="D72" s="8"/>
      <c r="E72" s="16"/>
      <c r="F72" s="114" t="str">
        <f>IFERROR(VLOOKUP(E72,テーブル485[],2,FALSE)&amp;"","")</f>
        <v/>
      </c>
      <c r="G72" s="9"/>
      <c r="H72" s="17"/>
      <c r="I72" s="244"/>
      <c r="J72" s="244"/>
      <c r="K72" s="44" t="str">
        <f t="shared" si="0"/>
        <v/>
      </c>
      <c r="L72" s="43" t="str">
        <f t="shared" si="1"/>
        <v/>
      </c>
      <c r="M72" s="43" t="str">
        <f t="shared" si="2"/>
        <v/>
      </c>
      <c r="N72" s="43" t="str">
        <f t="shared" si="3"/>
        <v/>
      </c>
      <c r="O72" s="42" t="str">
        <f t="shared" si="4"/>
        <v/>
      </c>
      <c r="Q72" s="106" t="str">
        <f t="shared" si="5"/>
        <v>_入所</v>
      </c>
      <c r="R72" s="106" t="str">
        <f t="shared" si="6"/>
        <v>_通所</v>
      </c>
    </row>
    <row r="73" spans="1:18" ht="30" customHeight="1">
      <c r="A73" s="45">
        <v>65</v>
      </c>
      <c r="B73" s="8"/>
      <c r="C73" s="1"/>
      <c r="D73" s="8"/>
      <c r="E73" s="16"/>
      <c r="F73" s="114" t="str">
        <f>IFERROR(VLOOKUP(E73,テーブル485[],2,FALSE)&amp;"","")</f>
        <v/>
      </c>
      <c r="G73" s="9"/>
      <c r="H73" s="17"/>
      <c r="I73" s="244"/>
      <c r="J73" s="244"/>
      <c r="K73" s="44" t="str">
        <f t="shared" si="0"/>
        <v/>
      </c>
      <c r="L73" s="43" t="str">
        <f t="shared" si="1"/>
        <v/>
      </c>
      <c r="M73" s="43" t="str">
        <f t="shared" si="2"/>
        <v/>
      </c>
      <c r="N73" s="43" t="str">
        <f t="shared" si="3"/>
        <v/>
      </c>
      <c r="O73" s="42" t="str">
        <f t="shared" si="4"/>
        <v/>
      </c>
      <c r="Q73" s="106" t="str">
        <f t="shared" si="5"/>
        <v>_入所</v>
      </c>
      <c r="R73" s="106" t="str">
        <f t="shared" si="6"/>
        <v>_通所</v>
      </c>
    </row>
    <row r="74" spans="1:18" ht="30" customHeight="1">
      <c r="A74" s="45">
        <v>66</v>
      </c>
      <c r="B74" s="8"/>
      <c r="C74" s="1"/>
      <c r="D74" s="8"/>
      <c r="E74" s="16"/>
      <c r="F74" s="114" t="str">
        <f>IFERROR(VLOOKUP(E74,テーブル485[],2,FALSE)&amp;"","")</f>
        <v/>
      </c>
      <c r="G74" s="9"/>
      <c r="H74" s="17"/>
      <c r="I74" s="244"/>
      <c r="J74" s="244"/>
      <c r="K74" s="44" t="str">
        <f t="shared" ref="K74:K108" si="7">IF(ISNUMBER(E74)*1,$AK$9,IF(E74="",""))</f>
        <v/>
      </c>
      <c r="L74" s="43" t="str">
        <f t="shared" ref="L74:L108" si="8">IF(E74="","",VLOOKUP(E74,$AI$9:$AM$12,4,0)*H74)</f>
        <v/>
      </c>
      <c r="M74" s="43" t="str">
        <f t="shared" ref="M74:M108" si="9">IF(E74="","",VLOOKUP(E74,$AI$9:$AM$12,5,0))</f>
        <v/>
      </c>
      <c r="N74" s="43" t="str">
        <f t="shared" ref="N74:N108" si="10">IFERROR(IF(AND(E74=""),"",IF(AND(E74=1,I74="負担あり"),H74*4000,IF(AND(E74=1,I74="負担なし"),0,IF(AND(E74=2,I74="負担あり",J74="負担あり"),H74*4000+30000,IF(AND(E74=2,I74="負担あり",J74="負担なし"),H74*4000,IF(AND(E74=2,I74="負担なし",J74="負担あり"),30000,IF(AND(E74=2,I74="負担なし",J74="負担なし"),0,IF(AND(E74=3,J74="負担あり"),30000,IF(AND(E74=3,J74="負担なし"),0,IF(AND(E74=4,I74="なし",J74="なし"),0,IF(AND(E74=4,I74=""),0,IF(AND(E74=4,J74=""),0,"")))))))))))),"")</f>
        <v/>
      </c>
      <c r="O74" s="42" t="str">
        <f t="shared" ref="O74:O108" si="11">IF(AND(B74&lt;&gt;"",C74&lt;&gt;"",D74&lt;&gt;"",E74&lt;&gt;"",F74&lt;&gt;"",G74&lt;&gt;""),SUM(K74:N74),"")</f>
        <v/>
      </c>
      <c r="Q74" s="106" t="str">
        <f t="shared" ref="Q74:Q108" si="12">F74&amp;E74&amp;"_入所"</f>
        <v>_入所</v>
      </c>
      <c r="R74" s="106" t="str">
        <f t="shared" ref="R74:R108" si="13">F74&amp;E74&amp;"_通所"</f>
        <v>_通所</v>
      </c>
    </row>
    <row r="75" spans="1:18" ht="30" customHeight="1">
      <c r="A75" s="45">
        <v>67</v>
      </c>
      <c r="B75" s="8"/>
      <c r="C75" s="1"/>
      <c r="D75" s="8"/>
      <c r="E75" s="16"/>
      <c r="F75" s="114" t="str">
        <f>IFERROR(VLOOKUP(E75,テーブル485[],2,FALSE)&amp;"","")</f>
        <v/>
      </c>
      <c r="G75" s="9"/>
      <c r="H75" s="17"/>
      <c r="I75" s="244"/>
      <c r="J75" s="244"/>
      <c r="K75" s="44" t="str">
        <f t="shared" si="7"/>
        <v/>
      </c>
      <c r="L75" s="43" t="str">
        <f t="shared" si="8"/>
        <v/>
      </c>
      <c r="M75" s="43" t="str">
        <f t="shared" si="9"/>
        <v/>
      </c>
      <c r="N75" s="43" t="str">
        <f t="shared" si="10"/>
        <v/>
      </c>
      <c r="O75" s="42" t="str">
        <f t="shared" si="11"/>
        <v/>
      </c>
      <c r="Q75" s="106" t="str">
        <f t="shared" si="12"/>
        <v>_入所</v>
      </c>
      <c r="R75" s="106" t="str">
        <f t="shared" si="13"/>
        <v>_通所</v>
      </c>
    </row>
    <row r="76" spans="1:18" ht="30" customHeight="1">
      <c r="A76" s="45">
        <v>68</v>
      </c>
      <c r="B76" s="8"/>
      <c r="C76" s="1"/>
      <c r="D76" s="8"/>
      <c r="E76" s="16"/>
      <c r="F76" s="114" t="str">
        <f>IFERROR(VLOOKUP(E76,テーブル485[],2,FALSE)&amp;"","")</f>
        <v/>
      </c>
      <c r="G76" s="9"/>
      <c r="H76" s="17"/>
      <c r="I76" s="244"/>
      <c r="J76" s="244"/>
      <c r="K76" s="44" t="str">
        <f t="shared" si="7"/>
        <v/>
      </c>
      <c r="L76" s="43" t="str">
        <f t="shared" si="8"/>
        <v/>
      </c>
      <c r="M76" s="43" t="str">
        <f t="shared" si="9"/>
        <v/>
      </c>
      <c r="N76" s="43" t="str">
        <f t="shared" si="10"/>
        <v/>
      </c>
      <c r="O76" s="42" t="str">
        <f t="shared" si="11"/>
        <v/>
      </c>
      <c r="Q76" s="106" t="str">
        <f t="shared" si="12"/>
        <v>_入所</v>
      </c>
      <c r="R76" s="106" t="str">
        <f t="shared" si="13"/>
        <v>_通所</v>
      </c>
    </row>
    <row r="77" spans="1:18" ht="30" customHeight="1">
      <c r="A77" s="45">
        <v>69</v>
      </c>
      <c r="B77" s="8"/>
      <c r="C77" s="1"/>
      <c r="D77" s="8"/>
      <c r="E77" s="16"/>
      <c r="F77" s="114" t="str">
        <f>IFERROR(VLOOKUP(E77,テーブル485[],2,FALSE)&amp;"","")</f>
        <v/>
      </c>
      <c r="G77" s="9"/>
      <c r="H77" s="17"/>
      <c r="I77" s="244"/>
      <c r="J77" s="244"/>
      <c r="K77" s="44" t="str">
        <f t="shared" si="7"/>
        <v/>
      </c>
      <c r="L77" s="43" t="str">
        <f t="shared" si="8"/>
        <v/>
      </c>
      <c r="M77" s="43" t="str">
        <f t="shared" si="9"/>
        <v/>
      </c>
      <c r="N77" s="43" t="str">
        <f t="shared" si="10"/>
        <v/>
      </c>
      <c r="O77" s="42" t="str">
        <f t="shared" si="11"/>
        <v/>
      </c>
      <c r="Q77" s="106" t="str">
        <f t="shared" si="12"/>
        <v>_入所</v>
      </c>
      <c r="R77" s="106" t="str">
        <f t="shared" si="13"/>
        <v>_通所</v>
      </c>
    </row>
    <row r="78" spans="1:18" ht="30" customHeight="1">
      <c r="A78" s="45">
        <v>70</v>
      </c>
      <c r="B78" s="8"/>
      <c r="C78" s="1"/>
      <c r="D78" s="8"/>
      <c r="E78" s="16"/>
      <c r="F78" s="114" t="str">
        <f>IFERROR(VLOOKUP(E78,テーブル485[],2,FALSE)&amp;"","")</f>
        <v/>
      </c>
      <c r="G78" s="9"/>
      <c r="H78" s="17"/>
      <c r="I78" s="244"/>
      <c r="J78" s="244"/>
      <c r="K78" s="44" t="str">
        <f t="shared" si="7"/>
        <v/>
      </c>
      <c r="L78" s="43" t="str">
        <f t="shared" si="8"/>
        <v/>
      </c>
      <c r="M78" s="43" t="str">
        <f t="shared" si="9"/>
        <v/>
      </c>
      <c r="N78" s="43" t="str">
        <f t="shared" si="10"/>
        <v/>
      </c>
      <c r="O78" s="42" t="str">
        <f t="shared" si="11"/>
        <v/>
      </c>
      <c r="Q78" s="106" t="str">
        <f t="shared" si="12"/>
        <v>_入所</v>
      </c>
      <c r="R78" s="106" t="str">
        <f t="shared" si="13"/>
        <v>_通所</v>
      </c>
    </row>
    <row r="79" spans="1:18" ht="30" customHeight="1">
      <c r="A79" s="45">
        <v>71</v>
      </c>
      <c r="B79" s="8"/>
      <c r="C79" s="1"/>
      <c r="D79" s="8"/>
      <c r="E79" s="16"/>
      <c r="F79" s="114" t="str">
        <f>IFERROR(VLOOKUP(E79,テーブル485[],2,FALSE)&amp;"","")</f>
        <v/>
      </c>
      <c r="G79" s="9"/>
      <c r="H79" s="17"/>
      <c r="I79" s="244"/>
      <c r="J79" s="244"/>
      <c r="K79" s="44" t="str">
        <f t="shared" si="7"/>
        <v/>
      </c>
      <c r="L79" s="43" t="str">
        <f t="shared" si="8"/>
        <v/>
      </c>
      <c r="M79" s="43" t="str">
        <f t="shared" si="9"/>
        <v/>
      </c>
      <c r="N79" s="43" t="str">
        <f t="shared" si="10"/>
        <v/>
      </c>
      <c r="O79" s="42" t="str">
        <f t="shared" si="11"/>
        <v/>
      </c>
      <c r="Q79" s="106" t="str">
        <f t="shared" si="12"/>
        <v>_入所</v>
      </c>
      <c r="R79" s="106" t="str">
        <f t="shared" si="13"/>
        <v>_通所</v>
      </c>
    </row>
    <row r="80" spans="1:18" ht="30" customHeight="1">
      <c r="A80" s="45">
        <v>72</v>
      </c>
      <c r="B80" s="8"/>
      <c r="C80" s="1"/>
      <c r="D80" s="8"/>
      <c r="E80" s="16"/>
      <c r="F80" s="114" t="str">
        <f>IFERROR(VLOOKUP(E80,テーブル485[],2,FALSE)&amp;"","")</f>
        <v/>
      </c>
      <c r="G80" s="9"/>
      <c r="H80" s="17"/>
      <c r="I80" s="244"/>
      <c r="J80" s="244"/>
      <c r="K80" s="44" t="str">
        <f t="shared" si="7"/>
        <v/>
      </c>
      <c r="L80" s="43" t="str">
        <f t="shared" si="8"/>
        <v/>
      </c>
      <c r="M80" s="43" t="str">
        <f t="shared" si="9"/>
        <v/>
      </c>
      <c r="N80" s="43" t="str">
        <f t="shared" si="10"/>
        <v/>
      </c>
      <c r="O80" s="42" t="str">
        <f t="shared" si="11"/>
        <v/>
      </c>
      <c r="Q80" s="106" t="str">
        <f t="shared" si="12"/>
        <v>_入所</v>
      </c>
      <c r="R80" s="106" t="str">
        <f t="shared" si="13"/>
        <v>_通所</v>
      </c>
    </row>
    <row r="81" spans="1:18" ht="30" customHeight="1">
      <c r="A81" s="45">
        <v>73</v>
      </c>
      <c r="B81" s="8"/>
      <c r="C81" s="1"/>
      <c r="D81" s="8"/>
      <c r="E81" s="16"/>
      <c r="F81" s="114" t="str">
        <f>IFERROR(VLOOKUP(E81,テーブル485[],2,FALSE)&amp;"","")</f>
        <v/>
      </c>
      <c r="G81" s="9"/>
      <c r="H81" s="17"/>
      <c r="I81" s="244"/>
      <c r="J81" s="244"/>
      <c r="K81" s="44" t="str">
        <f t="shared" si="7"/>
        <v/>
      </c>
      <c r="L81" s="43" t="str">
        <f t="shared" si="8"/>
        <v/>
      </c>
      <c r="M81" s="43" t="str">
        <f t="shared" si="9"/>
        <v/>
      </c>
      <c r="N81" s="43" t="str">
        <f t="shared" si="10"/>
        <v/>
      </c>
      <c r="O81" s="42" t="str">
        <f t="shared" si="11"/>
        <v/>
      </c>
      <c r="Q81" s="106" t="str">
        <f t="shared" si="12"/>
        <v>_入所</v>
      </c>
      <c r="R81" s="106" t="str">
        <f t="shared" si="13"/>
        <v>_通所</v>
      </c>
    </row>
    <row r="82" spans="1:18" ht="30" customHeight="1">
      <c r="A82" s="45">
        <v>74</v>
      </c>
      <c r="B82" s="8"/>
      <c r="C82" s="1"/>
      <c r="D82" s="8"/>
      <c r="E82" s="16"/>
      <c r="F82" s="114" t="str">
        <f>IFERROR(VLOOKUP(E82,テーブル485[],2,FALSE)&amp;"","")</f>
        <v/>
      </c>
      <c r="G82" s="9"/>
      <c r="H82" s="17"/>
      <c r="I82" s="244"/>
      <c r="J82" s="244"/>
      <c r="K82" s="44" t="str">
        <f t="shared" si="7"/>
        <v/>
      </c>
      <c r="L82" s="43" t="str">
        <f t="shared" si="8"/>
        <v/>
      </c>
      <c r="M82" s="43" t="str">
        <f t="shared" si="9"/>
        <v/>
      </c>
      <c r="N82" s="43" t="str">
        <f t="shared" si="10"/>
        <v/>
      </c>
      <c r="O82" s="42" t="str">
        <f t="shared" si="11"/>
        <v/>
      </c>
      <c r="Q82" s="106" t="str">
        <f t="shared" si="12"/>
        <v>_入所</v>
      </c>
      <c r="R82" s="106" t="str">
        <f t="shared" si="13"/>
        <v>_通所</v>
      </c>
    </row>
    <row r="83" spans="1:18" ht="30" customHeight="1">
      <c r="A83" s="45">
        <v>75</v>
      </c>
      <c r="B83" s="8"/>
      <c r="C83" s="1"/>
      <c r="D83" s="8"/>
      <c r="E83" s="16"/>
      <c r="F83" s="114" t="str">
        <f>IFERROR(VLOOKUP(E83,テーブル485[],2,FALSE)&amp;"","")</f>
        <v/>
      </c>
      <c r="G83" s="9"/>
      <c r="H83" s="17"/>
      <c r="I83" s="244"/>
      <c r="J83" s="244"/>
      <c r="K83" s="44" t="str">
        <f t="shared" si="7"/>
        <v/>
      </c>
      <c r="L83" s="43" t="str">
        <f t="shared" si="8"/>
        <v/>
      </c>
      <c r="M83" s="43" t="str">
        <f t="shared" si="9"/>
        <v/>
      </c>
      <c r="N83" s="43" t="str">
        <f t="shared" si="10"/>
        <v/>
      </c>
      <c r="O83" s="42" t="str">
        <f t="shared" si="11"/>
        <v/>
      </c>
      <c r="Q83" s="106" t="str">
        <f t="shared" si="12"/>
        <v>_入所</v>
      </c>
      <c r="R83" s="106" t="str">
        <f t="shared" si="13"/>
        <v>_通所</v>
      </c>
    </row>
    <row r="84" spans="1:18" ht="30" customHeight="1">
      <c r="A84" s="45">
        <v>76</v>
      </c>
      <c r="B84" s="8"/>
      <c r="C84" s="1"/>
      <c r="D84" s="8"/>
      <c r="E84" s="16"/>
      <c r="F84" s="114" t="str">
        <f>IFERROR(VLOOKUP(E84,テーブル485[],2,FALSE)&amp;"","")</f>
        <v/>
      </c>
      <c r="G84" s="9"/>
      <c r="H84" s="17"/>
      <c r="I84" s="244"/>
      <c r="J84" s="244"/>
      <c r="K84" s="44" t="str">
        <f t="shared" si="7"/>
        <v/>
      </c>
      <c r="L84" s="43" t="str">
        <f t="shared" si="8"/>
        <v/>
      </c>
      <c r="M84" s="43" t="str">
        <f t="shared" si="9"/>
        <v/>
      </c>
      <c r="N84" s="43" t="str">
        <f t="shared" si="10"/>
        <v/>
      </c>
      <c r="O84" s="42" t="str">
        <f t="shared" si="11"/>
        <v/>
      </c>
      <c r="Q84" s="106" t="str">
        <f t="shared" si="12"/>
        <v>_入所</v>
      </c>
      <c r="R84" s="106" t="str">
        <f t="shared" si="13"/>
        <v>_通所</v>
      </c>
    </row>
    <row r="85" spans="1:18" ht="30" customHeight="1">
      <c r="A85" s="45">
        <v>77</v>
      </c>
      <c r="B85" s="8"/>
      <c r="C85" s="1"/>
      <c r="D85" s="8"/>
      <c r="E85" s="16"/>
      <c r="F85" s="114" t="str">
        <f>IFERROR(VLOOKUP(E85,テーブル485[],2,FALSE)&amp;"","")</f>
        <v/>
      </c>
      <c r="G85" s="9"/>
      <c r="H85" s="17"/>
      <c r="I85" s="244"/>
      <c r="J85" s="244"/>
      <c r="K85" s="44" t="str">
        <f t="shared" si="7"/>
        <v/>
      </c>
      <c r="L85" s="43" t="str">
        <f t="shared" si="8"/>
        <v/>
      </c>
      <c r="M85" s="43" t="str">
        <f t="shared" si="9"/>
        <v/>
      </c>
      <c r="N85" s="43" t="str">
        <f t="shared" si="10"/>
        <v/>
      </c>
      <c r="O85" s="42" t="str">
        <f t="shared" si="11"/>
        <v/>
      </c>
      <c r="Q85" s="106" t="str">
        <f t="shared" si="12"/>
        <v>_入所</v>
      </c>
      <c r="R85" s="106" t="str">
        <f t="shared" si="13"/>
        <v>_通所</v>
      </c>
    </row>
    <row r="86" spans="1:18" ht="30" customHeight="1">
      <c r="A86" s="45">
        <v>78</v>
      </c>
      <c r="B86" s="8"/>
      <c r="C86" s="1"/>
      <c r="D86" s="8"/>
      <c r="E86" s="16"/>
      <c r="F86" s="114" t="str">
        <f>IFERROR(VLOOKUP(E86,テーブル485[],2,FALSE)&amp;"","")</f>
        <v/>
      </c>
      <c r="G86" s="9"/>
      <c r="H86" s="17"/>
      <c r="I86" s="244"/>
      <c r="J86" s="244"/>
      <c r="K86" s="44" t="str">
        <f t="shared" si="7"/>
        <v/>
      </c>
      <c r="L86" s="43" t="str">
        <f t="shared" si="8"/>
        <v/>
      </c>
      <c r="M86" s="43" t="str">
        <f t="shared" si="9"/>
        <v/>
      </c>
      <c r="N86" s="43" t="str">
        <f t="shared" si="10"/>
        <v/>
      </c>
      <c r="O86" s="42" t="str">
        <f t="shared" si="11"/>
        <v/>
      </c>
      <c r="Q86" s="106" t="str">
        <f t="shared" si="12"/>
        <v>_入所</v>
      </c>
      <c r="R86" s="106" t="str">
        <f t="shared" si="13"/>
        <v>_通所</v>
      </c>
    </row>
    <row r="87" spans="1:18" ht="30" customHeight="1">
      <c r="A87" s="45">
        <v>79</v>
      </c>
      <c r="B87" s="8"/>
      <c r="C87" s="1"/>
      <c r="D87" s="8"/>
      <c r="E87" s="16"/>
      <c r="F87" s="114" t="str">
        <f>IFERROR(VLOOKUP(E87,テーブル485[],2,FALSE)&amp;"","")</f>
        <v/>
      </c>
      <c r="G87" s="9"/>
      <c r="H87" s="17"/>
      <c r="I87" s="244"/>
      <c r="J87" s="244"/>
      <c r="K87" s="44" t="str">
        <f t="shared" si="7"/>
        <v/>
      </c>
      <c r="L87" s="43" t="str">
        <f t="shared" si="8"/>
        <v/>
      </c>
      <c r="M87" s="43" t="str">
        <f t="shared" si="9"/>
        <v/>
      </c>
      <c r="N87" s="43" t="str">
        <f t="shared" si="10"/>
        <v/>
      </c>
      <c r="O87" s="42" t="str">
        <f t="shared" si="11"/>
        <v/>
      </c>
      <c r="Q87" s="106" t="str">
        <f t="shared" si="12"/>
        <v>_入所</v>
      </c>
      <c r="R87" s="106" t="str">
        <f t="shared" si="13"/>
        <v>_通所</v>
      </c>
    </row>
    <row r="88" spans="1:18" ht="30" customHeight="1">
      <c r="A88" s="45">
        <v>80</v>
      </c>
      <c r="B88" s="8"/>
      <c r="C88" s="1"/>
      <c r="D88" s="8"/>
      <c r="E88" s="16"/>
      <c r="F88" s="114" t="str">
        <f>IFERROR(VLOOKUP(E88,テーブル485[],2,FALSE)&amp;"","")</f>
        <v/>
      </c>
      <c r="G88" s="9"/>
      <c r="H88" s="17"/>
      <c r="I88" s="244"/>
      <c r="J88" s="244"/>
      <c r="K88" s="44" t="str">
        <f t="shared" si="7"/>
        <v/>
      </c>
      <c r="L88" s="43" t="str">
        <f t="shared" si="8"/>
        <v/>
      </c>
      <c r="M88" s="43" t="str">
        <f t="shared" si="9"/>
        <v/>
      </c>
      <c r="N88" s="43" t="str">
        <f t="shared" si="10"/>
        <v/>
      </c>
      <c r="O88" s="42" t="str">
        <f t="shared" si="11"/>
        <v/>
      </c>
      <c r="Q88" s="106" t="str">
        <f t="shared" si="12"/>
        <v>_入所</v>
      </c>
      <c r="R88" s="106" t="str">
        <f t="shared" si="13"/>
        <v>_通所</v>
      </c>
    </row>
    <row r="89" spans="1:18" ht="30" customHeight="1">
      <c r="A89" s="45">
        <v>81</v>
      </c>
      <c r="B89" s="8"/>
      <c r="C89" s="1"/>
      <c r="D89" s="8"/>
      <c r="E89" s="16"/>
      <c r="F89" s="114" t="str">
        <f>IFERROR(VLOOKUP(E89,テーブル485[],2,FALSE)&amp;"","")</f>
        <v/>
      </c>
      <c r="G89" s="9"/>
      <c r="H89" s="17"/>
      <c r="I89" s="244"/>
      <c r="J89" s="244"/>
      <c r="K89" s="44" t="str">
        <f t="shared" si="7"/>
        <v/>
      </c>
      <c r="L89" s="43" t="str">
        <f t="shared" si="8"/>
        <v/>
      </c>
      <c r="M89" s="43" t="str">
        <f t="shared" si="9"/>
        <v/>
      </c>
      <c r="N89" s="43" t="str">
        <f t="shared" si="10"/>
        <v/>
      </c>
      <c r="O89" s="42" t="str">
        <f t="shared" si="11"/>
        <v/>
      </c>
      <c r="Q89" s="106" t="str">
        <f t="shared" si="12"/>
        <v>_入所</v>
      </c>
      <c r="R89" s="106" t="str">
        <f t="shared" si="13"/>
        <v>_通所</v>
      </c>
    </row>
    <row r="90" spans="1:18" ht="30" customHeight="1">
      <c r="A90" s="45">
        <v>82</v>
      </c>
      <c r="B90" s="8"/>
      <c r="C90" s="1"/>
      <c r="D90" s="8"/>
      <c r="E90" s="16"/>
      <c r="F90" s="114" t="str">
        <f>IFERROR(VLOOKUP(E90,テーブル485[],2,FALSE)&amp;"","")</f>
        <v/>
      </c>
      <c r="G90" s="9"/>
      <c r="H90" s="17"/>
      <c r="I90" s="244"/>
      <c r="J90" s="244"/>
      <c r="K90" s="44" t="str">
        <f t="shared" si="7"/>
        <v/>
      </c>
      <c r="L90" s="43" t="str">
        <f t="shared" si="8"/>
        <v/>
      </c>
      <c r="M90" s="43" t="str">
        <f t="shared" si="9"/>
        <v/>
      </c>
      <c r="N90" s="43" t="str">
        <f t="shared" si="10"/>
        <v/>
      </c>
      <c r="O90" s="42" t="str">
        <f t="shared" si="11"/>
        <v/>
      </c>
      <c r="Q90" s="106" t="str">
        <f t="shared" si="12"/>
        <v>_入所</v>
      </c>
      <c r="R90" s="106" t="str">
        <f t="shared" si="13"/>
        <v>_通所</v>
      </c>
    </row>
    <row r="91" spans="1:18" ht="30" customHeight="1">
      <c r="A91" s="45">
        <v>83</v>
      </c>
      <c r="B91" s="8"/>
      <c r="C91" s="1"/>
      <c r="D91" s="8"/>
      <c r="E91" s="16"/>
      <c r="F91" s="114" t="str">
        <f>IFERROR(VLOOKUP(E91,テーブル485[],2,FALSE)&amp;"","")</f>
        <v/>
      </c>
      <c r="G91" s="9"/>
      <c r="H91" s="17"/>
      <c r="I91" s="244"/>
      <c r="J91" s="244"/>
      <c r="K91" s="44" t="str">
        <f t="shared" si="7"/>
        <v/>
      </c>
      <c r="L91" s="43" t="str">
        <f t="shared" si="8"/>
        <v/>
      </c>
      <c r="M91" s="43" t="str">
        <f t="shared" si="9"/>
        <v/>
      </c>
      <c r="N91" s="43" t="str">
        <f t="shared" si="10"/>
        <v/>
      </c>
      <c r="O91" s="42" t="str">
        <f t="shared" si="11"/>
        <v/>
      </c>
      <c r="Q91" s="106" t="str">
        <f t="shared" si="12"/>
        <v>_入所</v>
      </c>
      <c r="R91" s="106" t="str">
        <f t="shared" si="13"/>
        <v>_通所</v>
      </c>
    </row>
    <row r="92" spans="1:18" ht="30" customHeight="1">
      <c r="A92" s="45">
        <v>84</v>
      </c>
      <c r="B92" s="8"/>
      <c r="C92" s="1"/>
      <c r="D92" s="8"/>
      <c r="E92" s="16"/>
      <c r="F92" s="114" t="str">
        <f>IFERROR(VLOOKUP(E92,テーブル485[],2,FALSE)&amp;"","")</f>
        <v/>
      </c>
      <c r="G92" s="9"/>
      <c r="H92" s="17"/>
      <c r="I92" s="244"/>
      <c r="J92" s="244"/>
      <c r="K92" s="44" t="str">
        <f t="shared" si="7"/>
        <v/>
      </c>
      <c r="L92" s="43" t="str">
        <f t="shared" si="8"/>
        <v/>
      </c>
      <c r="M92" s="43" t="str">
        <f t="shared" si="9"/>
        <v/>
      </c>
      <c r="N92" s="43" t="str">
        <f t="shared" si="10"/>
        <v/>
      </c>
      <c r="O92" s="42" t="str">
        <f t="shared" si="11"/>
        <v/>
      </c>
      <c r="Q92" s="106" t="str">
        <f t="shared" si="12"/>
        <v>_入所</v>
      </c>
      <c r="R92" s="106" t="str">
        <f t="shared" si="13"/>
        <v>_通所</v>
      </c>
    </row>
    <row r="93" spans="1:18" ht="30" customHeight="1">
      <c r="A93" s="45">
        <v>85</v>
      </c>
      <c r="B93" s="8"/>
      <c r="C93" s="1"/>
      <c r="D93" s="8"/>
      <c r="E93" s="16"/>
      <c r="F93" s="114" t="str">
        <f>IFERROR(VLOOKUP(E93,テーブル485[],2,FALSE)&amp;"","")</f>
        <v/>
      </c>
      <c r="G93" s="9"/>
      <c r="H93" s="17"/>
      <c r="I93" s="244"/>
      <c r="J93" s="244"/>
      <c r="K93" s="44" t="str">
        <f t="shared" si="7"/>
        <v/>
      </c>
      <c r="L93" s="43" t="str">
        <f t="shared" si="8"/>
        <v/>
      </c>
      <c r="M93" s="43" t="str">
        <f t="shared" si="9"/>
        <v/>
      </c>
      <c r="N93" s="43" t="str">
        <f t="shared" si="10"/>
        <v/>
      </c>
      <c r="O93" s="42" t="str">
        <f t="shared" si="11"/>
        <v/>
      </c>
      <c r="Q93" s="106" t="str">
        <f t="shared" si="12"/>
        <v>_入所</v>
      </c>
      <c r="R93" s="106" t="str">
        <f t="shared" si="13"/>
        <v>_通所</v>
      </c>
    </row>
    <row r="94" spans="1:18" ht="30" customHeight="1">
      <c r="A94" s="45">
        <v>86</v>
      </c>
      <c r="B94" s="8"/>
      <c r="C94" s="1"/>
      <c r="D94" s="8"/>
      <c r="E94" s="16"/>
      <c r="F94" s="114" t="str">
        <f>IFERROR(VLOOKUP(E94,テーブル485[],2,FALSE)&amp;"","")</f>
        <v/>
      </c>
      <c r="G94" s="9"/>
      <c r="H94" s="17"/>
      <c r="I94" s="244"/>
      <c r="J94" s="244"/>
      <c r="K94" s="44" t="str">
        <f t="shared" si="7"/>
        <v/>
      </c>
      <c r="L94" s="43" t="str">
        <f t="shared" si="8"/>
        <v/>
      </c>
      <c r="M94" s="43" t="str">
        <f t="shared" si="9"/>
        <v/>
      </c>
      <c r="N94" s="43" t="str">
        <f t="shared" si="10"/>
        <v/>
      </c>
      <c r="O94" s="42" t="str">
        <f t="shared" si="11"/>
        <v/>
      </c>
      <c r="Q94" s="106" t="str">
        <f t="shared" si="12"/>
        <v>_入所</v>
      </c>
      <c r="R94" s="106" t="str">
        <f t="shared" si="13"/>
        <v>_通所</v>
      </c>
    </row>
    <row r="95" spans="1:18" ht="30" customHeight="1">
      <c r="A95" s="45">
        <v>87</v>
      </c>
      <c r="B95" s="8"/>
      <c r="C95" s="1"/>
      <c r="D95" s="8"/>
      <c r="E95" s="16"/>
      <c r="F95" s="114" t="str">
        <f>IFERROR(VLOOKUP(E95,テーブル485[],2,FALSE)&amp;"","")</f>
        <v/>
      </c>
      <c r="G95" s="9"/>
      <c r="H95" s="17"/>
      <c r="I95" s="244"/>
      <c r="J95" s="244"/>
      <c r="K95" s="44" t="str">
        <f t="shared" si="7"/>
        <v/>
      </c>
      <c r="L95" s="43" t="str">
        <f t="shared" si="8"/>
        <v/>
      </c>
      <c r="M95" s="43" t="str">
        <f t="shared" si="9"/>
        <v/>
      </c>
      <c r="N95" s="43" t="str">
        <f t="shared" si="10"/>
        <v/>
      </c>
      <c r="O95" s="42" t="str">
        <f t="shared" si="11"/>
        <v/>
      </c>
      <c r="Q95" s="106" t="str">
        <f t="shared" si="12"/>
        <v>_入所</v>
      </c>
      <c r="R95" s="106" t="str">
        <f t="shared" si="13"/>
        <v>_通所</v>
      </c>
    </row>
    <row r="96" spans="1:18" ht="30" customHeight="1">
      <c r="A96" s="45">
        <v>88</v>
      </c>
      <c r="B96" s="8"/>
      <c r="C96" s="1"/>
      <c r="D96" s="8"/>
      <c r="E96" s="16"/>
      <c r="F96" s="114" t="str">
        <f>IFERROR(VLOOKUP(E96,テーブル485[],2,FALSE)&amp;"","")</f>
        <v/>
      </c>
      <c r="G96" s="9"/>
      <c r="H96" s="17"/>
      <c r="I96" s="244"/>
      <c r="J96" s="244"/>
      <c r="K96" s="44" t="str">
        <f t="shared" si="7"/>
        <v/>
      </c>
      <c r="L96" s="43" t="str">
        <f t="shared" si="8"/>
        <v/>
      </c>
      <c r="M96" s="43" t="str">
        <f t="shared" si="9"/>
        <v/>
      </c>
      <c r="N96" s="43" t="str">
        <f t="shared" si="10"/>
        <v/>
      </c>
      <c r="O96" s="42" t="str">
        <f t="shared" si="11"/>
        <v/>
      </c>
      <c r="Q96" s="106" t="str">
        <f t="shared" si="12"/>
        <v>_入所</v>
      </c>
      <c r="R96" s="106" t="str">
        <f t="shared" si="13"/>
        <v>_通所</v>
      </c>
    </row>
    <row r="97" spans="1:18" ht="30" customHeight="1">
      <c r="A97" s="45">
        <v>89</v>
      </c>
      <c r="B97" s="8"/>
      <c r="C97" s="1"/>
      <c r="D97" s="8"/>
      <c r="E97" s="16"/>
      <c r="F97" s="114" t="str">
        <f>IFERROR(VLOOKUP(E97,テーブル485[],2,FALSE)&amp;"","")</f>
        <v/>
      </c>
      <c r="G97" s="9"/>
      <c r="H97" s="17"/>
      <c r="I97" s="244"/>
      <c r="J97" s="244"/>
      <c r="K97" s="44" t="str">
        <f t="shared" si="7"/>
        <v/>
      </c>
      <c r="L97" s="43" t="str">
        <f t="shared" si="8"/>
        <v/>
      </c>
      <c r="M97" s="43" t="str">
        <f t="shared" si="9"/>
        <v/>
      </c>
      <c r="N97" s="43" t="str">
        <f t="shared" si="10"/>
        <v/>
      </c>
      <c r="O97" s="42" t="str">
        <f t="shared" si="11"/>
        <v/>
      </c>
      <c r="Q97" s="106" t="str">
        <f t="shared" si="12"/>
        <v>_入所</v>
      </c>
      <c r="R97" s="106" t="str">
        <f t="shared" si="13"/>
        <v>_通所</v>
      </c>
    </row>
    <row r="98" spans="1:18" ht="30" customHeight="1">
      <c r="A98" s="45">
        <v>90</v>
      </c>
      <c r="B98" s="8"/>
      <c r="C98" s="1"/>
      <c r="D98" s="8"/>
      <c r="E98" s="16"/>
      <c r="F98" s="114" t="str">
        <f>IFERROR(VLOOKUP(E98,テーブル485[],2,FALSE)&amp;"","")</f>
        <v/>
      </c>
      <c r="G98" s="9"/>
      <c r="H98" s="17"/>
      <c r="I98" s="244"/>
      <c r="J98" s="244"/>
      <c r="K98" s="44" t="str">
        <f t="shared" si="7"/>
        <v/>
      </c>
      <c r="L98" s="43" t="str">
        <f t="shared" si="8"/>
        <v/>
      </c>
      <c r="M98" s="43" t="str">
        <f t="shared" si="9"/>
        <v/>
      </c>
      <c r="N98" s="43" t="str">
        <f t="shared" si="10"/>
        <v/>
      </c>
      <c r="O98" s="42" t="str">
        <f t="shared" si="11"/>
        <v/>
      </c>
      <c r="Q98" s="106" t="str">
        <f t="shared" si="12"/>
        <v>_入所</v>
      </c>
      <c r="R98" s="106" t="str">
        <f t="shared" si="13"/>
        <v>_通所</v>
      </c>
    </row>
    <row r="99" spans="1:18" ht="30" customHeight="1">
      <c r="A99" s="45">
        <v>91</v>
      </c>
      <c r="B99" s="8"/>
      <c r="C99" s="1"/>
      <c r="D99" s="8"/>
      <c r="E99" s="16"/>
      <c r="F99" s="114" t="str">
        <f>IFERROR(VLOOKUP(E99,テーブル485[],2,FALSE)&amp;"","")</f>
        <v/>
      </c>
      <c r="G99" s="9"/>
      <c r="H99" s="17"/>
      <c r="I99" s="244"/>
      <c r="J99" s="244"/>
      <c r="K99" s="44" t="str">
        <f t="shared" si="7"/>
        <v/>
      </c>
      <c r="L99" s="43" t="str">
        <f t="shared" si="8"/>
        <v/>
      </c>
      <c r="M99" s="43" t="str">
        <f t="shared" si="9"/>
        <v/>
      </c>
      <c r="N99" s="43" t="str">
        <f t="shared" si="10"/>
        <v/>
      </c>
      <c r="O99" s="42" t="str">
        <f t="shared" si="11"/>
        <v/>
      </c>
      <c r="Q99" s="106" t="str">
        <f t="shared" si="12"/>
        <v>_入所</v>
      </c>
      <c r="R99" s="106" t="str">
        <f t="shared" si="13"/>
        <v>_通所</v>
      </c>
    </row>
    <row r="100" spans="1:18" ht="30" customHeight="1">
      <c r="A100" s="45">
        <v>92</v>
      </c>
      <c r="B100" s="8"/>
      <c r="C100" s="1"/>
      <c r="D100" s="8"/>
      <c r="E100" s="16"/>
      <c r="F100" s="114" t="str">
        <f>IFERROR(VLOOKUP(E100,テーブル485[],2,FALSE)&amp;"","")</f>
        <v/>
      </c>
      <c r="G100" s="9"/>
      <c r="H100" s="17"/>
      <c r="I100" s="244"/>
      <c r="J100" s="244"/>
      <c r="K100" s="44" t="str">
        <f t="shared" si="7"/>
        <v/>
      </c>
      <c r="L100" s="43" t="str">
        <f t="shared" si="8"/>
        <v/>
      </c>
      <c r="M100" s="43" t="str">
        <f t="shared" si="9"/>
        <v/>
      </c>
      <c r="N100" s="43" t="str">
        <f t="shared" si="10"/>
        <v/>
      </c>
      <c r="O100" s="42" t="str">
        <f t="shared" si="11"/>
        <v/>
      </c>
      <c r="Q100" s="106" t="str">
        <f t="shared" si="12"/>
        <v>_入所</v>
      </c>
      <c r="R100" s="106" t="str">
        <f t="shared" si="13"/>
        <v>_通所</v>
      </c>
    </row>
    <row r="101" spans="1:18" ht="30" customHeight="1">
      <c r="A101" s="45">
        <v>93</v>
      </c>
      <c r="B101" s="8"/>
      <c r="C101" s="1"/>
      <c r="D101" s="8"/>
      <c r="E101" s="16"/>
      <c r="F101" s="114" t="str">
        <f>IFERROR(VLOOKUP(E101,テーブル485[],2,FALSE)&amp;"","")</f>
        <v/>
      </c>
      <c r="G101" s="9"/>
      <c r="H101" s="17"/>
      <c r="I101" s="244"/>
      <c r="J101" s="244"/>
      <c r="K101" s="44" t="str">
        <f t="shared" si="7"/>
        <v/>
      </c>
      <c r="L101" s="43" t="str">
        <f t="shared" si="8"/>
        <v/>
      </c>
      <c r="M101" s="43" t="str">
        <f t="shared" si="9"/>
        <v/>
      </c>
      <c r="N101" s="43" t="str">
        <f t="shared" si="10"/>
        <v/>
      </c>
      <c r="O101" s="42" t="str">
        <f t="shared" si="11"/>
        <v/>
      </c>
      <c r="Q101" s="106" t="str">
        <f t="shared" si="12"/>
        <v>_入所</v>
      </c>
      <c r="R101" s="106" t="str">
        <f t="shared" si="13"/>
        <v>_通所</v>
      </c>
    </row>
    <row r="102" spans="1:18" ht="30" customHeight="1">
      <c r="A102" s="45">
        <v>94</v>
      </c>
      <c r="B102" s="8"/>
      <c r="C102" s="1"/>
      <c r="D102" s="8"/>
      <c r="E102" s="16"/>
      <c r="F102" s="114" t="str">
        <f>IFERROR(VLOOKUP(E102,テーブル485[],2,FALSE)&amp;"","")</f>
        <v/>
      </c>
      <c r="G102" s="9"/>
      <c r="H102" s="17"/>
      <c r="I102" s="244"/>
      <c r="J102" s="244"/>
      <c r="K102" s="44" t="str">
        <f t="shared" si="7"/>
        <v/>
      </c>
      <c r="L102" s="43" t="str">
        <f t="shared" si="8"/>
        <v/>
      </c>
      <c r="M102" s="43" t="str">
        <f t="shared" si="9"/>
        <v/>
      </c>
      <c r="N102" s="43" t="str">
        <f t="shared" si="10"/>
        <v/>
      </c>
      <c r="O102" s="42" t="str">
        <f t="shared" si="11"/>
        <v/>
      </c>
      <c r="Q102" s="106" t="str">
        <f t="shared" si="12"/>
        <v>_入所</v>
      </c>
      <c r="R102" s="106" t="str">
        <f t="shared" si="13"/>
        <v>_通所</v>
      </c>
    </row>
    <row r="103" spans="1:18" ht="30" customHeight="1">
      <c r="A103" s="45">
        <v>95</v>
      </c>
      <c r="B103" s="8"/>
      <c r="C103" s="1"/>
      <c r="D103" s="8"/>
      <c r="E103" s="16"/>
      <c r="F103" s="114" t="str">
        <f>IFERROR(VLOOKUP(E103,テーブル485[],2,FALSE)&amp;"","")</f>
        <v/>
      </c>
      <c r="G103" s="9"/>
      <c r="H103" s="17"/>
      <c r="I103" s="244"/>
      <c r="J103" s="244"/>
      <c r="K103" s="44" t="str">
        <f t="shared" si="7"/>
        <v/>
      </c>
      <c r="L103" s="43" t="str">
        <f t="shared" si="8"/>
        <v/>
      </c>
      <c r="M103" s="43" t="str">
        <f t="shared" si="9"/>
        <v/>
      </c>
      <c r="N103" s="43" t="str">
        <f t="shared" si="10"/>
        <v/>
      </c>
      <c r="O103" s="42" t="str">
        <f t="shared" si="11"/>
        <v/>
      </c>
      <c r="Q103" s="106" t="str">
        <f t="shared" si="12"/>
        <v>_入所</v>
      </c>
      <c r="R103" s="106" t="str">
        <f t="shared" si="13"/>
        <v>_通所</v>
      </c>
    </row>
    <row r="104" spans="1:18" ht="30" customHeight="1">
      <c r="A104" s="45">
        <v>96</v>
      </c>
      <c r="B104" s="8"/>
      <c r="C104" s="1"/>
      <c r="D104" s="8"/>
      <c r="E104" s="16"/>
      <c r="F104" s="114" t="str">
        <f>IFERROR(VLOOKUP(E104,テーブル485[],2,FALSE)&amp;"","")</f>
        <v/>
      </c>
      <c r="G104" s="9"/>
      <c r="H104" s="17"/>
      <c r="I104" s="244"/>
      <c r="J104" s="244"/>
      <c r="K104" s="44" t="str">
        <f t="shared" si="7"/>
        <v/>
      </c>
      <c r="L104" s="43" t="str">
        <f t="shared" si="8"/>
        <v/>
      </c>
      <c r="M104" s="43" t="str">
        <f t="shared" si="9"/>
        <v/>
      </c>
      <c r="N104" s="43" t="str">
        <f t="shared" si="10"/>
        <v/>
      </c>
      <c r="O104" s="42" t="str">
        <f t="shared" si="11"/>
        <v/>
      </c>
      <c r="Q104" s="106" t="str">
        <f t="shared" si="12"/>
        <v>_入所</v>
      </c>
      <c r="R104" s="106" t="str">
        <f t="shared" si="13"/>
        <v>_通所</v>
      </c>
    </row>
    <row r="105" spans="1:18" ht="30" customHeight="1">
      <c r="A105" s="45">
        <v>97</v>
      </c>
      <c r="B105" s="8"/>
      <c r="C105" s="1"/>
      <c r="D105" s="8"/>
      <c r="E105" s="16"/>
      <c r="F105" s="114" t="str">
        <f>IFERROR(VLOOKUP(E105,テーブル485[],2,FALSE)&amp;"","")</f>
        <v/>
      </c>
      <c r="G105" s="9"/>
      <c r="H105" s="17"/>
      <c r="I105" s="244"/>
      <c r="J105" s="244"/>
      <c r="K105" s="44" t="str">
        <f t="shared" si="7"/>
        <v/>
      </c>
      <c r="L105" s="43" t="str">
        <f t="shared" si="8"/>
        <v/>
      </c>
      <c r="M105" s="43" t="str">
        <f t="shared" si="9"/>
        <v/>
      </c>
      <c r="N105" s="43" t="str">
        <f t="shared" si="10"/>
        <v/>
      </c>
      <c r="O105" s="42" t="str">
        <f t="shared" si="11"/>
        <v/>
      </c>
      <c r="Q105" s="106" t="str">
        <f t="shared" si="12"/>
        <v>_入所</v>
      </c>
      <c r="R105" s="106" t="str">
        <f t="shared" si="13"/>
        <v>_通所</v>
      </c>
    </row>
    <row r="106" spans="1:18" ht="30" customHeight="1">
      <c r="A106" s="45">
        <v>98</v>
      </c>
      <c r="B106" s="8"/>
      <c r="C106" s="1"/>
      <c r="D106" s="8"/>
      <c r="E106" s="16"/>
      <c r="F106" s="114" t="str">
        <f>IFERROR(VLOOKUP(E106,テーブル485[],2,FALSE)&amp;"","")</f>
        <v/>
      </c>
      <c r="G106" s="9"/>
      <c r="H106" s="17"/>
      <c r="I106" s="244"/>
      <c r="J106" s="244"/>
      <c r="K106" s="44" t="str">
        <f t="shared" si="7"/>
        <v/>
      </c>
      <c r="L106" s="43" t="str">
        <f t="shared" si="8"/>
        <v/>
      </c>
      <c r="M106" s="43" t="str">
        <f t="shared" si="9"/>
        <v/>
      </c>
      <c r="N106" s="43" t="str">
        <f t="shared" si="10"/>
        <v/>
      </c>
      <c r="O106" s="42" t="str">
        <f t="shared" si="11"/>
        <v/>
      </c>
      <c r="Q106" s="106" t="str">
        <f t="shared" si="12"/>
        <v>_入所</v>
      </c>
      <c r="R106" s="106" t="str">
        <f t="shared" si="13"/>
        <v>_通所</v>
      </c>
    </row>
    <row r="107" spans="1:18" ht="30" customHeight="1">
      <c r="A107" s="45">
        <v>99</v>
      </c>
      <c r="B107" s="8"/>
      <c r="C107" s="1"/>
      <c r="D107" s="8"/>
      <c r="E107" s="16"/>
      <c r="F107" s="114" t="str">
        <f>IFERROR(VLOOKUP(E107,テーブル485[],2,FALSE)&amp;"","")</f>
        <v/>
      </c>
      <c r="G107" s="9"/>
      <c r="H107" s="17"/>
      <c r="I107" s="244"/>
      <c r="J107" s="244"/>
      <c r="K107" s="44" t="str">
        <f t="shared" si="7"/>
        <v/>
      </c>
      <c r="L107" s="43" t="str">
        <f t="shared" si="8"/>
        <v/>
      </c>
      <c r="M107" s="43" t="str">
        <f t="shared" si="9"/>
        <v/>
      </c>
      <c r="N107" s="43" t="str">
        <f t="shared" si="10"/>
        <v/>
      </c>
      <c r="O107" s="42" t="str">
        <f t="shared" si="11"/>
        <v/>
      </c>
      <c r="Q107" s="106" t="str">
        <f t="shared" si="12"/>
        <v>_入所</v>
      </c>
      <c r="R107" s="106" t="str">
        <f t="shared" si="13"/>
        <v>_通所</v>
      </c>
    </row>
    <row r="108" spans="1:18" ht="30" customHeight="1">
      <c r="A108" s="45">
        <v>100</v>
      </c>
      <c r="B108" s="8"/>
      <c r="C108" s="1"/>
      <c r="D108" s="8"/>
      <c r="E108" s="16"/>
      <c r="F108" s="114" t="str">
        <f>IFERROR(VLOOKUP(E108,テーブル485[],2,FALSE)&amp;"","")</f>
        <v/>
      </c>
      <c r="G108" s="9"/>
      <c r="H108" s="17"/>
      <c r="I108" s="244"/>
      <c r="J108" s="244"/>
      <c r="K108" s="44" t="str">
        <f t="shared" si="7"/>
        <v/>
      </c>
      <c r="L108" s="43" t="str">
        <f t="shared" si="8"/>
        <v/>
      </c>
      <c r="M108" s="43" t="str">
        <f t="shared" si="9"/>
        <v/>
      </c>
      <c r="N108" s="43" t="str">
        <f t="shared" si="10"/>
        <v/>
      </c>
      <c r="O108" s="42" t="str">
        <f t="shared" si="11"/>
        <v/>
      </c>
      <c r="Q108" s="106" t="str">
        <f t="shared" si="12"/>
        <v>_入所</v>
      </c>
      <c r="R108" s="106" t="str">
        <f t="shared" si="13"/>
        <v>_通所</v>
      </c>
    </row>
    <row r="117" spans="2:12">
      <c r="B117" s="41"/>
    </row>
    <row r="118" spans="2:12">
      <c r="B118" s="41"/>
    </row>
    <row r="119" spans="2:12">
      <c r="B119" s="41"/>
      <c r="E119" s="25"/>
      <c r="F119" s="37"/>
      <c r="K119" s="40"/>
      <c r="L119" s="33"/>
    </row>
    <row r="150" spans="1:5">
      <c r="A150" s="36"/>
      <c r="C150" s="37"/>
      <c r="D150" s="39"/>
      <c r="E150" s="38"/>
    </row>
    <row r="151" spans="1:5">
      <c r="A151" s="36"/>
      <c r="C151" s="37"/>
      <c r="D151" s="39"/>
      <c r="E151" s="38"/>
    </row>
    <row r="152" spans="1:5">
      <c r="A152" s="36"/>
      <c r="C152" s="37"/>
      <c r="D152" s="39"/>
      <c r="E152" s="38"/>
    </row>
    <row r="153" spans="1:5">
      <c r="A153" s="36"/>
      <c r="C153" s="37"/>
      <c r="D153" s="39"/>
      <c r="E153" s="38"/>
    </row>
    <row r="154" spans="1:5">
      <c r="A154" s="36"/>
      <c r="C154" s="37"/>
      <c r="D154" s="39"/>
      <c r="E154" s="38"/>
    </row>
    <row r="304" spans="5:6">
      <c r="E304" s="25"/>
      <c r="F304" s="30"/>
    </row>
    <row r="305" spans="5:6">
      <c r="E305" s="25"/>
      <c r="F305" s="30"/>
    </row>
    <row r="306" spans="5:6">
      <c r="E306" s="25"/>
      <c r="F306" s="30"/>
    </row>
    <row r="307" spans="5:6">
      <c r="E307" s="25"/>
      <c r="F307" s="30"/>
    </row>
    <row r="308" spans="5:6">
      <c r="E308" s="25"/>
      <c r="F308" s="30"/>
    </row>
    <row r="309" spans="5:6">
      <c r="E309" s="25"/>
      <c r="F309" s="30"/>
    </row>
    <row r="310" spans="5:6">
      <c r="E310" s="25"/>
      <c r="F310" s="30"/>
    </row>
    <row r="311" spans="5:6">
      <c r="E311" s="25"/>
      <c r="F311" s="30"/>
    </row>
    <row r="312" spans="5:6">
      <c r="E312" s="25"/>
      <c r="F312" s="30"/>
    </row>
    <row r="313" spans="5:6">
      <c r="E313" s="25"/>
      <c r="F313" s="30"/>
    </row>
    <row r="314" spans="5:6">
      <c r="E314" s="25"/>
      <c r="F314" s="30"/>
    </row>
    <row r="315" spans="5:6">
      <c r="E315" s="25"/>
      <c r="F315" s="30"/>
    </row>
    <row r="316" spans="5:6">
      <c r="E316" s="25"/>
      <c r="F316" s="30"/>
    </row>
    <row r="317" spans="5:6">
      <c r="E317" s="25"/>
      <c r="F317" s="30"/>
    </row>
    <row r="318" spans="5:6">
      <c r="E318" s="25"/>
      <c r="F318" s="30"/>
    </row>
    <row r="319" spans="5:6">
      <c r="E319" s="25"/>
      <c r="F319" s="30"/>
    </row>
    <row r="320" spans="5:6">
      <c r="E320" s="25"/>
      <c r="F320" s="30"/>
    </row>
    <row r="321" spans="5:6">
      <c r="E321" s="25"/>
      <c r="F321" s="30"/>
    </row>
    <row r="324" spans="5:6">
      <c r="E324" s="25"/>
      <c r="F324" s="30"/>
    </row>
    <row r="325" spans="5:6">
      <c r="E325" s="25"/>
      <c r="F325" s="30"/>
    </row>
    <row r="326" spans="5:6">
      <c r="E326" s="25"/>
      <c r="F326" s="30"/>
    </row>
    <row r="327" spans="5:6">
      <c r="E327" s="25"/>
      <c r="F327" s="30"/>
    </row>
    <row r="328" spans="5:6">
      <c r="E328" s="25"/>
      <c r="F328" s="30"/>
    </row>
    <row r="329" spans="5:6">
      <c r="E329" s="25"/>
      <c r="F329" s="30"/>
    </row>
  </sheetData>
  <sheetProtection password="DD4F" sheet="1" objects="1" scenarios="1"/>
  <mergeCells count="23">
    <mergeCell ref="I7:J7"/>
    <mergeCell ref="K7:K8"/>
    <mergeCell ref="A7:A8"/>
    <mergeCell ref="B7:B8"/>
    <mergeCell ref="C7:C8"/>
    <mergeCell ref="D7:D8"/>
    <mergeCell ref="E7:E8"/>
    <mergeCell ref="Y7:AB7"/>
    <mergeCell ref="AD7:AG7"/>
    <mergeCell ref="B6:D6"/>
    <mergeCell ref="C1:D1"/>
    <mergeCell ref="C2:D2"/>
    <mergeCell ref="E1:G2"/>
    <mergeCell ref="H1:J1"/>
    <mergeCell ref="H2:I2"/>
    <mergeCell ref="F6:O6"/>
    <mergeCell ref="L7:L8"/>
    <mergeCell ref="M7:M8"/>
    <mergeCell ref="N7:N8"/>
    <mergeCell ref="O7:O8"/>
    <mergeCell ref="F7:F8"/>
    <mergeCell ref="G7:G8"/>
    <mergeCell ref="H7:H8"/>
  </mergeCells>
  <phoneticPr fontId="2"/>
  <conditionalFormatting sqref="L9:L108">
    <cfRule type="expression" dxfId="97" priority="10">
      <formula>FIND(3,E9)</formula>
    </cfRule>
    <cfRule type="expression" dxfId="96" priority="11">
      <formula>FIND(4,E9)</formula>
    </cfRule>
  </conditionalFormatting>
  <conditionalFormatting sqref="M9:M108">
    <cfRule type="expression" dxfId="95" priority="9">
      <formula>FIND(1,E9)</formula>
    </cfRule>
  </conditionalFormatting>
  <conditionalFormatting sqref="N9:N108">
    <cfRule type="expression" dxfId="94" priority="8">
      <formula>FIND(4,E9)</formula>
    </cfRule>
  </conditionalFormatting>
  <conditionalFormatting sqref="H9:H108">
    <cfRule type="expression" dxfId="93" priority="2">
      <formula>FIND(3,E9)</formula>
    </cfRule>
    <cfRule type="expression" dxfId="92" priority="7">
      <formula>FIND(4,E9)</formula>
    </cfRule>
  </conditionalFormatting>
  <conditionalFormatting sqref="J9:J108">
    <cfRule type="expression" dxfId="91" priority="3">
      <formula>FIND(1,E9)</formula>
    </cfRule>
    <cfRule type="expression" dxfId="90" priority="5">
      <formula>FIND(4,E9)</formula>
    </cfRule>
  </conditionalFormatting>
  <conditionalFormatting sqref="I9:I108">
    <cfRule type="expression" dxfId="89" priority="4">
      <formula>FIND(3,E9)</formula>
    </cfRule>
    <cfRule type="expression" dxfId="88" priority="6">
      <formula>FIND(4,E9)</formula>
    </cfRule>
  </conditionalFormatting>
  <conditionalFormatting sqref="N9:N108">
    <cfRule type="cellIs" dxfId="87" priority="1" operator="equal">
      <formula>0</formula>
    </cfRule>
  </conditionalFormatting>
  <dataValidations count="3">
    <dataValidation type="list" allowBlank="1" showInputMessage="1" showErrorMessage="1" sqref="G9:G108">
      <formula1>INDIRECT(F9)</formula1>
    </dataValidation>
    <dataValidation imeMode="disabled" allowBlank="1" showInputMessage="1" showErrorMessage="1" sqref="E9:E108 H14:H108"/>
    <dataValidation type="list" allowBlank="1" showInputMessage="1" showErrorMessage="1" sqref="I9:J108">
      <formula1>INDIRECT(Q9)</formula1>
    </dataValidation>
  </dataValidations>
  <pageMargins left="0.70866141732283472" right="0.70866141732283472" top="0.74803149606299213" bottom="0.74803149606299213" header="0.31496062992125984" footer="0.31496062992125984"/>
  <pageSetup paperSize="9" fitToHeight="0" orientation="landscape" r:id="rId1"/>
  <colBreaks count="1" manualBreakCount="1">
    <brk id="16" max="107" man="1"/>
  </colBreaks>
  <drawing r:id="rId2"/>
  <legacyDrawing r:id="rId3"/>
  <tableParts count="4">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3"/>
  <sheetViews>
    <sheetView showGridLines="0" zoomScaleNormal="100" zoomScaleSheetLayoutView="100" workbookViewId="0">
      <selection sqref="A1:D1"/>
    </sheetView>
  </sheetViews>
  <sheetFormatPr defaultColWidth="9" defaultRowHeight="10.8"/>
  <cols>
    <col min="1" max="1" width="4" style="15" customWidth="1"/>
    <col min="2" max="2" width="21.3984375" style="10" customWidth="1"/>
    <col min="3" max="3" width="21.69921875" style="10" customWidth="1"/>
    <col min="4" max="4" width="33" style="12" customWidth="1"/>
    <col min="5" max="5" width="9" style="10"/>
    <col min="6" max="8" width="8.69921875" style="10" customWidth="1"/>
    <col min="9" max="16384" width="9" style="10"/>
  </cols>
  <sheetData>
    <row r="1" spans="1:4" ht="37.5" customHeight="1">
      <c r="A1" s="367" t="s">
        <v>157</v>
      </c>
      <c r="B1" s="367"/>
      <c r="C1" s="367"/>
      <c r="D1" s="367"/>
    </row>
    <row r="3" spans="1:4" ht="60" customHeight="1">
      <c r="A3" s="125">
        <v>1</v>
      </c>
      <c r="B3" s="18" t="s">
        <v>141</v>
      </c>
      <c r="C3" s="11" t="s">
        <v>137</v>
      </c>
      <c r="D3" s="11" t="s">
        <v>136</v>
      </c>
    </row>
    <row r="4" spans="1:4" s="12" customFormat="1" ht="60" customHeight="1">
      <c r="A4" s="125">
        <v>2</v>
      </c>
      <c r="B4" s="18" t="s">
        <v>138</v>
      </c>
      <c r="C4" s="11" t="s">
        <v>144</v>
      </c>
      <c r="D4" s="11" t="s">
        <v>147</v>
      </c>
    </row>
    <row r="5" spans="1:4" ht="90.75" customHeight="1">
      <c r="A5" s="125">
        <v>3</v>
      </c>
      <c r="B5" s="18" t="s">
        <v>146</v>
      </c>
      <c r="C5" s="11" t="s">
        <v>195</v>
      </c>
      <c r="D5" s="11" t="s">
        <v>149</v>
      </c>
    </row>
    <row r="6" spans="1:4" ht="60" customHeight="1">
      <c r="A6" s="125">
        <v>4</v>
      </c>
      <c r="B6" s="18" t="s">
        <v>140</v>
      </c>
      <c r="C6" s="11" t="s">
        <v>145</v>
      </c>
      <c r="D6" s="11" t="s">
        <v>143</v>
      </c>
    </row>
    <row r="7" spans="1:4" s="14" customFormat="1" ht="75" customHeight="1">
      <c r="A7" s="368">
        <v>5</v>
      </c>
      <c r="B7" s="370" t="s">
        <v>150</v>
      </c>
      <c r="C7" s="13" t="s">
        <v>196</v>
      </c>
      <c r="D7" s="13" t="s">
        <v>151</v>
      </c>
    </row>
    <row r="8" spans="1:4" s="14" customFormat="1" ht="75" customHeight="1">
      <c r="A8" s="369"/>
      <c r="B8" s="371"/>
      <c r="C8" s="13" t="s">
        <v>158</v>
      </c>
      <c r="D8" s="13" t="s">
        <v>197</v>
      </c>
    </row>
    <row r="9" spans="1:4" ht="75" customHeight="1">
      <c r="A9" s="372">
        <v>6</v>
      </c>
      <c r="B9" s="374" t="s">
        <v>139</v>
      </c>
      <c r="C9" s="11" t="s">
        <v>198</v>
      </c>
      <c r="D9" s="11" t="s">
        <v>199</v>
      </c>
    </row>
    <row r="10" spans="1:4" ht="60" customHeight="1">
      <c r="A10" s="373"/>
      <c r="B10" s="374"/>
      <c r="C10" s="11" t="s">
        <v>142</v>
      </c>
      <c r="D10" s="11" t="s">
        <v>148</v>
      </c>
    </row>
    <row r="11" spans="1:4" ht="17.25" customHeight="1"/>
    <row r="12" spans="1:4" ht="17.25" customHeight="1"/>
    <row r="13" spans="1:4" ht="17.25" customHeight="1"/>
  </sheetData>
  <sheetProtection password="DD4F" sheet="1" objects="1" scenarios="1"/>
  <mergeCells count="5">
    <mergeCell ref="A1:D1"/>
    <mergeCell ref="A7:A8"/>
    <mergeCell ref="B7:B8"/>
    <mergeCell ref="A9:A10"/>
    <mergeCell ref="B9:B10"/>
  </mergeCells>
  <phoneticPr fontId="2"/>
  <pageMargins left="0.7" right="0.7" top="0.75" bottom="0.75" header="0.3" footer="0.3"/>
  <pageSetup paperSize="9" fitToHeight="0" orientation="portrait" r:id="rId1"/>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I42"/>
  <sheetViews>
    <sheetView zoomScaleNormal="100" zoomScaleSheetLayoutView="100" workbookViewId="0">
      <selection activeCell="W6" sqref="W6:X6"/>
    </sheetView>
  </sheetViews>
  <sheetFormatPr defaultColWidth="2" defaultRowHeight="12"/>
  <cols>
    <col min="1" max="4" width="4.19921875" style="19" customWidth="1"/>
    <col min="5" max="5" width="4.09765625" style="19" customWidth="1"/>
    <col min="6" max="7" width="4.59765625" style="19" customWidth="1"/>
    <col min="8" max="11" width="2" style="19" customWidth="1"/>
    <col min="12" max="31" width="1.8984375" style="19" customWidth="1"/>
    <col min="32" max="32" width="2.09765625" style="19" customWidth="1"/>
    <col min="33" max="16384" width="2" style="19"/>
  </cols>
  <sheetData>
    <row r="1" spans="1:35" ht="19.5" customHeight="1">
      <c r="A1" s="126" t="s">
        <v>81</v>
      </c>
      <c r="B1" s="127"/>
      <c r="C1" s="128"/>
      <c r="D1" s="128"/>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9"/>
      <c r="AH1" s="29"/>
      <c r="AI1" s="29"/>
    </row>
    <row r="2" spans="1:35" ht="6" customHeight="1">
      <c r="A2" s="130"/>
      <c r="B2" s="127"/>
      <c r="C2" s="128"/>
      <c r="D2" s="128"/>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row>
    <row r="3" spans="1:35" s="28" customFormat="1" ht="19.5" customHeight="1">
      <c r="A3" s="388" t="s">
        <v>153</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131"/>
    </row>
    <row r="4" spans="1:35" s="28" customFormat="1" ht="19.5" customHeight="1">
      <c r="A4" s="389" t="s">
        <v>20</v>
      </c>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131"/>
    </row>
    <row r="5" spans="1:35" ht="6"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7"/>
    </row>
    <row r="6" spans="1:35" ht="19.5" customHeight="1">
      <c r="A6" s="127"/>
      <c r="B6" s="127"/>
      <c r="C6" s="128"/>
      <c r="D6" s="128"/>
      <c r="E6" s="127"/>
      <c r="F6" s="127"/>
      <c r="G6" s="127"/>
      <c r="H6" s="127"/>
      <c r="I6" s="127"/>
      <c r="J6" s="127"/>
      <c r="K6" s="127"/>
      <c r="L6" s="127"/>
      <c r="M6" s="127"/>
      <c r="N6" s="127"/>
      <c r="O6" s="127"/>
      <c r="P6" s="127"/>
      <c r="Q6" s="127"/>
      <c r="R6" s="127"/>
      <c r="S6" s="127"/>
      <c r="T6" s="127"/>
      <c r="U6" s="127"/>
      <c r="V6" s="132" t="s">
        <v>0</v>
      </c>
      <c r="W6" s="399">
        <v>6</v>
      </c>
      <c r="X6" s="399"/>
      <c r="Y6" s="128" t="s">
        <v>1</v>
      </c>
      <c r="Z6" s="399">
        <v>2</v>
      </c>
      <c r="AA6" s="399"/>
      <c r="AB6" s="128" t="s">
        <v>2</v>
      </c>
      <c r="AC6" s="399">
        <v>10</v>
      </c>
      <c r="AD6" s="399"/>
      <c r="AE6" s="128" t="s">
        <v>3</v>
      </c>
      <c r="AF6" s="127"/>
      <c r="AG6" s="127"/>
    </row>
    <row r="7" spans="1:35" ht="19.5" customHeight="1">
      <c r="A7" s="126"/>
      <c r="B7" s="390" t="s">
        <v>19</v>
      </c>
      <c r="C7" s="390"/>
      <c r="D7" s="390"/>
      <c r="E7" s="390"/>
      <c r="F7" s="390"/>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row>
    <row r="8" spans="1:35" ht="51" customHeight="1">
      <c r="A8" s="133"/>
      <c r="B8" s="395" t="s">
        <v>154</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133"/>
      <c r="AF8" s="133"/>
      <c r="AG8" s="127"/>
    </row>
    <row r="9" spans="1:35" ht="6" customHeight="1">
      <c r="A9" s="134"/>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27"/>
    </row>
    <row r="10" spans="1:35" ht="13.5" customHeight="1">
      <c r="A10" s="396" t="s">
        <v>4</v>
      </c>
      <c r="B10" s="394" t="s">
        <v>5</v>
      </c>
      <c r="C10" s="394"/>
      <c r="D10" s="394"/>
      <c r="E10" s="394"/>
      <c r="F10" s="466" t="s">
        <v>133</v>
      </c>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127"/>
    </row>
    <row r="11" spans="1:35" ht="26.25" customHeight="1">
      <c r="A11" s="397"/>
      <c r="B11" s="421" t="s">
        <v>6</v>
      </c>
      <c r="C11" s="421"/>
      <c r="D11" s="421"/>
      <c r="E11" s="421"/>
      <c r="F11" s="467" t="s">
        <v>132</v>
      </c>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127"/>
    </row>
    <row r="12" spans="1:35" ht="13.5" customHeight="1">
      <c r="A12" s="397"/>
      <c r="B12" s="460" t="s">
        <v>93</v>
      </c>
      <c r="C12" s="461"/>
      <c r="D12" s="461"/>
      <c r="E12" s="462"/>
      <c r="F12" s="135" t="s">
        <v>108</v>
      </c>
      <c r="G12" s="136">
        <v>123</v>
      </c>
      <c r="H12" s="137" t="s">
        <v>94</v>
      </c>
      <c r="I12" s="400">
        <v>4567</v>
      </c>
      <c r="J12" s="400"/>
      <c r="K12" s="400"/>
      <c r="L12" s="138" t="s">
        <v>89</v>
      </c>
      <c r="M12" s="401"/>
      <c r="N12" s="401"/>
      <c r="O12" s="401"/>
      <c r="P12" s="401"/>
      <c r="Q12" s="401"/>
      <c r="R12" s="401"/>
      <c r="S12" s="401"/>
      <c r="T12" s="401"/>
      <c r="U12" s="401"/>
      <c r="V12" s="401"/>
      <c r="W12" s="401"/>
      <c r="X12" s="401"/>
      <c r="Y12" s="401"/>
      <c r="Z12" s="401"/>
      <c r="AA12" s="401"/>
      <c r="AB12" s="401"/>
      <c r="AC12" s="401"/>
      <c r="AD12" s="401"/>
      <c r="AE12" s="401"/>
      <c r="AF12" s="402"/>
      <c r="AG12" s="127"/>
    </row>
    <row r="13" spans="1:35" ht="36.75" customHeight="1">
      <c r="A13" s="397"/>
      <c r="B13" s="463" t="s">
        <v>90</v>
      </c>
      <c r="C13" s="464"/>
      <c r="D13" s="464"/>
      <c r="E13" s="465"/>
      <c r="F13" s="468" t="s">
        <v>98</v>
      </c>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127"/>
    </row>
    <row r="14" spans="1:35" ht="19.5" customHeight="1">
      <c r="A14" s="397"/>
      <c r="B14" s="393" t="s">
        <v>88</v>
      </c>
      <c r="C14" s="393"/>
      <c r="D14" s="393"/>
      <c r="E14" s="393"/>
      <c r="F14" s="393" t="s">
        <v>9</v>
      </c>
      <c r="G14" s="393"/>
      <c r="H14" s="391" t="s">
        <v>96</v>
      </c>
      <c r="I14" s="391"/>
      <c r="J14" s="391"/>
      <c r="K14" s="391"/>
      <c r="L14" s="391"/>
      <c r="M14" s="391"/>
      <c r="N14" s="391"/>
      <c r="O14" s="391"/>
      <c r="P14" s="391"/>
      <c r="Q14" s="391"/>
      <c r="R14" s="393" t="s">
        <v>10</v>
      </c>
      <c r="S14" s="393"/>
      <c r="T14" s="393"/>
      <c r="U14" s="393"/>
      <c r="V14" s="393"/>
      <c r="W14" s="392" t="s">
        <v>97</v>
      </c>
      <c r="X14" s="392"/>
      <c r="Y14" s="392"/>
      <c r="Z14" s="392"/>
      <c r="AA14" s="392"/>
      <c r="AB14" s="392"/>
      <c r="AC14" s="392"/>
      <c r="AD14" s="392"/>
      <c r="AE14" s="392"/>
      <c r="AF14" s="392"/>
      <c r="AG14" s="127"/>
    </row>
    <row r="15" spans="1:35" ht="19.5" customHeight="1">
      <c r="A15" s="397"/>
      <c r="B15" s="393" t="s">
        <v>16</v>
      </c>
      <c r="C15" s="393"/>
      <c r="D15" s="393"/>
      <c r="E15" s="393"/>
      <c r="F15" s="393" t="s">
        <v>7</v>
      </c>
      <c r="G15" s="393"/>
      <c r="H15" s="403" t="s">
        <v>127</v>
      </c>
      <c r="I15" s="403"/>
      <c r="J15" s="403"/>
      <c r="K15" s="403"/>
      <c r="L15" s="403"/>
      <c r="M15" s="403"/>
      <c r="N15" s="403"/>
      <c r="O15" s="403"/>
      <c r="P15" s="403"/>
      <c r="Q15" s="403"/>
      <c r="R15" s="393" t="s">
        <v>13</v>
      </c>
      <c r="S15" s="393"/>
      <c r="T15" s="393"/>
      <c r="U15" s="393"/>
      <c r="V15" s="393"/>
      <c r="W15" s="422" t="s">
        <v>128</v>
      </c>
      <c r="X15" s="422"/>
      <c r="Y15" s="422"/>
      <c r="Z15" s="422"/>
      <c r="AA15" s="422"/>
      <c r="AB15" s="422"/>
      <c r="AC15" s="422"/>
      <c r="AD15" s="422"/>
      <c r="AE15" s="422"/>
      <c r="AF15" s="422"/>
      <c r="AG15" s="127"/>
    </row>
    <row r="16" spans="1:35" ht="19.5" customHeight="1">
      <c r="A16" s="397"/>
      <c r="B16" s="378" t="s">
        <v>86</v>
      </c>
      <c r="C16" s="378"/>
      <c r="D16" s="378"/>
      <c r="E16" s="378"/>
      <c r="F16" s="393" t="s">
        <v>9</v>
      </c>
      <c r="G16" s="393"/>
      <c r="H16" s="391" t="s">
        <v>123</v>
      </c>
      <c r="I16" s="391"/>
      <c r="J16" s="391"/>
      <c r="K16" s="391"/>
      <c r="L16" s="391"/>
      <c r="M16" s="391"/>
      <c r="N16" s="391"/>
      <c r="O16" s="391"/>
      <c r="P16" s="391"/>
      <c r="Q16" s="391"/>
      <c r="R16" s="393" t="s">
        <v>10</v>
      </c>
      <c r="S16" s="393"/>
      <c r="T16" s="393"/>
      <c r="U16" s="393"/>
      <c r="V16" s="393"/>
      <c r="W16" s="392" t="s">
        <v>124</v>
      </c>
      <c r="X16" s="392"/>
      <c r="Y16" s="392"/>
      <c r="Z16" s="392"/>
      <c r="AA16" s="392"/>
      <c r="AB16" s="392"/>
      <c r="AC16" s="392"/>
      <c r="AD16" s="392"/>
      <c r="AE16" s="392"/>
      <c r="AF16" s="392"/>
      <c r="AG16" s="127"/>
    </row>
    <row r="17" spans="1:34" ht="19.5" customHeight="1">
      <c r="A17" s="397"/>
      <c r="B17" s="378" t="s">
        <v>87</v>
      </c>
      <c r="C17" s="378"/>
      <c r="D17" s="378"/>
      <c r="E17" s="378"/>
      <c r="F17" s="393" t="s">
        <v>9</v>
      </c>
      <c r="G17" s="393"/>
      <c r="H17" s="391" t="s">
        <v>125</v>
      </c>
      <c r="I17" s="391"/>
      <c r="J17" s="391"/>
      <c r="K17" s="391"/>
      <c r="L17" s="391"/>
      <c r="M17" s="391"/>
      <c r="N17" s="391"/>
      <c r="O17" s="391"/>
      <c r="P17" s="391"/>
      <c r="Q17" s="391"/>
      <c r="R17" s="393" t="s">
        <v>10</v>
      </c>
      <c r="S17" s="393"/>
      <c r="T17" s="393"/>
      <c r="U17" s="393"/>
      <c r="V17" s="393"/>
      <c r="W17" s="392" t="s">
        <v>126</v>
      </c>
      <c r="X17" s="392"/>
      <c r="Y17" s="392"/>
      <c r="Z17" s="392"/>
      <c r="AA17" s="392"/>
      <c r="AB17" s="392"/>
      <c r="AC17" s="392"/>
      <c r="AD17" s="392"/>
      <c r="AE17" s="392"/>
      <c r="AF17" s="392"/>
      <c r="AG17" s="127"/>
    </row>
    <row r="18" spans="1:34" ht="19.5" customHeight="1">
      <c r="A18" s="397"/>
      <c r="B18" s="386" t="s">
        <v>122</v>
      </c>
      <c r="C18" s="386"/>
      <c r="D18" s="386"/>
      <c r="E18" s="386"/>
      <c r="F18" s="393" t="s">
        <v>7</v>
      </c>
      <c r="G18" s="393"/>
      <c r="H18" s="403" t="s">
        <v>129</v>
      </c>
      <c r="I18" s="403"/>
      <c r="J18" s="403"/>
      <c r="K18" s="403"/>
      <c r="L18" s="403"/>
      <c r="M18" s="403"/>
      <c r="N18" s="403"/>
      <c r="O18" s="403"/>
      <c r="P18" s="403"/>
      <c r="Q18" s="403"/>
      <c r="R18" s="393" t="s">
        <v>13</v>
      </c>
      <c r="S18" s="393"/>
      <c r="T18" s="393"/>
      <c r="U18" s="393"/>
      <c r="V18" s="393"/>
      <c r="W18" s="422" t="s">
        <v>130</v>
      </c>
      <c r="X18" s="422"/>
      <c r="Y18" s="422"/>
      <c r="Z18" s="422"/>
      <c r="AA18" s="422"/>
      <c r="AB18" s="422"/>
      <c r="AC18" s="422"/>
      <c r="AD18" s="422"/>
      <c r="AE18" s="422"/>
      <c r="AF18" s="422"/>
      <c r="AG18" s="127"/>
    </row>
    <row r="19" spans="1:34" ht="19.5" customHeight="1">
      <c r="A19" s="398"/>
      <c r="B19" s="387"/>
      <c r="C19" s="387"/>
      <c r="D19" s="387"/>
      <c r="E19" s="387"/>
      <c r="F19" s="430" t="s">
        <v>8</v>
      </c>
      <c r="G19" s="430"/>
      <c r="H19" s="438" t="s">
        <v>131</v>
      </c>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127"/>
    </row>
    <row r="20" spans="1:34" ht="6" customHeight="1">
      <c r="A20" s="130"/>
      <c r="B20" s="127"/>
      <c r="C20" s="128"/>
      <c r="D20" s="128"/>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row>
    <row r="21" spans="1:34" ht="19.5" customHeight="1" thickBot="1">
      <c r="A21" s="379" t="s">
        <v>14</v>
      </c>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127"/>
    </row>
    <row r="22" spans="1:34" ht="19.5" customHeight="1" thickBot="1">
      <c r="A22" s="380" t="s">
        <v>15</v>
      </c>
      <c r="B22" s="381"/>
      <c r="C22" s="381"/>
      <c r="D22" s="381"/>
      <c r="E22" s="381"/>
      <c r="F22" s="381"/>
      <c r="G22" s="381"/>
      <c r="H22" s="381"/>
      <c r="I22" s="381"/>
      <c r="J22" s="381"/>
      <c r="K22" s="381"/>
      <c r="L22" s="381"/>
      <c r="M22" s="381"/>
      <c r="N22" s="381"/>
      <c r="O22" s="381"/>
      <c r="P22" s="381"/>
      <c r="Q22" s="382"/>
      <c r="R22" s="383">
        <f>'(記入例)様式第1号 別紙'!O2</f>
        <v>2958000</v>
      </c>
      <c r="S22" s="383"/>
      <c r="T22" s="383"/>
      <c r="U22" s="383"/>
      <c r="V22" s="383"/>
      <c r="W22" s="383"/>
      <c r="X22" s="383"/>
      <c r="Y22" s="383"/>
      <c r="Z22" s="383"/>
      <c r="AA22" s="383"/>
      <c r="AB22" s="383"/>
      <c r="AC22" s="383"/>
      <c r="AD22" s="383"/>
      <c r="AE22" s="384" t="s">
        <v>11</v>
      </c>
      <c r="AF22" s="385"/>
      <c r="AG22" s="127"/>
    </row>
    <row r="23" spans="1:34" ht="8.25" customHeight="1">
      <c r="A23" s="128"/>
      <c r="B23" s="127"/>
      <c r="C23" s="128"/>
      <c r="D23" s="128"/>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row>
    <row r="24" spans="1:34" ht="15" customHeight="1">
      <c r="A24" s="375" t="s">
        <v>82</v>
      </c>
      <c r="B24" s="434"/>
      <c r="C24" s="435"/>
      <c r="D24" s="436" t="s">
        <v>17</v>
      </c>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7"/>
      <c r="AG24" s="127"/>
    </row>
    <row r="25" spans="1:34" ht="15" customHeight="1">
      <c r="A25" s="376"/>
      <c r="B25" s="434"/>
      <c r="C25" s="435"/>
      <c r="D25" s="436" t="s">
        <v>95</v>
      </c>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7"/>
      <c r="AG25" s="127"/>
    </row>
    <row r="26" spans="1:34" ht="15" customHeight="1">
      <c r="A26" s="377"/>
      <c r="B26" s="434"/>
      <c r="C26" s="435"/>
      <c r="D26" s="436" t="s">
        <v>18</v>
      </c>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7"/>
      <c r="AG26" s="127"/>
      <c r="AH26" s="21"/>
    </row>
    <row r="27" spans="1:34" ht="6" customHeight="1">
      <c r="A27" s="139"/>
      <c r="B27" s="127"/>
      <c r="C27" s="128"/>
      <c r="D27" s="128"/>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row>
    <row r="28" spans="1:34" ht="16.5" customHeight="1">
      <c r="A28" s="424" t="s">
        <v>83</v>
      </c>
      <c r="B28" s="425" t="s">
        <v>63</v>
      </c>
      <c r="C28" s="425"/>
      <c r="D28" s="425"/>
      <c r="E28" s="425"/>
      <c r="F28" s="445" t="s">
        <v>99</v>
      </c>
      <c r="G28" s="445"/>
      <c r="H28" s="445"/>
      <c r="I28" s="445"/>
      <c r="J28" s="445"/>
      <c r="K28" s="445"/>
      <c r="L28" s="423" t="s">
        <v>62</v>
      </c>
      <c r="M28" s="423"/>
      <c r="N28" s="423"/>
      <c r="O28" s="423"/>
      <c r="P28" s="423"/>
      <c r="Q28" s="423" t="s">
        <v>64</v>
      </c>
      <c r="R28" s="423"/>
      <c r="S28" s="423"/>
      <c r="T28" s="423"/>
      <c r="U28" s="423"/>
      <c r="V28" s="423" t="s">
        <v>65</v>
      </c>
      <c r="W28" s="423"/>
      <c r="X28" s="423"/>
      <c r="Y28" s="423"/>
      <c r="Z28" s="423"/>
      <c r="AA28" s="140"/>
      <c r="AB28" s="432"/>
      <c r="AC28" s="432"/>
      <c r="AD28" s="432"/>
      <c r="AE28" s="432"/>
      <c r="AF28" s="141"/>
      <c r="AG28" s="127"/>
    </row>
    <row r="29" spans="1:34" ht="16.5" customHeight="1">
      <c r="A29" s="424"/>
      <c r="B29" s="425"/>
      <c r="C29" s="425"/>
      <c r="D29" s="425"/>
      <c r="E29" s="425"/>
      <c r="F29" s="445"/>
      <c r="G29" s="445"/>
      <c r="H29" s="445"/>
      <c r="I29" s="445"/>
      <c r="J29" s="445"/>
      <c r="K29" s="445"/>
      <c r="L29" s="439" t="s">
        <v>66</v>
      </c>
      <c r="M29" s="439"/>
      <c r="N29" s="439"/>
      <c r="O29" s="439"/>
      <c r="P29" s="439"/>
      <c r="Q29" s="439" t="s">
        <v>67</v>
      </c>
      <c r="R29" s="439"/>
      <c r="S29" s="439"/>
      <c r="T29" s="439"/>
      <c r="U29" s="439"/>
      <c r="V29" s="440" t="s">
        <v>68</v>
      </c>
      <c r="W29" s="440"/>
      <c r="X29" s="440"/>
      <c r="Y29" s="440"/>
      <c r="Z29" s="440"/>
      <c r="AA29" s="142" t="s">
        <v>73</v>
      </c>
      <c r="AB29" s="433"/>
      <c r="AC29" s="433"/>
      <c r="AD29" s="433"/>
      <c r="AE29" s="433"/>
      <c r="AF29" s="143" t="s">
        <v>89</v>
      </c>
      <c r="AG29" s="127"/>
    </row>
    <row r="30" spans="1:34" ht="16.5" customHeight="1">
      <c r="A30" s="424"/>
      <c r="B30" s="417" t="s">
        <v>77</v>
      </c>
      <c r="C30" s="417"/>
      <c r="D30" s="417"/>
      <c r="E30" s="417"/>
      <c r="F30" s="420" t="s">
        <v>100</v>
      </c>
      <c r="G30" s="420"/>
      <c r="H30" s="420"/>
      <c r="I30" s="420"/>
      <c r="J30" s="420"/>
      <c r="K30" s="420"/>
      <c r="L30" s="423" t="s">
        <v>69</v>
      </c>
      <c r="M30" s="423"/>
      <c r="N30" s="423"/>
      <c r="O30" s="423"/>
      <c r="P30" s="423"/>
      <c r="Q30" s="423" t="s">
        <v>70</v>
      </c>
      <c r="R30" s="423"/>
      <c r="S30" s="423"/>
      <c r="T30" s="423"/>
      <c r="U30" s="423"/>
      <c r="V30" s="431"/>
      <c r="W30" s="431"/>
      <c r="X30" s="431"/>
      <c r="Y30" s="431"/>
      <c r="Z30" s="431"/>
      <c r="AA30" s="140"/>
      <c r="AB30" s="432"/>
      <c r="AC30" s="432"/>
      <c r="AD30" s="432"/>
      <c r="AE30" s="432"/>
      <c r="AF30" s="141"/>
      <c r="AG30" s="127"/>
    </row>
    <row r="31" spans="1:34" ht="16.5" customHeight="1">
      <c r="A31" s="424"/>
      <c r="B31" s="418" t="s">
        <v>76</v>
      </c>
      <c r="C31" s="418"/>
      <c r="D31" s="418"/>
      <c r="E31" s="418"/>
      <c r="F31" s="420"/>
      <c r="G31" s="420"/>
      <c r="H31" s="420"/>
      <c r="I31" s="420"/>
      <c r="J31" s="420"/>
      <c r="K31" s="420"/>
      <c r="L31" s="449" t="s">
        <v>72</v>
      </c>
      <c r="M31" s="449"/>
      <c r="N31" s="449"/>
      <c r="O31" s="449"/>
      <c r="P31" s="449"/>
      <c r="Q31" s="449" t="s">
        <v>71</v>
      </c>
      <c r="R31" s="449"/>
      <c r="S31" s="449"/>
      <c r="T31" s="449"/>
      <c r="U31" s="449"/>
      <c r="V31" s="449" t="s">
        <v>68</v>
      </c>
      <c r="W31" s="449"/>
      <c r="X31" s="449"/>
      <c r="Y31" s="449"/>
      <c r="Z31" s="449"/>
      <c r="AA31" s="142" t="s">
        <v>73</v>
      </c>
      <c r="AB31" s="433"/>
      <c r="AC31" s="433"/>
      <c r="AD31" s="433"/>
      <c r="AE31" s="433"/>
      <c r="AF31" s="143" t="s">
        <v>89</v>
      </c>
      <c r="AG31" s="127"/>
    </row>
    <row r="32" spans="1:34" ht="19.5" customHeight="1">
      <c r="A32" s="424"/>
      <c r="B32" s="446" t="s">
        <v>111</v>
      </c>
      <c r="C32" s="447"/>
      <c r="D32" s="447"/>
      <c r="E32" s="447"/>
      <c r="F32" s="447"/>
      <c r="G32" s="447"/>
      <c r="H32" s="447"/>
      <c r="I32" s="447"/>
      <c r="J32" s="447"/>
      <c r="K32" s="448"/>
      <c r="L32" s="441" t="s">
        <v>74</v>
      </c>
      <c r="M32" s="442"/>
      <c r="N32" s="442"/>
      <c r="O32" s="442"/>
      <c r="P32" s="442"/>
      <c r="Q32" s="442" t="s">
        <v>75</v>
      </c>
      <c r="R32" s="442"/>
      <c r="S32" s="442"/>
      <c r="T32" s="442"/>
      <c r="U32" s="442"/>
      <c r="V32" s="442" t="s">
        <v>68</v>
      </c>
      <c r="W32" s="442"/>
      <c r="X32" s="442"/>
      <c r="Y32" s="442"/>
      <c r="Z32" s="442"/>
      <c r="AA32" s="144" t="s">
        <v>73</v>
      </c>
      <c r="AB32" s="429"/>
      <c r="AC32" s="429"/>
      <c r="AD32" s="429"/>
      <c r="AE32" s="429"/>
      <c r="AF32" s="145" t="s">
        <v>89</v>
      </c>
      <c r="AG32" s="127"/>
    </row>
    <row r="33" spans="1:33" ht="19.5" customHeight="1">
      <c r="A33" s="424"/>
      <c r="B33" s="446" t="s">
        <v>112</v>
      </c>
      <c r="C33" s="447"/>
      <c r="D33" s="447"/>
      <c r="E33" s="447"/>
      <c r="F33" s="447"/>
      <c r="G33" s="447"/>
      <c r="H33" s="447"/>
      <c r="I33" s="447"/>
      <c r="J33" s="447"/>
      <c r="K33" s="448"/>
      <c r="L33" s="443">
        <v>0</v>
      </c>
      <c r="M33" s="426"/>
      <c r="N33" s="426"/>
      <c r="O33" s="426">
        <v>1</v>
      </c>
      <c r="P33" s="426"/>
      <c r="Q33" s="426"/>
      <c r="R33" s="426">
        <v>2</v>
      </c>
      <c r="S33" s="426"/>
      <c r="T33" s="426"/>
      <c r="U33" s="426">
        <v>3</v>
      </c>
      <c r="V33" s="426"/>
      <c r="W33" s="426"/>
      <c r="X33" s="426">
        <v>4</v>
      </c>
      <c r="Y33" s="426"/>
      <c r="Z33" s="426"/>
      <c r="AA33" s="426">
        <v>5</v>
      </c>
      <c r="AB33" s="426"/>
      <c r="AC33" s="426"/>
      <c r="AD33" s="426">
        <v>6</v>
      </c>
      <c r="AE33" s="426"/>
      <c r="AF33" s="444"/>
      <c r="AG33" s="127"/>
    </row>
    <row r="34" spans="1:33" s="20" customFormat="1" ht="30" customHeight="1">
      <c r="A34" s="424"/>
      <c r="B34" s="419" t="s">
        <v>21</v>
      </c>
      <c r="C34" s="419"/>
      <c r="D34" s="419"/>
      <c r="E34" s="419"/>
      <c r="F34" s="427" t="s">
        <v>202</v>
      </c>
      <c r="G34" s="427"/>
      <c r="H34" s="427"/>
      <c r="I34" s="427"/>
      <c r="J34" s="427"/>
      <c r="K34" s="427"/>
      <c r="L34" s="428"/>
      <c r="M34" s="428"/>
      <c r="N34" s="428"/>
      <c r="O34" s="428"/>
      <c r="P34" s="428"/>
      <c r="Q34" s="428"/>
      <c r="R34" s="428"/>
      <c r="S34" s="428"/>
      <c r="T34" s="428"/>
      <c r="U34" s="428"/>
      <c r="V34" s="428"/>
      <c r="W34" s="428"/>
      <c r="X34" s="428"/>
      <c r="Y34" s="428"/>
      <c r="Z34" s="428"/>
      <c r="AA34" s="428"/>
      <c r="AB34" s="428"/>
      <c r="AC34" s="428"/>
      <c r="AD34" s="428"/>
      <c r="AE34" s="428"/>
      <c r="AF34" s="428"/>
      <c r="AG34" s="130"/>
    </row>
    <row r="35" spans="1:33" s="20" customFormat="1" ht="30" customHeight="1">
      <c r="A35" s="424"/>
      <c r="B35" s="419" t="s">
        <v>22</v>
      </c>
      <c r="C35" s="419"/>
      <c r="D35" s="419"/>
      <c r="E35" s="419"/>
      <c r="F35" s="427" t="s">
        <v>134</v>
      </c>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130"/>
    </row>
    <row r="36" spans="1:33" ht="6" customHeight="1">
      <c r="A36" s="139"/>
      <c r="B36" s="127"/>
      <c r="C36" s="128"/>
      <c r="D36" s="128"/>
      <c r="E36" s="127"/>
      <c r="F36" s="127"/>
      <c r="G36" s="127"/>
      <c r="H36" s="146"/>
      <c r="I36" s="146"/>
      <c r="J36" s="146"/>
      <c r="K36" s="146"/>
      <c r="L36" s="127"/>
      <c r="M36" s="127"/>
      <c r="N36" s="127"/>
      <c r="O36" s="127"/>
      <c r="P36" s="127"/>
      <c r="Q36" s="127"/>
      <c r="R36" s="127"/>
      <c r="S36" s="127"/>
      <c r="T36" s="127"/>
      <c r="U36" s="127"/>
      <c r="V36" s="127"/>
      <c r="W36" s="127"/>
      <c r="X36" s="127"/>
      <c r="Y36" s="127"/>
      <c r="Z36" s="127"/>
      <c r="AA36" s="127"/>
      <c r="AB36" s="127"/>
      <c r="AC36" s="127"/>
      <c r="AD36" s="127"/>
      <c r="AE36" s="127"/>
      <c r="AF36" s="127"/>
      <c r="AG36" s="127"/>
    </row>
    <row r="37" spans="1:33" ht="10.5" customHeight="1">
      <c r="A37" s="408" t="s">
        <v>84</v>
      </c>
      <c r="B37" s="450" t="s">
        <v>109</v>
      </c>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127"/>
    </row>
    <row r="38" spans="1:33" ht="15" customHeight="1">
      <c r="A38" s="409"/>
      <c r="B38" s="411" t="s">
        <v>23</v>
      </c>
      <c r="C38" s="412"/>
      <c r="D38" s="412"/>
      <c r="E38" s="413"/>
      <c r="F38" s="404"/>
      <c r="G38" s="405"/>
      <c r="H38" s="451" t="s">
        <v>92</v>
      </c>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127"/>
    </row>
    <row r="39" spans="1:33" ht="19.5" customHeight="1">
      <c r="A39" s="409"/>
      <c r="B39" s="453"/>
      <c r="C39" s="454"/>
      <c r="D39" s="454"/>
      <c r="E39" s="455"/>
      <c r="F39" s="404"/>
      <c r="G39" s="405"/>
      <c r="H39" s="456" t="s">
        <v>91</v>
      </c>
      <c r="I39" s="457"/>
      <c r="J39" s="457"/>
      <c r="K39" s="457"/>
      <c r="L39" s="457"/>
      <c r="M39" s="457"/>
      <c r="N39" s="457"/>
      <c r="O39" s="457"/>
      <c r="P39" s="457"/>
      <c r="Q39" s="457"/>
      <c r="R39" s="457"/>
      <c r="S39" s="458" t="s">
        <v>110</v>
      </c>
      <c r="T39" s="458"/>
      <c r="U39" s="458"/>
      <c r="V39" s="458"/>
      <c r="W39" s="458"/>
      <c r="X39" s="458"/>
      <c r="Y39" s="458"/>
      <c r="Z39" s="458"/>
      <c r="AA39" s="458"/>
      <c r="AB39" s="458"/>
      <c r="AC39" s="458"/>
      <c r="AD39" s="458"/>
      <c r="AE39" s="458"/>
      <c r="AF39" s="459"/>
      <c r="AG39" s="127"/>
    </row>
    <row r="40" spans="1:33" ht="15" customHeight="1">
      <c r="A40" s="409"/>
      <c r="B40" s="411" t="s">
        <v>85</v>
      </c>
      <c r="C40" s="412"/>
      <c r="D40" s="412"/>
      <c r="E40" s="413"/>
      <c r="F40" s="404"/>
      <c r="G40" s="405"/>
      <c r="H40" s="406" t="s">
        <v>113</v>
      </c>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127"/>
    </row>
    <row r="41" spans="1:33" ht="15" customHeight="1">
      <c r="A41" s="410"/>
      <c r="B41" s="414"/>
      <c r="C41" s="415"/>
      <c r="D41" s="415"/>
      <c r="E41" s="416"/>
      <c r="F41" s="404"/>
      <c r="G41" s="405"/>
      <c r="H41" s="406" t="s">
        <v>114</v>
      </c>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127"/>
    </row>
    <row r="42" spans="1:33">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row>
  </sheetData>
  <sheetProtection password="DD4F" sheet="1" objects="1" scenarios="1"/>
  <mergeCells count="105">
    <mergeCell ref="W6:X6"/>
    <mergeCell ref="B12:E12"/>
    <mergeCell ref="B13:E13"/>
    <mergeCell ref="B24:C24"/>
    <mergeCell ref="B25:C25"/>
    <mergeCell ref="F10:AF10"/>
    <mergeCell ref="F11:AF11"/>
    <mergeCell ref="F13:AF13"/>
    <mergeCell ref="W15:AF15"/>
    <mergeCell ref="B37:AF37"/>
    <mergeCell ref="H38:AF38"/>
    <mergeCell ref="F38:G38"/>
    <mergeCell ref="F39:G39"/>
    <mergeCell ref="F40:G40"/>
    <mergeCell ref="H40:AF40"/>
    <mergeCell ref="B38:E39"/>
    <mergeCell ref="H39:R39"/>
    <mergeCell ref="S39:AF39"/>
    <mergeCell ref="B35:E35"/>
    <mergeCell ref="L29:P29"/>
    <mergeCell ref="F35:AF35"/>
    <mergeCell ref="V29:Z29"/>
    <mergeCell ref="L32:P32"/>
    <mergeCell ref="L33:N33"/>
    <mergeCell ref="Q32:U32"/>
    <mergeCell ref="V32:Z32"/>
    <mergeCell ref="R33:T33"/>
    <mergeCell ref="X33:Z33"/>
    <mergeCell ref="AA33:AC33"/>
    <mergeCell ref="AD33:AF33"/>
    <mergeCell ref="F28:K29"/>
    <mergeCell ref="Q29:U29"/>
    <mergeCell ref="V28:Z28"/>
    <mergeCell ref="U33:W33"/>
    <mergeCell ref="B32:K32"/>
    <mergeCell ref="B33:K33"/>
    <mergeCell ref="L30:P30"/>
    <mergeCell ref="L31:P31"/>
    <mergeCell ref="Q30:U30"/>
    <mergeCell ref="Q31:U31"/>
    <mergeCell ref="V31:Z31"/>
    <mergeCell ref="AB28:AE29"/>
    <mergeCell ref="V30:Z30"/>
    <mergeCell ref="AB30:AE31"/>
    <mergeCell ref="B16:E16"/>
    <mergeCell ref="W16:AF16"/>
    <mergeCell ref="W17:AF17"/>
    <mergeCell ref="R17:V17"/>
    <mergeCell ref="R18:V18"/>
    <mergeCell ref="B26:C26"/>
    <mergeCell ref="D24:AF24"/>
    <mergeCell ref="D25:AF25"/>
    <mergeCell ref="D26:AF26"/>
    <mergeCell ref="H18:Q18"/>
    <mergeCell ref="H19:AF19"/>
    <mergeCell ref="H16:Q16"/>
    <mergeCell ref="H17:Q17"/>
    <mergeCell ref="F41:G41"/>
    <mergeCell ref="H41:AF41"/>
    <mergeCell ref="A37:A41"/>
    <mergeCell ref="B40:E41"/>
    <mergeCell ref="B30:E30"/>
    <mergeCell ref="B31:E31"/>
    <mergeCell ref="B34:E34"/>
    <mergeCell ref="F30:K31"/>
    <mergeCell ref="B11:E11"/>
    <mergeCell ref="B15:E15"/>
    <mergeCell ref="W18:AF18"/>
    <mergeCell ref="Q28:U28"/>
    <mergeCell ref="A28:A35"/>
    <mergeCell ref="B28:E29"/>
    <mergeCell ref="L28:P28"/>
    <mergeCell ref="O33:Q33"/>
    <mergeCell ref="F34:AF34"/>
    <mergeCell ref="AB32:AE32"/>
    <mergeCell ref="F15:G15"/>
    <mergeCell ref="F16:G16"/>
    <mergeCell ref="F17:G17"/>
    <mergeCell ref="F18:G18"/>
    <mergeCell ref="F19:G19"/>
    <mergeCell ref="R15:V15"/>
    <mergeCell ref="A24:A26"/>
    <mergeCell ref="B17:E17"/>
    <mergeCell ref="A21:AF21"/>
    <mergeCell ref="A22:Q22"/>
    <mergeCell ref="R22:AD22"/>
    <mergeCell ref="AE22:AF22"/>
    <mergeCell ref="B18:E19"/>
    <mergeCell ref="A3:AF3"/>
    <mergeCell ref="A4:AF4"/>
    <mergeCell ref="B7:F7"/>
    <mergeCell ref="H14:Q14"/>
    <mergeCell ref="W14:AF14"/>
    <mergeCell ref="F14:G14"/>
    <mergeCell ref="B14:E14"/>
    <mergeCell ref="B10:E10"/>
    <mergeCell ref="B8:AD8"/>
    <mergeCell ref="R16:V16"/>
    <mergeCell ref="A10:A19"/>
    <mergeCell ref="AC6:AD6"/>
    <mergeCell ref="I12:K12"/>
    <mergeCell ref="M12:AF12"/>
    <mergeCell ref="R14:V14"/>
    <mergeCell ref="H15:Q15"/>
    <mergeCell ref="Z6:AA6"/>
  </mergeCells>
  <phoneticPr fontId="2"/>
  <dataValidations count="8">
    <dataValidation imeMode="fullKatakana" allowBlank="1" showInputMessage="1" showErrorMessage="1" sqref="F10:AF10"/>
    <dataValidation type="list" allowBlank="1" showInputMessage="1" showErrorMessage="1" sqref="Z6:AA6">
      <formula1>",　,2,3,4"</formula1>
    </dataValidation>
    <dataValidation type="list" allowBlank="1" showInputMessage="1" showErrorMessage="1" sqref="W6:X6">
      <formula1>",　,6"</formula1>
    </dataValidation>
    <dataValidation type="list" allowBlank="1" showInputMessage="1" showErrorMessage="1" sqref="AC6">
      <formula1>",　,1,2,3,4,5,6,7,8,9,10,11,12,13,14,15,16,17,18,19,20,21,22,23,24,25,26,27,28,29,30,31"</formula1>
    </dataValidation>
    <dataValidation allowBlank="1" showErrorMessage="1" sqref="F35:AF35"/>
    <dataValidation imeMode="fullKatakana" allowBlank="1" showErrorMessage="1" sqref="F34:AF34"/>
    <dataValidation imeMode="disabled" allowBlank="1" showInputMessage="1" showErrorMessage="1" sqref="L33:AF33 W15:AF15 W18:AF18 H18:Q18 G12 I12:M12 H15:Q15"/>
    <dataValidation type="list" allowBlank="1" showInputMessage="1" showErrorMessage="1" sqref="M27:O27 M36:O36">
      <formula1>"　,○"</formula1>
    </dataValidation>
  </dataValidations>
  <pageMargins left="0.9055118110236221" right="0.51181102362204722" top="0.74803149606299213" bottom="0.74803149606299213" header="0.31496062992125984" footer="0.31496062992125984"/>
  <pageSetup paperSize="9" scale="9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7653" r:id="rId4" name="Check Box 5">
              <controlPr defaultSize="0" autoFill="0" autoLine="0" autoPict="0">
                <anchor moveWithCells="1">
                  <from>
                    <xdr:col>1</xdr:col>
                    <xdr:colOff>228600</xdr:colOff>
                    <xdr:row>23</xdr:row>
                    <xdr:rowOff>0</xdr:rowOff>
                  </from>
                  <to>
                    <xdr:col>2</xdr:col>
                    <xdr:colOff>144780</xdr:colOff>
                    <xdr:row>24</xdr:row>
                    <xdr:rowOff>7620</xdr:rowOff>
                  </to>
                </anchor>
              </controlPr>
            </control>
          </mc:Choice>
        </mc:AlternateContent>
        <mc:AlternateContent xmlns:mc="http://schemas.openxmlformats.org/markup-compatibility/2006">
          <mc:Choice Requires="x14">
            <control shapeId="27654" r:id="rId5" name="Check Box 6">
              <controlPr defaultSize="0" autoFill="0" autoLine="0" autoPict="0">
                <anchor moveWithCells="1">
                  <from>
                    <xdr:col>1</xdr:col>
                    <xdr:colOff>228600</xdr:colOff>
                    <xdr:row>23</xdr:row>
                    <xdr:rowOff>190500</xdr:rowOff>
                  </from>
                  <to>
                    <xdr:col>2</xdr:col>
                    <xdr:colOff>144780</xdr:colOff>
                    <xdr:row>25</xdr:row>
                    <xdr:rowOff>0</xdr:rowOff>
                  </to>
                </anchor>
              </controlPr>
            </control>
          </mc:Choice>
        </mc:AlternateContent>
        <mc:AlternateContent xmlns:mc="http://schemas.openxmlformats.org/markup-compatibility/2006">
          <mc:Choice Requires="x14">
            <control shapeId="27655" r:id="rId6" name="Check Box 7">
              <controlPr defaultSize="0" autoFill="0" autoLine="0" autoPict="0">
                <anchor moveWithCells="1">
                  <from>
                    <xdr:col>1</xdr:col>
                    <xdr:colOff>228600</xdr:colOff>
                    <xdr:row>24</xdr:row>
                    <xdr:rowOff>190500</xdr:rowOff>
                  </from>
                  <to>
                    <xdr:col>2</xdr:col>
                    <xdr:colOff>144780</xdr:colOff>
                    <xdr:row>26</xdr:row>
                    <xdr:rowOff>0</xdr:rowOff>
                  </to>
                </anchor>
              </controlPr>
            </control>
          </mc:Choice>
        </mc:AlternateContent>
        <mc:AlternateContent xmlns:mc="http://schemas.openxmlformats.org/markup-compatibility/2006">
          <mc:Choice Requires="x14">
            <control shapeId="27656" r:id="rId7" name="Check Box 8">
              <controlPr defaultSize="0" autoFill="0" autoLine="0" autoPict="0">
                <anchor moveWithCells="1">
                  <from>
                    <xdr:col>16</xdr:col>
                    <xdr:colOff>91440</xdr:colOff>
                    <xdr:row>27</xdr:row>
                    <xdr:rowOff>152400</xdr:rowOff>
                  </from>
                  <to>
                    <xdr:col>18</xdr:col>
                    <xdr:colOff>76200</xdr:colOff>
                    <xdr:row>29</xdr:row>
                    <xdr:rowOff>0</xdr:rowOff>
                  </to>
                </anchor>
              </controlPr>
            </control>
          </mc:Choice>
        </mc:AlternateContent>
        <mc:AlternateContent xmlns:mc="http://schemas.openxmlformats.org/markup-compatibility/2006">
          <mc:Choice Requires="x14">
            <control shapeId="27657" r:id="rId8" name="Check Box 9">
              <controlPr defaultSize="0" autoFill="0" autoLine="0" autoPict="0">
                <anchor moveWithCells="1">
                  <from>
                    <xdr:col>21</xdr:col>
                    <xdr:colOff>91440</xdr:colOff>
                    <xdr:row>27</xdr:row>
                    <xdr:rowOff>152400</xdr:rowOff>
                  </from>
                  <to>
                    <xdr:col>23</xdr:col>
                    <xdr:colOff>76200</xdr:colOff>
                    <xdr:row>29</xdr:row>
                    <xdr:rowOff>0</xdr:rowOff>
                  </to>
                </anchor>
              </controlPr>
            </control>
          </mc:Choice>
        </mc:AlternateContent>
        <mc:AlternateContent xmlns:mc="http://schemas.openxmlformats.org/markup-compatibility/2006">
          <mc:Choice Requires="x14">
            <control shapeId="27658" r:id="rId9" name="Check Box 10">
              <controlPr defaultSize="0" autoFill="0" autoLine="0" autoPict="0">
                <anchor moveWithCells="1">
                  <from>
                    <xdr:col>11</xdr:col>
                    <xdr:colOff>83820</xdr:colOff>
                    <xdr:row>27</xdr:row>
                    <xdr:rowOff>152400</xdr:rowOff>
                  </from>
                  <to>
                    <xdr:col>13</xdr:col>
                    <xdr:colOff>76200</xdr:colOff>
                    <xdr:row>29</xdr:row>
                    <xdr:rowOff>0</xdr:rowOff>
                  </to>
                </anchor>
              </controlPr>
            </control>
          </mc:Choice>
        </mc:AlternateContent>
        <mc:AlternateContent xmlns:mc="http://schemas.openxmlformats.org/markup-compatibility/2006">
          <mc:Choice Requires="x14">
            <control shapeId="27659" r:id="rId10" name="Check Box 11">
              <controlPr defaultSize="0" autoFill="0" autoLine="0" autoPict="0">
                <anchor moveWithCells="1">
                  <from>
                    <xdr:col>16</xdr:col>
                    <xdr:colOff>83820</xdr:colOff>
                    <xdr:row>28</xdr:row>
                    <xdr:rowOff>182880</xdr:rowOff>
                  </from>
                  <to>
                    <xdr:col>18</xdr:col>
                    <xdr:colOff>76200</xdr:colOff>
                    <xdr:row>29</xdr:row>
                    <xdr:rowOff>198120</xdr:rowOff>
                  </to>
                </anchor>
              </controlPr>
            </control>
          </mc:Choice>
        </mc:AlternateContent>
        <mc:AlternateContent xmlns:mc="http://schemas.openxmlformats.org/markup-compatibility/2006">
          <mc:Choice Requires="x14">
            <control shapeId="27660" r:id="rId11" name="Check Box 12">
              <controlPr defaultSize="0" autoFill="0" autoLine="0" autoPict="0">
                <anchor moveWithCells="1">
                  <from>
                    <xdr:col>11</xdr:col>
                    <xdr:colOff>83820</xdr:colOff>
                    <xdr:row>28</xdr:row>
                    <xdr:rowOff>182880</xdr:rowOff>
                  </from>
                  <to>
                    <xdr:col>13</xdr:col>
                    <xdr:colOff>76200</xdr:colOff>
                    <xdr:row>29</xdr:row>
                    <xdr:rowOff>198120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16</xdr:col>
                    <xdr:colOff>91440</xdr:colOff>
                    <xdr:row>31</xdr:row>
                    <xdr:rowOff>0</xdr:rowOff>
                  </from>
                  <to>
                    <xdr:col>18</xdr:col>
                    <xdr:colOff>76200</xdr:colOff>
                    <xdr:row>31</xdr:row>
                    <xdr:rowOff>228600</xdr:rowOff>
                  </to>
                </anchor>
              </controlPr>
            </control>
          </mc:Choice>
        </mc:AlternateContent>
        <mc:AlternateContent xmlns:mc="http://schemas.openxmlformats.org/markup-compatibility/2006">
          <mc:Choice Requires="x14">
            <control shapeId="27662" r:id="rId13" name="Check Box 14">
              <controlPr defaultSize="0" autoFill="0" autoLine="0" autoPict="0">
                <anchor moveWithCells="1">
                  <from>
                    <xdr:col>21</xdr:col>
                    <xdr:colOff>91440</xdr:colOff>
                    <xdr:row>31</xdr:row>
                    <xdr:rowOff>0</xdr:rowOff>
                  </from>
                  <to>
                    <xdr:col>23</xdr:col>
                    <xdr:colOff>76200</xdr:colOff>
                    <xdr:row>31</xdr:row>
                    <xdr:rowOff>228600</xdr:rowOff>
                  </to>
                </anchor>
              </controlPr>
            </control>
          </mc:Choice>
        </mc:AlternateContent>
        <mc:AlternateContent xmlns:mc="http://schemas.openxmlformats.org/markup-compatibility/2006">
          <mc:Choice Requires="x14">
            <control shapeId="27663" r:id="rId14" name="Check Box 15">
              <controlPr defaultSize="0" autoFill="0" autoLine="0" autoPict="0">
                <anchor moveWithCells="1">
                  <from>
                    <xdr:col>11</xdr:col>
                    <xdr:colOff>83820</xdr:colOff>
                    <xdr:row>31</xdr:row>
                    <xdr:rowOff>0</xdr:rowOff>
                  </from>
                  <to>
                    <xdr:col>13</xdr:col>
                    <xdr:colOff>76200</xdr:colOff>
                    <xdr:row>31</xdr:row>
                    <xdr:rowOff>228600</xdr:rowOff>
                  </to>
                </anchor>
              </controlPr>
            </control>
          </mc:Choice>
        </mc:AlternateContent>
        <mc:AlternateContent xmlns:mc="http://schemas.openxmlformats.org/markup-compatibility/2006">
          <mc:Choice Requires="x14">
            <control shapeId="27664" r:id="rId15" name="Check Box 16">
              <controlPr defaultSize="0" autoFill="0" autoLine="0" autoPict="0">
                <anchor moveWithCells="1">
                  <from>
                    <xdr:col>11</xdr:col>
                    <xdr:colOff>83820</xdr:colOff>
                    <xdr:row>26</xdr:row>
                    <xdr:rowOff>68580</xdr:rowOff>
                  </from>
                  <to>
                    <xdr:col>13</xdr:col>
                    <xdr:colOff>76200</xdr:colOff>
                    <xdr:row>28</xdr:row>
                    <xdr:rowOff>15240</xdr:rowOff>
                  </to>
                </anchor>
              </controlPr>
            </control>
          </mc:Choice>
        </mc:AlternateContent>
        <mc:AlternateContent xmlns:mc="http://schemas.openxmlformats.org/markup-compatibility/2006">
          <mc:Choice Requires="x14">
            <control shapeId="27665" r:id="rId16" name="Check Box 17">
              <controlPr defaultSize="0" autoFill="0" autoLine="0" autoPict="0">
                <anchor moveWithCells="1">
                  <from>
                    <xdr:col>16</xdr:col>
                    <xdr:colOff>83820</xdr:colOff>
                    <xdr:row>26</xdr:row>
                    <xdr:rowOff>68580</xdr:rowOff>
                  </from>
                  <to>
                    <xdr:col>18</xdr:col>
                    <xdr:colOff>76200</xdr:colOff>
                    <xdr:row>28</xdr:row>
                    <xdr:rowOff>15240</xdr:rowOff>
                  </to>
                </anchor>
              </controlPr>
            </control>
          </mc:Choice>
        </mc:AlternateContent>
        <mc:AlternateContent xmlns:mc="http://schemas.openxmlformats.org/markup-compatibility/2006">
          <mc:Choice Requires="x14">
            <control shapeId="27666" r:id="rId17" name="Check Box 18">
              <controlPr defaultSize="0" autoFill="0" autoLine="0" autoPict="0">
                <anchor moveWithCells="1">
                  <from>
                    <xdr:col>21</xdr:col>
                    <xdr:colOff>83820</xdr:colOff>
                    <xdr:row>26</xdr:row>
                    <xdr:rowOff>68580</xdr:rowOff>
                  </from>
                  <to>
                    <xdr:col>23</xdr:col>
                    <xdr:colOff>76200</xdr:colOff>
                    <xdr:row>28</xdr:row>
                    <xdr:rowOff>15240</xdr:rowOff>
                  </to>
                </anchor>
              </controlPr>
            </control>
          </mc:Choice>
        </mc:AlternateContent>
        <mc:AlternateContent xmlns:mc="http://schemas.openxmlformats.org/markup-compatibility/2006">
          <mc:Choice Requires="x14">
            <control shapeId="27667" r:id="rId18" name="Check Box 19">
              <controlPr defaultSize="0" autoFill="0" autoLine="0" autoPict="0">
                <anchor moveWithCells="1">
                  <from>
                    <xdr:col>16</xdr:col>
                    <xdr:colOff>91440</xdr:colOff>
                    <xdr:row>29</xdr:row>
                    <xdr:rowOff>160020</xdr:rowOff>
                  </from>
                  <to>
                    <xdr:col>18</xdr:col>
                    <xdr:colOff>76200</xdr:colOff>
                    <xdr:row>31</xdr:row>
                    <xdr:rowOff>0</xdr:rowOff>
                  </to>
                </anchor>
              </controlPr>
            </control>
          </mc:Choice>
        </mc:AlternateContent>
        <mc:AlternateContent xmlns:mc="http://schemas.openxmlformats.org/markup-compatibility/2006">
          <mc:Choice Requires="x14">
            <control shapeId="27668" r:id="rId19" name="Check Box 20">
              <controlPr defaultSize="0" autoFill="0" autoLine="0" autoPict="0">
                <anchor moveWithCells="1">
                  <from>
                    <xdr:col>21</xdr:col>
                    <xdr:colOff>91440</xdr:colOff>
                    <xdr:row>29</xdr:row>
                    <xdr:rowOff>160020</xdr:rowOff>
                  </from>
                  <to>
                    <xdr:col>23</xdr:col>
                    <xdr:colOff>76200</xdr:colOff>
                    <xdr:row>31</xdr:row>
                    <xdr:rowOff>0</xdr:rowOff>
                  </to>
                </anchor>
              </controlPr>
            </control>
          </mc:Choice>
        </mc:AlternateContent>
        <mc:AlternateContent xmlns:mc="http://schemas.openxmlformats.org/markup-compatibility/2006">
          <mc:Choice Requires="x14">
            <control shapeId="27669" r:id="rId20" name="Check Box 21">
              <controlPr defaultSize="0" autoFill="0" autoLine="0" autoPict="0">
                <anchor moveWithCells="1">
                  <from>
                    <xdr:col>11</xdr:col>
                    <xdr:colOff>83820</xdr:colOff>
                    <xdr:row>29</xdr:row>
                    <xdr:rowOff>160020</xdr:rowOff>
                  </from>
                  <to>
                    <xdr:col>13</xdr:col>
                    <xdr:colOff>76200</xdr:colOff>
                    <xdr:row>31</xdr:row>
                    <xdr:rowOff>0</xdr:rowOff>
                  </to>
                </anchor>
              </controlPr>
            </control>
          </mc:Choice>
        </mc:AlternateContent>
        <mc:AlternateContent xmlns:mc="http://schemas.openxmlformats.org/markup-compatibility/2006">
          <mc:Choice Requires="x14">
            <control shapeId="27670" r:id="rId21" name="Check Box 22">
              <controlPr defaultSize="0" autoFill="0" autoLine="0" autoPict="0">
                <anchor moveWithCells="1">
                  <from>
                    <xdr:col>5</xdr:col>
                    <xdr:colOff>243840</xdr:colOff>
                    <xdr:row>38</xdr:row>
                    <xdr:rowOff>205740</xdr:rowOff>
                  </from>
                  <to>
                    <xdr:col>6</xdr:col>
                    <xdr:colOff>152400</xdr:colOff>
                    <xdr:row>40</xdr:row>
                    <xdr:rowOff>76200</xdr:rowOff>
                  </to>
                </anchor>
              </controlPr>
            </control>
          </mc:Choice>
        </mc:AlternateContent>
        <mc:AlternateContent xmlns:mc="http://schemas.openxmlformats.org/markup-compatibility/2006">
          <mc:Choice Requires="x14">
            <control shapeId="27671" r:id="rId22" name="Check Box 23">
              <controlPr defaultSize="0" autoFill="0" autoLine="0" autoPict="0">
                <anchor moveWithCells="1">
                  <from>
                    <xdr:col>5</xdr:col>
                    <xdr:colOff>243840</xdr:colOff>
                    <xdr:row>36</xdr:row>
                    <xdr:rowOff>76200</xdr:rowOff>
                  </from>
                  <to>
                    <xdr:col>6</xdr:col>
                    <xdr:colOff>152400</xdr:colOff>
                    <xdr:row>38</xdr:row>
                    <xdr:rowOff>60960</xdr:rowOff>
                  </to>
                </anchor>
              </controlPr>
            </control>
          </mc:Choice>
        </mc:AlternateContent>
        <mc:AlternateContent xmlns:mc="http://schemas.openxmlformats.org/markup-compatibility/2006">
          <mc:Choice Requires="x14">
            <control shapeId="27672" r:id="rId23" name="Check Box 24">
              <controlPr defaultSize="0" autoFill="0" autoLine="0" autoPict="0">
                <anchor moveWithCells="1">
                  <from>
                    <xdr:col>5</xdr:col>
                    <xdr:colOff>243840</xdr:colOff>
                    <xdr:row>37</xdr:row>
                    <xdr:rowOff>175260</xdr:rowOff>
                  </from>
                  <to>
                    <xdr:col>6</xdr:col>
                    <xdr:colOff>152400</xdr:colOff>
                    <xdr:row>39</xdr:row>
                    <xdr:rowOff>45720</xdr:rowOff>
                  </to>
                </anchor>
              </controlPr>
            </control>
          </mc:Choice>
        </mc:AlternateContent>
        <mc:AlternateContent xmlns:mc="http://schemas.openxmlformats.org/markup-compatibility/2006">
          <mc:Choice Requires="x14">
            <control shapeId="27673" r:id="rId24" name="Check Box 25">
              <controlPr defaultSize="0" autoFill="0" autoLine="0" autoPict="0">
                <anchor moveWithCells="1">
                  <from>
                    <xdr:col>5</xdr:col>
                    <xdr:colOff>243840</xdr:colOff>
                    <xdr:row>39</xdr:row>
                    <xdr:rowOff>144780</xdr:rowOff>
                  </from>
                  <to>
                    <xdr:col>6</xdr:col>
                    <xdr:colOff>152400</xdr:colOff>
                    <xdr:row>41</xdr:row>
                    <xdr:rowOff>60960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N329"/>
  <sheetViews>
    <sheetView topLeftCell="B1" zoomScaleNormal="100" zoomScaleSheetLayoutView="100" workbookViewId="0">
      <selection activeCell="G9" sqref="G9"/>
    </sheetView>
  </sheetViews>
  <sheetFormatPr defaultColWidth="9" defaultRowHeight="16.2"/>
  <cols>
    <col min="1" max="1" width="3.09765625" style="161" customWidth="1"/>
    <col min="2" max="2" width="13.5" style="237" customWidth="1"/>
    <col min="3" max="3" width="9.09765625" style="236" customWidth="1"/>
    <col min="4" max="4" width="16.3984375" style="237" customWidth="1"/>
    <col min="5" max="5" width="4.09765625" style="188" customWidth="1"/>
    <col min="6" max="6" width="4.3984375" style="238" customWidth="1"/>
    <col min="7" max="7" width="10" style="152" customWidth="1"/>
    <col min="8" max="8" width="4.09765625" style="239" customWidth="1"/>
    <col min="9" max="10" width="4.3984375" style="239" customWidth="1"/>
    <col min="11" max="11" width="8.59765625" style="240" customWidth="1"/>
    <col min="12" max="14" width="8.59765625" style="134" customWidth="1"/>
    <col min="15" max="15" width="12.5" style="134" customWidth="1"/>
    <col min="16" max="16" width="10" style="152" customWidth="1"/>
    <col min="17" max="18" width="8.8984375" style="153" hidden="1" customWidth="1"/>
    <col min="19" max="19" width="1.19921875" style="154" hidden="1" customWidth="1"/>
    <col min="20" max="20" width="13.69921875" style="155" hidden="1" customWidth="1"/>
    <col min="21" max="21" width="15.8984375" style="155" hidden="1" customWidth="1"/>
    <col min="22" max="23" width="13.69921875" style="155" hidden="1" customWidth="1"/>
    <col min="24" max="24" width="1.19921875" style="154" hidden="1" customWidth="1"/>
    <col min="25" max="28" width="5.3984375" style="156" hidden="1" customWidth="1"/>
    <col min="29" max="29" width="1.19921875" style="154" hidden="1" customWidth="1"/>
    <col min="30" max="33" width="5.3984375" style="154" hidden="1" customWidth="1"/>
    <col min="34" max="34" width="1.19921875" style="154" hidden="1" customWidth="1"/>
    <col min="35" max="35" width="5.5" style="154" hidden="1" customWidth="1"/>
    <col min="36" max="36" width="12.5" style="154" hidden="1" customWidth="1"/>
    <col min="37" max="39" width="6.5" style="154" hidden="1" customWidth="1"/>
    <col min="40" max="40" width="22.5" style="154" hidden="1" customWidth="1"/>
    <col min="41" max="50" width="8.69921875" style="152" customWidth="1"/>
    <col min="51" max="16384" width="9" style="152"/>
  </cols>
  <sheetData>
    <row r="1" spans="1:40" ht="26.25" customHeight="1">
      <c r="A1" s="147"/>
      <c r="B1" s="147"/>
      <c r="C1" s="482" t="s">
        <v>159</v>
      </c>
      <c r="D1" s="483"/>
      <c r="E1" s="486" t="s">
        <v>59</v>
      </c>
      <c r="F1" s="487"/>
      <c r="G1" s="488"/>
      <c r="H1" s="492" t="s">
        <v>200</v>
      </c>
      <c r="I1" s="493"/>
      <c r="J1" s="494"/>
      <c r="K1" s="148" t="s">
        <v>24</v>
      </c>
      <c r="L1" s="149" t="s">
        <v>30</v>
      </c>
      <c r="M1" s="149" t="s">
        <v>58</v>
      </c>
      <c r="N1" s="150" t="s">
        <v>155</v>
      </c>
      <c r="O1" s="151" t="s">
        <v>59</v>
      </c>
    </row>
    <row r="2" spans="1:40" ht="23.25" customHeight="1" thickBot="1">
      <c r="A2" s="147"/>
      <c r="B2" s="147"/>
      <c r="C2" s="484" t="s">
        <v>160</v>
      </c>
      <c r="D2" s="485"/>
      <c r="E2" s="489"/>
      <c r="F2" s="490"/>
      <c r="G2" s="491"/>
      <c r="H2" s="495">
        <f>COUNTIFS(O9:O108,"&gt;0")</f>
        <v>7</v>
      </c>
      <c r="I2" s="496"/>
      <c r="J2" s="157" t="s">
        <v>167</v>
      </c>
      <c r="K2" s="158">
        <f>SUM(K9:K108)</f>
        <v>560000</v>
      </c>
      <c r="L2" s="159">
        <f>SUM(L9:L108)</f>
        <v>1770000</v>
      </c>
      <c r="M2" s="159">
        <f>SUM(M9:M108)</f>
        <v>60000</v>
      </c>
      <c r="N2" s="159">
        <f>SUM(N9:N108)</f>
        <v>568000</v>
      </c>
      <c r="O2" s="160">
        <f>SUM(O9:O108)</f>
        <v>2958000</v>
      </c>
    </row>
    <row r="3" spans="1:40" ht="8.25" customHeight="1">
      <c r="B3" s="162"/>
      <c r="C3" s="163"/>
      <c r="D3" s="164"/>
      <c r="E3" s="165"/>
      <c r="F3" s="165"/>
      <c r="G3" s="166"/>
      <c r="H3" s="166"/>
      <c r="I3" s="167"/>
      <c r="J3" s="167"/>
      <c r="K3" s="168"/>
      <c r="L3" s="169"/>
      <c r="M3" s="169"/>
      <c r="N3" s="169"/>
      <c r="O3" s="170"/>
    </row>
    <row r="4" spans="1:40" ht="22.5" customHeight="1">
      <c r="A4" s="171" t="s">
        <v>181</v>
      </c>
      <c r="B4" s="172"/>
      <c r="C4" s="173"/>
      <c r="D4" s="172"/>
      <c r="E4" s="174"/>
      <c r="F4" s="175"/>
      <c r="G4" s="176" t="s">
        <v>60</v>
      </c>
      <c r="H4" s="177" t="str">
        <f>'(記入例)様式第1号 申請書兼実績報告書'!F11&amp;""</f>
        <v>社会福祉法人○○</v>
      </c>
      <c r="I4" s="178"/>
      <c r="J4" s="178"/>
      <c r="K4" s="179"/>
      <c r="L4" s="179"/>
      <c r="M4" s="179"/>
      <c r="N4" s="179"/>
      <c r="O4" s="179"/>
    </row>
    <row r="5" spans="1:40" ht="8.25" customHeight="1">
      <c r="A5" s="180"/>
      <c r="B5" s="181"/>
      <c r="C5" s="182"/>
      <c r="D5" s="181"/>
      <c r="E5" s="152"/>
      <c r="F5" s="183"/>
      <c r="G5" s="184"/>
      <c r="H5" s="180"/>
      <c r="I5" s="185"/>
      <c r="J5" s="185"/>
      <c r="K5" s="186"/>
      <c r="L5" s="186"/>
      <c r="M5" s="186"/>
      <c r="N5" s="186"/>
      <c r="O5" s="186"/>
    </row>
    <row r="6" spans="1:40" ht="12.75" customHeight="1">
      <c r="A6" s="187"/>
      <c r="B6" s="481" t="s">
        <v>78</v>
      </c>
      <c r="C6" s="481"/>
      <c r="D6" s="481"/>
      <c r="F6" s="480" t="s">
        <v>107</v>
      </c>
      <c r="G6" s="480"/>
      <c r="H6" s="480"/>
      <c r="I6" s="480"/>
      <c r="J6" s="480"/>
      <c r="K6" s="480"/>
      <c r="L6" s="480"/>
      <c r="M6" s="480"/>
      <c r="N6" s="480"/>
      <c r="O6" s="480"/>
      <c r="Q6" s="189"/>
      <c r="R6" s="189"/>
      <c r="S6" s="190"/>
      <c r="T6" s="191"/>
      <c r="U6" s="192"/>
      <c r="V6" s="192"/>
      <c r="W6" s="192"/>
      <c r="X6" s="190"/>
      <c r="Y6" s="193"/>
      <c r="Z6" s="194"/>
      <c r="AA6" s="194"/>
      <c r="AB6" s="194"/>
      <c r="AC6" s="190"/>
      <c r="AD6" s="193"/>
      <c r="AE6" s="190"/>
      <c r="AF6" s="190"/>
      <c r="AG6" s="190"/>
      <c r="AH6" s="190"/>
      <c r="AI6" s="193"/>
      <c r="AJ6" s="192"/>
      <c r="AK6" s="192"/>
      <c r="AL6" s="192"/>
      <c r="AM6" s="192"/>
      <c r="AN6" s="189"/>
    </row>
    <row r="7" spans="1:40" ht="44.25" customHeight="1">
      <c r="A7" s="476" t="s">
        <v>12</v>
      </c>
      <c r="B7" s="470" t="s">
        <v>120</v>
      </c>
      <c r="C7" s="478" t="s">
        <v>121</v>
      </c>
      <c r="D7" s="470" t="s">
        <v>165</v>
      </c>
      <c r="E7" s="470" t="s">
        <v>79</v>
      </c>
      <c r="F7" s="470" t="s">
        <v>169</v>
      </c>
      <c r="G7" s="470" t="s">
        <v>194</v>
      </c>
      <c r="H7" s="470" t="s">
        <v>80</v>
      </c>
      <c r="I7" s="474" t="s">
        <v>186</v>
      </c>
      <c r="J7" s="475"/>
      <c r="K7" s="472" t="s">
        <v>182</v>
      </c>
      <c r="L7" s="470" t="s">
        <v>185</v>
      </c>
      <c r="M7" s="470" t="s">
        <v>183</v>
      </c>
      <c r="N7" s="470" t="s">
        <v>184</v>
      </c>
      <c r="O7" s="470" t="s">
        <v>166</v>
      </c>
      <c r="Q7" s="195" t="s">
        <v>135</v>
      </c>
      <c r="R7" s="195"/>
      <c r="T7" s="196" t="s">
        <v>57</v>
      </c>
      <c r="U7" s="197"/>
      <c r="V7" s="197"/>
      <c r="W7" s="197"/>
      <c r="Y7" s="469" t="s">
        <v>191</v>
      </c>
      <c r="Z7" s="469"/>
      <c r="AA7" s="469"/>
      <c r="AB7" s="469"/>
      <c r="AD7" s="469" t="s">
        <v>192</v>
      </c>
      <c r="AE7" s="469"/>
      <c r="AF7" s="469"/>
      <c r="AG7" s="469"/>
      <c r="AI7" s="198" t="s">
        <v>201</v>
      </c>
      <c r="AJ7" s="197"/>
      <c r="AK7" s="197"/>
      <c r="AL7" s="197"/>
      <c r="AM7" s="197"/>
      <c r="AN7" s="195"/>
    </row>
    <row r="8" spans="1:40" s="161" customFormat="1" ht="24.6" customHeight="1">
      <c r="A8" s="477"/>
      <c r="B8" s="471"/>
      <c r="C8" s="479"/>
      <c r="D8" s="471"/>
      <c r="E8" s="471"/>
      <c r="F8" s="471"/>
      <c r="G8" s="471"/>
      <c r="H8" s="471"/>
      <c r="I8" s="199" t="s">
        <v>163</v>
      </c>
      <c r="J8" s="199" t="s">
        <v>164</v>
      </c>
      <c r="K8" s="473"/>
      <c r="L8" s="471"/>
      <c r="M8" s="471"/>
      <c r="N8" s="471"/>
      <c r="O8" s="471"/>
      <c r="Q8" s="200" t="s">
        <v>171</v>
      </c>
      <c r="R8" s="200" t="s">
        <v>172</v>
      </c>
      <c r="S8" s="156"/>
      <c r="T8" s="201" t="s">
        <v>28</v>
      </c>
      <c r="U8" s="202" t="s">
        <v>56</v>
      </c>
      <c r="V8" s="202" t="s">
        <v>26</v>
      </c>
      <c r="W8" s="203" t="s">
        <v>25</v>
      </c>
      <c r="X8" s="156"/>
      <c r="Y8" s="201" t="s">
        <v>173</v>
      </c>
      <c r="Z8" s="202" t="s">
        <v>174</v>
      </c>
      <c r="AA8" s="202" t="s">
        <v>175</v>
      </c>
      <c r="AB8" s="203" t="s">
        <v>176</v>
      </c>
      <c r="AC8" s="156"/>
      <c r="AD8" s="201" t="s">
        <v>177</v>
      </c>
      <c r="AE8" s="202" t="s">
        <v>178</v>
      </c>
      <c r="AF8" s="202" t="s">
        <v>179</v>
      </c>
      <c r="AG8" s="203" t="s">
        <v>180</v>
      </c>
      <c r="AH8" s="156"/>
      <c r="AI8" s="204" t="s">
        <v>119</v>
      </c>
      <c r="AJ8" s="202" t="s">
        <v>118</v>
      </c>
      <c r="AK8" s="205" t="s">
        <v>24</v>
      </c>
      <c r="AL8" s="205" t="s">
        <v>30</v>
      </c>
      <c r="AM8" s="205" t="s">
        <v>29</v>
      </c>
      <c r="AN8" s="206" t="s">
        <v>156</v>
      </c>
    </row>
    <row r="9" spans="1:40" ht="32.25" customHeight="1">
      <c r="A9" s="207">
        <v>1</v>
      </c>
      <c r="B9" s="208" t="s">
        <v>101</v>
      </c>
      <c r="C9" s="209">
        <v>700000001</v>
      </c>
      <c r="D9" s="208" t="s">
        <v>102</v>
      </c>
      <c r="E9" s="210">
        <v>1</v>
      </c>
      <c r="F9" s="211" t="str">
        <f>IFERROR(VLOOKUP(E9,テーブル48[],2,FALSE)&amp;"","")</f>
        <v>入所系事業所</v>
      </c>
      <c r="G9" s="212" t="s">
        <v>55</v>
      </c>
      <c r="H9" s="213">
        <v>80</v>
      </c>
      <c r="I9" s="214" t="s">
        <v>161</v>
      </c>
      <c r="J9" s="214"/>
      <c r="K9" s="215">
        <f t="shared" ref="K9:K26" si="0">IF(ISNUMBER(E9)*1,$AK$9,IF(E9="",""))</f>
        <v>80000</v>
      </c>
      <c r="L9" s="216">
        <f t="shared" ref="L9:L26" si="1">IF(E9="","",VLOOKUP(E9,$AI$9:$AM$12,4,0)*H9)</f>
        <v>800000</v>
      </c>
      <c r="M9" s="216">
        <f t="shared" ref="M9:M74" si="2">IF(E9="","",VLOOKUP(E9,$AI$9:$AM$12,5,0))</f>
        <v>0</v>
      </c>
      <c r="N9" s="216">
        <f>IFERROR(IF(AND(E9=""),"",IF(AND(E9=1,I9="負担あり"),H9*4000,IF(AND(E9=1,I9="負担なし"),0,IF(AND(E9=2,I9="負担あり",J9="負担あり"),H9*4000+30000,IF(AND(E9=2,I9="負担あり",J9="負担なし"),H9*4000,IF(AND(E9=2,I9="負担なし",J9="負担あり"),30000,IF(AND(E9=2,I9="負担なし",J9="負担なし"),0,IF(AND(E9=3,J9="負担あり"),30000,IF(AND(E9=3,J9="負担なし"),0,IF(AND(E9=4,I9="なし",J9="なし"),0,IF(AND(E9=4,I9=""),0,IF(AND(E9=4,J9=""),0,"")))))))))))),"")</f>
        <v>320000</v>
      </c>
      <c r="O9" s="217">
        <f>IF(AND(B9&lt;&gt;"",C9&lt;&gt;"",D9&lt;&gt;"",E9&lt;&gt;"",F9&lt;&gt;"",G9&lt;&gt;""),SUM(K9:N9),"")</f>
        <v>1200000</v>
      </c>
      <c r="Q9" s="218" t="str">
        <f>F9&amp;E9&amp;"_入所"</f>
        <v>入所系事業所1_入所</v>
      </c>
      <c r="R9" s="218" t="str">
        <f>F9&amp;E9&amp;"_通所"</f>
        <v>入所系事業所1_通所</v>
      </c>
      <c r="T9" s="219"/>
      <c r="U9" s="220"/>
      <c r="V9" s="220"/>
      <c r="W9" s="221"/>
      <c r="X9" s="156"/>
      <c r="Y9" s="222"/>
      <c r="Z9" s="223"/>
      <c r="AA9" s="223"/>
      <c r="AB9" s="224"/>
      <c r="AC9" s="156"/>
      <c r="AD9" s="222"/>
      <c r="AE9" s="223"/>
      <c r="AF9" s="223"/>
      <c r="AG9" s="224"/>
      <c r="AH9" s="156"/>
      <c r="AI9" s="219">
        <v>1</v>
      </c>
      <c r="AJ9" s="220" t="s">
        <v>28</v>
      </c>
      <c r="AK9" s="225">
        <v>80000</v>
      </c>
      <c r="AL9" s="225">
        <v>10000</v>
      </c>
      <c r="AM9" s="220"/>
      <c r="AN9" s="226" t="s">
        <v>188</v>
      </c>
    </row>
    <row r="10" spans="1:40" ht="32.25" customHeight="1">
      <c r="A10" s="207">
        <v>2</v>
      </c>
      <c r="B10" s="208" t="s">
        <v>101</v>
      </c>
      <c r="C10" s="209">
        <v>700000002</v>
      </c>
      <c r="D10" s="208" t="s">
        <v>102</v>
      </c>
      <c r="E10" s="210">
        <v>1</v>
      </c>
      <c r="F10" s="211" t="str">
        <f>IFERROR(VLOOKUP(E10,テーブル48[],2,FALSE)&amp;"","")</f>
        <v>入所系事業所</v>
      </c>
      <c r="G10" s="212" t="s">
        <v>39</v>
      </c>
      <c r="H10" s="213">
        <v>20</v>
      </c>
      <c r="I10" s="214" t="s">
        <v>161</v>
      </c>
      <c r="J10" s="214"/>
      <c r="K10" s="215">
        <f t="shared" si="0"/>
        <v>80000</v>
      </c>
      <c r="L10" s="216">
        <f t="shared" si="1"/>
        <v>200000</v>
      </c>
      <c r="M10" s="216">
        <f t="shared" si="2"/>
        <v>0</v>
      </c>
      <c r="N10" s="216">
        <f t="shared" ref="N10:N73" si="3">IFERROR(IF(AND(E10=""),"",IF(AND(E10=1,I10="負担あり"),H10*4000,IF(AND(E10=1,I10="負担なし"),0,IF(AND(E10=2,I10="負担あり",J10="負担あり"),H10*4000+30000,IF(AND(E10=2,I10="負担あり",J10="負担なし"),H10*4000,IF(AND(E10=2,I10="負担なし",J10="負担あり"),30000,IF(AND(E10=2,I10="負担なし",J10="負担なし"),0,IF(AND(E10=3,J10="負担あり"),30000,IF(AND(E10=3,J10="負担なし"),0,IF(AND(E10=4,I10="なし",J10="なし"),0,IF(AND(E10=4,I10=""),0,IF(AND(E10=4,J10=""),0,"")))))))))))),"")</f>
        <v>80000</v>
      </c>
      <c r="O10" s="217">
        <f t="shared" ref="O10:O73" si="4">IF(AND(B10&lt;&gt;"",C10&lt;&gt;"",D10&lt;&gt;"",E10&lt;&gt;"",F10&lt;&gt;"",G10&lt;&gt;""),SUM(K10:N10),"")</f>
        <v>360000</v>
      </c>
      <c r="Q10" s="218" t="str">
        <f t="shared" ref="Q10:Q73" si="5">F10&amp;E10&amp;"_入所"</f>
        <v>入所系事業所1_入所</v>
      </c>
      <c r="R10" s="218" t="str">
        <f t="shared" ref="R10:R73" si="6">F10&amp;E10&amp;"_通所"</f>
        <v>入所系事業所1_通所</v>
      </c>
      <c r="T10" s="219" t="s">
        <v>55</v>
      </c>
      <c r="U10" s="220" t="s">
        <v>32</v>
      </c>
      <c r="V10" s="220" t="s">
        <v>54</v>
      </c>
      <c r="W10" s="221" t="s">
        <v>53</v>
      </c>
      <c r="Y10" s="222" t="s">
        <v>161</v>
      </c>
      <c r="Z10" s="222" t="s">
        <v>161</v>
      </c>
      <c r="AA10" s="222" t="s">
        <v>170</v>
      </c>
      <c r="AB10" s="224" t="s">
        <v>170</v>
      </c>
      <c r="AD10" s="222" t="s">
        <v>170</v>
      </c>
      <c r="AE10" s="222" t="s">
        <v>161</v>
      </c>
      <c r="AF10" s="222" t="s">
        <v>161</v>
      </c>
      <c r="AG10" s="224" t="s">
        <v>170</v>
      </c>
      <c r="AI10" s="219">
        <v>2</v>
      </c>
      <c r="AJ10" s="220" t="s">
        <v>27</v>
      </c>
      <c r="AK10" s="225">
        <v>80000</v>
      </c>
      <c r="AL10" s="225">
        <v>10000</v>
      </c>
      <c r="AM10" s="225">
        <v>20000</v>
      </c>
      <c r="AN10" s="226" t="s">
        <v>187</v>
      </c>
    </row>
    <row r="11" spans="1:40" ht="32.25" customHeight="1">
      <c r="A11" s="207">
        <v>3</v>
      </c>
      <c r="B11" s="208" t="s">
        <v>103</v>
      </c>
      <c r="C11" s="209">
        <v>700000003</v>
      </c>
      <c r="D11" s="208" t="s">
        <v>102</v>
      </c>
      <c r="E11" s="210">
        <v>4</v>
      </c>
      <c r="F11" s="211" t="str">
        <f>IFERROR(VLOOKUP(E11,テーブル48[],2,FALSE)&amp;"","")</f>
        <v>訪問系事業所</v>
      </c>
      <c r="G11" s="212" t="s">
        <v>40</v>
      </c>
      <c r="H11" s="213"/>
      <c r="I11" s="214"/>
      <c r="J11" s="214"/>
      <c r="K11" s="215">
        <f t="shared" si="0"/>
        <v>80000</v>
      </c>
      <c r="L11" s="216">
        <f t="shared" si="1"/>
        <v>0</v>
      </c>
      <c r="M11" s="216">
        <f t="shared" si="2"/>
        <v>20000</v>
      </c>
      <c r="N11" s="216">
        <f t="shared" si="3"/>
        <v>0</v>
      </c>
      <c r="O11" s="217">
        <f t="shared" si="4"/>
        <v>100000</v>
      </c>
      <c r="Q11" s="218" t="str">
        <f t="shared" si="5"/>
        <v>訪問系事業所4_入所</v>
      </c>
      <c r="R11" s="218" t="str">
        <f t="shared" si="6"/>
        <v>訪問系事業所4_通所</v>
      </c>
      <c r="T11" s="219" t="s">
        <v>52</v>
      </c>
      <c r="U11" s="220" t="s">
        <v>31</v>
      </c>
      <c r="V11" s="220" t="s">
        <v>51</v>
      </c>
      <c r="W11" s="221" t="s">
        <v>50</v>
      </c>
      <c r="Y11" s="227" t="s">
        <v>162</v>
      </c>
      <c r="Z11" s="227" t="s">
        <v>162</v>
      </c>
      <c r="AA11" s="222" t="s">
        <v>190</v>
      </c>
      <c r="AB11" s="224" t="s">
        <v>190</v>
      </c>
      <c r="AD11" s="222" t="s">
        <v>170</v>
      </c>
      <c r="AE11" s="227" t="s">
        <v>162</v>
      </c>
      <c r="AF11" s="227" t="s">
        <v>168</v>
      </c>
      <c r="AG11" s="224" t="s">
        <v>170</v>
      </c>
      <c r="AI11" s="219">
        <v>3</v>
      </c>
      <c r="AJ11" s="220" t="s">
        <v>26</v>
      </c>
      <c r="AK11" s="225">
        <v>80000</v>
      </c>
      <c r="AL11" s="220"/>
      <c r="AM11" s="225">
        <v>20000</v>
      </c>
      <c r="AN11" s="228" t="s">
        <v>189</v>
      </c>
    </row>
    <row r="12" spans="1:40" ht="32.25" customHeight="1">
      <c r="A12" s="207">
        <v>4</v>
      </c>
      <c r="B12" s="208" t="s">
        <v>152</v>
      </c>
      <c r="C12" s="209">
        <v>700000004</v>
      </c>
      <c r="D12" s="208" t="s">
        <v>102</v>
      </c>
      <c r="E12" s="210">
        <v>3</v>
      </c>
      <c r="F12" s="211" t="str">
        <f>IFERROR(VLOOKUP(E12,テーブル48[],2,FALSE)&amp;"","")</f>
        <v>通所系事業所</v>
      </c>
      <c r="G12" s="212" t="s">
        <v>54</v>
      </c>
      <c r="H12" s="213"/>
      <c r="I12" s="214"/>
      <c r="J12" s="214" t="s">
        <v>161</v>
      </c>
      <c r="K12" s="215">
        <f t="shared" si="0"/>
        <v>80000</v>
      </c>
      <c r="L12" s="216">
        <f t="shared" si="1"/>
        <v>0</v>
      </c>
      <c r="M12" s="216">
        <f t="shared" si="2"/>
        <v>20000</v>
      </c>
      <c r="N12" s="216">
        <f t="shared" si="3"/>
        <v>30000</v>
      </c>
      <c r="O12" s="217">
        <f t="shared" si="4"/>
        <v>130000</v>
      </c>
      <c r="Q12" s="218" t="str">
        <f t="shared" si="5"/>
        <v>通所系事業所3_入所</v>
      </c>
      <c r="R12" s="218" t="str">
        <f t="shared" si="6"/>
        <v>通所系事業所3_通所</v>
      </c>
      <c r="T12" s="219" t="s">
        <v>49</v>
      </c>
      <c r="U12" s="220"/>
      <c r="V12" s="220" t="s">
        <v>48</v>
      </c>
      <c r="W12" s="221" t="s">
        <v>47</v>
      </c>
      <c r="AI12" s="229">
        <v>4</v>
      </c>
      <c r="AJ12" s="230" t="s">
        <v>25</v>
      </c>
      <c r="AK12" s="231">
        <v>80000</v>
      </c>
      <c r="AL12" s="230"/>
      <c r="AM12" s="231">
        <v>20000</v>
      </c>
      <c r="AN12" s="232">
        <v>0</v>
      </c>
    </row>
    <row r="13" spans="1:40" ht="32.25" customHeight="1">
      <c r="A13" s="207">
        <v>5</v>
      </c>
      <c r="B13" s="208" t="s">
        <v>104</v>
      </c>
      <c r="C13" s="209">
        <v>700000005</v>
      </c>
      <c r="D13" s="208" t="s">
        <v>105</v>
      </c>
      <c r="E13" s="210">
        <v>1</v>
      </c>
      <c r="F13" s="211" t="str">
        <f>IFERROR(VLOOKUP(E13,テーブル48[],2,FALSE)&amp;"","")</f>
        <v>入所系事業所</v>
      </c>
      <c r="G13" s="212" t="s">
        <v>33</v>
      </c>
      <c r="H13" s="213">
        <v>50</v>
      </c>
      <c r="I13" s="214" t="s">
        <v>162</v>
      </c>
      <c r="J13" s="214"/>
      <c r="K13" s="215">
        <f t="shared" si="0"/>
        <v>80000</v>
      </c>
      <c r="L13" s="216">
        <f t="shared" si="1"/>
        <v>500000</v>
      </c>
      <c r="M13" s="216">
        <f t="shared" si="2"/>
        <v>0</v>
      </c>
      <c r="N13" s="216">
        <f t="shared" si="3"/>
        <v>0</v>
      </c>
      <c r="O13" s="217">
        <f t="shared" si="4"/>
        <v>580000</v>
      </c>
      <c r="Q13" s="218" t="str">
        <f t="shared" si="5"/>
        <v>入所系事業所1_入所</v>
      </c>
      <c r="R13" s="218" t="str">
        <f t="shared" si="6"/>
        <v>入所系事業所1_通所</v>
      </c>
      <c r="T13" s="219" t="s">
        <v>46</v>
      </c>
      <c r="U13" s="220"/>
      <c r="V13" s="220" t="s">
        <v>45</v>
      </c>
      <c r="W13" s="221" t="s">
        <v>44</v>
      </c>
    </row>
    <row r="14" spans="1:40" ht="32.25" customHeight="1">
      <c r="A14" s="207">
        <v>6</v>
      </c>
      <c r="B14" s="208" t="s">
        <v>106</v>
      </c>
      <c r="C14" s="209">
        <v>700000006</v>
      </c>
      <c r="D14" s="208" t="s">
        <v>115</v>
      </c>
      <c r="E14" s="210">
        <v>2</v>
      </c>
      <c r="F14" s="211" t="str">
        <f>IFERROR(VLOOKUP(E14,テーブル48[],2,FALSE)&amp;"","")</f>
        <v>複合型サービス事業所</v>
      </c>
      <c r="G14" s="212" t="s">
        <v>32</v>
      </c>
      <c r="H14" s="213">
        <v>9</v>
      </c>
      <c r="I14" s="214" t="s">
        <v>161</v>
      </c>
      <c r="J14" s="214" t="s">
        <v>161</v>
      </c>
      <c r="K14" s="215">
        <f t="shared" si="0"/>
        <v>80000</v>
      </c>
      <c r="L14" s="216">
        <f t="shared" si="1"/>
        <v>90000</v>
      </c>
      <c r="M14" s="216">
        <f t="shared" si="2"/>
        <v>20000</v>
      </c>
      <c r="N14" s="216">
        <f t="shared" si="3"/>
        <v>66000</v>
      </c>
      <c r="O14" s="217">
        <f t="shared" si="4"/>
        <v>256000</v>
      </c>
      <c r="Q14" s="218" t="str">
        <f t="shared" si="5"/>
        <v>複合型サービス事業所2_入所</v>
      </c>
      <c r="R14" s="218" t="str">
        <f t="shared" si="6"/>
        <v>複合型サービス事業所2_通所</v>
      </c>
      <c r="T14" s="219" t="s">
        <v>43</v>
      </c>
      <c r="U14" s="220"/>
      <c r="V14" s="220"/>
      <c r="W14" s="221" t="s">
        <v>42</v>
      </c>
    </row>
    <row r="15" spans="1:40" ht="32.25" customHeight="1">
      <c r="A15" s="207">
        <v>7</v>
      </c>
      <c r="B15" s="208" t="s">
        <v>117</v>
      </c>
      <c r="C15" s="209">
        <v>700000007</v>
      </c>
      <c r="D15" s="208" t="s">
        <v>116</v>
      </c>
      <c r="E15" s="210">
        <v>1</v>
      </c>
      <c r="F15" s="211" t="str">
        <f>IFERROR(VLOOKUP(E15,テーブル48[],2,FALSE)&amp;"","")</f>
        <v>入所系事業所</v>
      </c>
      <c r="G15" s="212" t="s">
        <v>43</v>
      </c>
      <c r="H15" s="213">
        <v>18</v>
      </c>
      <c r="I15" s="214" t="s">
        <v>161</v>
      </c>
      <c r="J15" s="214"/>
      <c r="K15" s="215">
        <f t="shared" si="0"/>
        <v>80000</v>
      </c>
      <c r="L15" s="216">
        <f t="shared" si="1"/>
        <v>180000</v>
      </c>
      <c r="M15" s="216">
        <f t="shared" si="2"/>
        <v>0</v>
      </c>
      <c r="N15" s="216">
        <f t="shared" si="3"/>
        <v>72000</v>
      </c>
      <c r="O15" s="217">
        <f t="shared" si="4"/>
        <v>332000</v>
      </c>
      <c r="Q15" s="218" t="str">
        <f t="shared" si="5"/>
        <v>入所系事業所1_入所</v>
      </c>
      <c r="R15" s="218" t="str">
        <f t="shared" si="6"/>
        <v>入所系事業所1_通所</v>
      </c>
      <c r="T15" s="219" t="s">
        <v>41</v>
      </c>
      <c r="U15" s="220"/>
      <c r="V15" s="220"/>
      <c r="W15" s="221" t="s">
        <v>40</v>
      </c>
    </row>
    <row r="16" spans="1:40" ht="32.25" customHeight="1">
      <c r="A16" s="207">
        <v>8</v>
      </c>
      <c r="B16" s="208"/>
      <c r="C16" s="209"/>
      <c r="D16" s="208"/>
      <c r="E16" s="210"/>
      <c r="F16" s="211" t="str">
        <f>IFERROR(VLOOKUP(E16,テーブル48[],2,FALSE)&amp;"","")</f>
        <v/>
      </c>
      <c r="G16" s="212"/>
      <c r="H16" s="213"/>
      <c r="I16" s="214"/>
      <c r="J16" s="214"/>
      <c r="K16" s="215" t="str">
        <f t="shared" si="0"/>
        <v/>
      </c>
      <c r="L16" s="216" t="str">
        <f t="shared" si="1"/>
        <v/>
      </c>
      <c r="M16" s="216" t="str">
        <f t="shared" si="2"/>
        <v/>
      </c>
      <c r="N16" s="216" t="str">
        <f t="shared" si="3"/>
        <v/>
      </c>
      <c r="O16" s="217" t="str">
        <f t="shared" si="4"/>
        <v/>
      </c>
      <c r="Q16" s="218" t="str">
        <f t="shared" si="5"/>
        <v>_入所</v>
      </c>
      <c r="R16" s="218" t="str">
        <f t="shared" si="6"/>
        <v>_通所</v>
      </c>
      <c r="T16" s="219" t="s">
        <v>39</v>
      </c>
      <c r="U16" s="220"/>
      <c r="V16" s="220"/>
      <c r="W16" s="221" t="s">
        <v>38</v>
      </c>
    </row>
    <row r="17" spans="1:23" ht="32.25" customHeight="1">
      <c r="A17" s="207">
        <v>9</v>
      </c>
      <c r="B17" s="208"/>
      <c r="C17" s="209"/>
      <c r="D17" s="208"/>
      <c r="E17" s="210"/>
      <c r="F17" s="211" t="str">
        <f>IFERROR(VLOOKUP(E17,テーブル48[],2,FALSE)&amp;"","")</f>
        <v/>
      </c>
      <c r="G17" s="212"/>
      <c r="H17" s="213"/>
      <c r="I17" s="214"/>
      <c r="J17" s="214"/>
      <c r="K17" s="215" t="str">
        <f t="shared" si="0"/>
        <v/>
      </c>
      <c r="L17" s="216" t="str">
        <f t="shared" si="1"/>
        <v/>
      </c>
      <c r="M17" s="216" t="str">
        <f t="shared" si="2"/>
        <v/>
      </c>
      <c r="N17" s="216" t="str">
        <f t="shared" si="3"/>
        <v/>
      </c>
      <c r="O17" s="217" t="str">
        <f t="shared" si="4"/>
        <v/>
      </c>
      <c r="Q17" s="218" t="str">
        <f t="shared" si="5"/>
        <v>_入所</v>
      </c>
      <c r="R17" s="218" t="str">
        <f t="shared" si="6"/>
        <v>_通所</v>
      </c>
      <c r="T17" s="219" t="s">
        <v>37</v>
      </c>
      <c r="U17" s="220"/>
      <c r="V17" s="220"/>
      <c r="W17" s="221" t="s">
        <v>36</v>
      </c>
    </row>
    <row r="18" spans="1:23" ht="32.25" customHeight="1">
      <c r="A18" s="207">
        <v>10</v>
      </c>
      <c r="B18" s="208"/>
      <c r="C18" s="209"/>
      <c r="D18" s="208"/>
      <c r="E18" s="210"/>
      <c r="F18" s="211" t="str">
        <f>IFERROR(VLOOKUP(E18,テーブル48[],2,FALSE)&amp;"","")</f>
        <v/>
      </c>
      <c r="G18" s="212"/>
      <c r="H18" s="213"/>
      <c r="I18" s="214"/>
      <c r="J18" s="214"/>
      <c r="K18" s="215" t="str">
        <f t="shared" si="0"/>
        <v/>
      </c>
      <c r="L18" s="216" t="str">
        <f t="shared" si="1"/>
        <v/>
      </c>
      <c r="M18" s="216" t="str">
        <f t="shared" si="2"/>
        <v/>
      </c>
      <c r="N18" s="216" t="str">
        <f t="shared" si="3"/>
        <v/>
      </c>
      <c r="O18" s="217" t="str">
        <f t="shared" si="4"/>
        <v/>
      </c>
      <c r="Q18" s="218" t="str">
        <f t="shared" si="5"/>
        <v>_入所</v>
      </c>
      <c r="R18" s="218" t="str">
        <f t="shared" si="6"/>
        <v>_通所</v>
      </c>
      <c r="T18" s="219" t="s">
        <v>35</v>
      </c>
      <c r="U18" s="220"/>
      <c r="V18" s="220"/>
      <c r="W18" s="221"/>
    </row>
    <row r="19" spans="1:23" ht="32.25" customHeight="1">
      <c r="A19" s="207">
        <v>11</v>
      </c>
      <c r="B19" s="208"/>
      <c r="C19" s="209"/>
      <c r="D19" s="208"/>
      <c r="E19" s="210"/>
      <c r="F19" s="211" t="str">
        <f>IFERROR(VLOOKUP(E19,テーブル48[],2,FALSE)&amp;"","")</f>
        <v/>
      </c>
      <c r="G19" s="212"/>
      <c r="H19" s="213"/>
      <c r="I19" s="214"/>
      <c r="J19" s="214"/>
      <c r="K19" s="215" t="str">
        <f t="shared" si="0"/>
        <v/>
      </c>
      <c r="L19" s="216" t="str">
        <f t="shared" si="1"/>
        <v/>
      </c>
      <c r="M19" s="216" t="str">
        <f t="shared" si="2"/>
        <v/>
      </c>
      <c r="N19" s="216" t="str">
        <f t="shared" si="3"/>
        <v/>
      </c>
      <c r="O19" s="217" t="str">
        <f t="shared" si="4"/>
        <v/>
      </c>
      <c r="Q19" s="218" t="str">
        <f t="shared" si="5"/>
        <v>_入所</v>
      </c>
      <c r="R19" s="218" t="str">
        <f t="shared" si="6"/>
        <v>_通所</v>
      </c>
      <c r="T19" s="219" t="s">
        <v>34</v>
      </c>
      <c r="U19" s="220"/>
      <c r="V19" s="220"/>
      <c r="W19" s="221"/>
    </row>
    <row r="20" spans="1:23" ht="32.25" customHeight="1">
      <c r="A20" s="207">
        <v>12</v>
      </c>
      <c r="B20" s="208"/>
      <c r="C20" s="209"/>
      <c r="D20" s="208"/>
      <c r="E20" s="210"/>
      <c r="F20" s="211" t="str">
        <f>IFERROR(VLOOKUP(E20,テーブル48[],2,FALSE)&amp;"","")</f>
        <v/>
      </c>
      <c r="G20" s="212"/>
      <c r="H20" s="213"/>
      <c r="I20" s="214"/>
      <c r="J20" s="214"/>
      <c r="K20" s="215" t="str">
        <f t="shared" si="0"/>
        <v/>
      </c>
      <c r="L20" s="216" t="str">
        <f t="shared" si="1"/>
        <v/>
      </c>
      <c r="M20" s="216" t="str">
        <f t="shared" si="2"/>
        <v/>
      </c>
      <c r="N20" s="216" t="str">
        <f t="shared" si="3"/>
        <v/>
      </c>
      <c r="O20" s="217" t="str">
        <f t="shared" si="4"/>
        <v/>
      </c>
      <c r="Q20" s="218" t="str">
        <f t="shared" si="5"/>
        <v>_入所</v>
      </c>
      <c r="R20" s="218" t="str">
        <f t="shared" si="6"/>
        <v>_通所</v>
      </c>
      <c r="T20" s="229" t="s">
        <v>33</v>
      </c>
      <c r="U20" s="230"/>
      <c r="V20" s="230"/>
      <c r="W20" s="233"/>
    </row>
    <row r="21" spans="1:23" ht="32.25" customHeight="1">
      <c r="A21" s="207">
        <v>13</v>
      </c>
      <c r="B21" s="208"/>
      <c r="C21" s="209"/>
      <c r="D21" s="208"/>
      <c r="E21" s="210"/>
      <c r="F21" s="211" t="str">
        <f>IFERROR(VLOOKUP(E21,テーブル48[],2,FALSE)&amp;"","")</f>
        <v/>
      </c>
      <c r="G21" s="212"/>
      <c r="H21" s="213"/>
      <c r="I21" s="214"/>
      <c r="J21" s="214"/>
      <c r="K21" s="215" t="str">
        <f t="shared" si="0"/>
        <v/>
      </c>
      <c r="L21" s="216" t="str">
        <f t="shared" si="1"/>
        <v/>
      </c>
      <c r="M21" s="216" t="str">
        <f t="shared" si="2"/>
        <v/>
      </c>
      <c r="N21" s="216" t="str">
        <f t="shared" si="3"/>
        <v/>
      </c>
      <c r="O21" s="217" t="str">
        <f t="shared" si="4"/>
        <v/>
      </c>
      <c r="Q21" s="218" t="str">
        <f t="shared" si="5"/>
        <v>_入所</v>
      </c>
      <c r="R21" s="218" t="str">
        <f t="shared" si="6"/>
        <v>_通所</v>
      </c>
    </row>
    <row r="22" spans="1:23" ht="32.25" customHeight="1">
      <c r="A22" s="207">
        <v>14</v>
      </c>
      <c r="B22" s="208"/>
      <c r="C22" s="209"/>
      <c r="D22" s="208"/>
      <c r="E22" s="210"/>
      <c r="F22" s="211" t="str">
        <f>IFERROR(VLOOKUP(E22,テーブル48[],2,FALSE)&amp;"","")</f>
        <v/>
      </c>
      <c r="G22" s="212"/>
      <c r="H22" s="213"/>
      <c r="I22" s="214"/>
      <c r="J22" s="214"/>
      <c r="K22" s="215" t="str">
        <f t="shared" si="0"/>
        <v/>
      </c>
      <c r="L22" s="216" t="str">
        <f t="shared" si="1"/>
        <v/>
      </c>
      <c r="M22" s="216" t="str">
        <f t="shared" si="2"/>
        <v/>
      </c>
      <c r="N22" s="216" t="str">
        <f t="shared" si="3"/>
        <v/>
      </c>
      <c r="O22" s="217" t="str">
        <f t="shared" si="4"/>
        <v/>
      </c>
      <c r="Q22" s="218" t="str">
        <f t="shared" si="5"/>
        <v>_入所</v>
      </c>
      <c r="R22" s="218" t="str">
        <f t="shared" si="6"/>
        <v>_通所</v>
      </c>
    </row>
    <row r="23" spans="1:23" ht="32.25" customHeight="1">
      <c r="A23" s="207">
        <v>15</v>
      </c>
      <c r="B23" s="208"/>
      <c r="C23" s="209"/>
      <c r="D23" s="208"/>
      <c r="E23" s="210"/>
      <c r="F23" s="211" t="str">
        <f>IFERROR(VLOOKUP(E23,テーブル48[],2,FALSE)&amp;"","")</f>
        <v/>
      </c>
      <c r="G23" s="212"/>
      <c r="H23" s="213"/>
      <c r="I23" s="214"/>
      <c r="J23" s="214"/>
      <c r="K23" s="215" t="str">
        <f t="shared" si="0"/>
        <v/>
      </c>
      <c r="L23" s="216" t="str">
        <f t="shared" si="1"/>
        <v/>
      </c>
      <c r="M23" s="216" t="str">
        <f t="shared" si="2"/>
        <v/>
      </c>
      <c r="N23" s="216" t="str">
        <f t="shared" si="3"/>
        <v/>
      </c>
      <c r="O23" s="217" t="str">
        <f t="shared" si="4"/>
        <v/>
      </c>
      <c r="Q23" s="218" t="str">
        <f t="shared" si="5"/>
        <v>_入所</v>
      </c>
      <c r="R23" s="218" t="str">
        <f t="shared" si="6"/>
        <v>_通所</v>
      </c>
    </row>
    <row r="24" spans="1:23" ht="32.25" customHeight="1">
      <c r="A24" s="207">
        <v>16</v>
      </c>
      <c r="B24" s="208"/>
      <c r="C24" s="209"/>
      <c r="D24" s="208"/>
      <c r="E24" s="210"/>
      <c r="F24" s="211" t="str">
        <f>IFERROR(VLOOKUP(E24,テーブル48[],2,FALSE)&amp;"","")</f>
        <v/>
      </c>
      <c r="G24" s="212"/>
      <c r="H24" s="213"/>
      <c r="I24" s="214"/>
      <c r="J24" s="214"/>
      <c r="K24" s="215" t="str">
        <f t="shared" si="0"/>
        <v/>
      </c>
      <c r="L24" s="216" t="str">
        <f t="shared" si="1"/>
        <v/>
      </c>
      <c r="M24" s="216" t="str">
        <f t="shared" si="2"/>
        <v/>
      </c>
      <c r="N24" s="216" t="str">
        <f t="shared" si="3"/>
        <v/>
      </c>
      <c r="O24" s="217" t="str">
        <f t="shared" si="4"/>
        <v/>
      </c>
      <c r="Q24" s="218" t="str">
        <f t="shared" si="5"/>
        <v>_入所</v>
      </c>
      <c r="R24" s="218" t="str">
        <f t="shared" si="6"/>
        <v>_通所</v>
      </c>
    </row>
    <row r="25" spans="1:23" ht="32.25" customHeight="1">
      <c r="A25" s="207">
        <v>17</v>
      </c>
      <c r="B25" s="208"/>
      <c r="C25" s="209"/>
      <c r="D25" s="208"/>
      <c r="E25" s="210"/>
      <c r="F25" s="211" t="str">
        <f>IFERROR(VLOOKUP(E25,テーブル48[],2,FALSE)&amp;"","")</f>
        <v/>
      </c>
      <c r="G25" s="212"/>
      <c r="H25" s="213"/>
      <c r="I25" s="214"/>
      <c r="J25" s="214"/>
      <c r="K25" s="215" t="str">
        <f t="shared" si="0"/>
        <v/>
      </c>
      <c r="L25" s="216" t="str">
        <f t="shared" si="1"/>
        <v/>
      </c>
      <c r="M25" s="216" t="str">
        <f t="shared" si="2"/>
        <v/>
      </c>
      <c r="N25" s="216" t="str">
        <f t="shared" si="3"/>
        <v/>
      </c>
      <c r="O25" s="217" t="str">
        <f t="shared" si="4"/>
        <v/>
      </c>
      <c r="Q25" s="218" t="str">
        <f t="shared" si="5"/>
        <v>_入所</v>
      </c>
      <c r="R25" s="218" t="str">
        <f t="shared" si="6"/>
        <v>_通所</v>
      </c>
    </row>
    <row r="26" spans="1:23" ht="32.25" customHeight="1">
      <c r="A26" s="207">
        <v>18</v>
      </c>
      <c r="B26" s="208"/>
      <c r="C26" s="209"/>
      <c r="D26" s="208"/>
      <c r="E26" s="210"/>
      <c r="F26" s="211" t="str">
        <f>IFERROR(VLOOKUP(E26,テーブル48[],2,FALSE)&amp;"","")</f>
        <v/>
      </c>
      <c r="G26" s="212"/>
      <c r="H26" s="213"/>
      <c r="I26" s="214"/>
      <c r="J26" s="214"/>
      <c r="K26" s="215" t="str">
        <f t="shared" si="0"/>
        <v/>
      </c>
      <c r="L26" s="216" t="str">
        <f t="shared" si="1"/>
        <v/>
      </c>
      <c r="M26" s="216" t="str">
        <f t="shared" si="2"/>
        <v/>
      </c>
      <c r="N26" s="216" t="str">
        <f t="shared" si="3"/>
        <v/>
      </c>
      <c r="O26" s="217" t="str">
        <f t="shared" si="4"/>
        <v/>
      </c>
      <c r="Q26" s="218" t="str">
        <f t="shared" si="5"/>
        <v>_入所</v>
      </c>
      <c r="R26" s="218" t="str">
        <f t="shared" si="6"/>
        <v>_通所</v>
      </c>
    </row>
    <row r="27" spans="1:23" ht="32.25" customHeight="1">
      <c r="A27" s="207">
        <v>19</v>
      </c>
      <c r="B27" s="208"/>
      <c r="C27" s="209"/>
      <c r="D27" s="208"/>
      <c r="E27" s="210"/>
      <c r="F27" s="211" t="str">
        <f>IFERROR(VLOOKUP(E27,テーブル48[],2,FALSE)&amp;"","")</f>
        <v/>
      </c>
      <c r="G27" s="212"/>
      <c r="H27" s="213"/>
      <c r="I27" s="214"/>
      <c r="J27" s="214"/>
      <c r="K27" s="215"/>
      <c r="L27" s="216"/>
      <c r="M27" s="216" t="str">
        <f t="shared" si="2"/>
        <v/>
      </c>
      <c r="N27" s="216" t="str">
        <f t="shared" si="3"/>
        <v/>
      </c>
      <c r="O27" s="217" t="str">
        <f t="shared" si="4"/>
        <v/>
      </c>
      <c r="Q27" s="218" t="str">
        <f t="shared" si="5"/>
        <v>_入所</v>
      </c>
      <c r="R27" s="218" t="str">
        <f t="shared" si="6"/>
        <v>_通所</v>
      </c>
    </row>
    <row r="28" spans="1:23" ht="32.25" customHeight="1">
      <c r="A28" s="207">
        <v>20</v>
      </c>
      <c r="B28" s="208"/>
      <c r="C28" s="209"/>
      <c r="D28" s="208"/>
      <c r="E28" s="210"/>
      <c r="F28" s="211" t="str">
        <f>IFERROR(VLOOKUP(E28,テーブル48[],2,FALSE)&amp;"","")</f>
        <v/>
      </c>
      <c r="G28" s="212"/>
      <c r="H28" s="213"/>
      <c r="I28" s="214"/>
      <c r="J28" s="214"/>
      <c r="K28" s="215"/>
      <c r="L28" s="216"/>
      <c r="M28" s="216" t="str">
        <f t="shared" si="2"/>
        <v/>
      </c>
      <c r="N28" s="216" t="str">
        <f t="shared" si="3"/>
        <v/>
      </c>
      <c r="O28" s="217" t="str">
        <f t="shared" si="4"/>
        <v/>
      </c>
      <c r="Q28" s="218" t="str">
        <f t="shared" si="5"/>
        <v>_入所</v>
      </c>
      <c r="R28" s="218" t="str">
        <f t="shared" si="6"/>
        <v>_通所</v>
      </c>
    </row>
    <row r="29" spans="1:23" ht="32.25" customHeight="1">
      <c r="A29" s="207">
        <v>21</v>
      </c>
      <c r="B29" s="208"/>
      <c r="C29" s="209"/>
      <c r="D29" s="208"/>
      <c r="E29" s="210"/>
      <c r="F29" s="211" t="str">
        <f>IFERROR(VLOOKUP(E29,テーブル48[],2,FALSE)&amp;"","")</f>
        <v/>
      </c>
      <c r="G29" s="212"/>
      <c r="H29" s="213"/>
      <c r="I29" s="214"/>
      <c r="J29" s="214"/>
      <c r="K29" s="215"/>
      <c r="L29" s="216"/>
      <c r="M29" s="216" t="str">
        <f t="shared" si="2"/>
        <v/>
      </c>
      <c r="N29" s="216" t="str">
        <f t="shared" si="3"/>
        <v/>
      </c>
      <c r="O29" s="217" t="str">
        <f t="shared" si="4"/>
        <v/>
      </c>
      <c r="Q29" s="218" t="str">
        <f t="shared" si="5"/>
        <v>_入所</v>
      </c>
      <c r="R29" s="218" t="str">
        <f t="shared" si="6"/>
        <v>_通所</v>
      </c>
    </row>
    <row r="30" spans="1:23" ht="32.25" customHeight="1">
      <c r="A30" s="207">
        <v>22</v>
      </c>
      <c r="B30" s="208"/>
      <c r="C30" s="209"/>
      <c r="D30" s="208"/>
      <c r="E30" s="210"/>
      <c r="F30" s="211" t="str">
        <f>IFERROR(VLOOKUP(E30,テーブル48[],2,FALSE)&amp;"","")</f>
        <v/>
      </c>
      <c r="G30" s="212"/>
      <c r="H30" s="213"/>
      <c r="I30" s="214"/>
      <c r="J30" s="214"/>
      <c r="K30" s="215"/>
      <c r="L30" s="216"/>
      <c r="M30" s="216" t="str">
        <f t="shared" si="2"/>
        <v/>
      </c>
      <c r="N30" s="216" t="str">
        <f t="shared" si="3"/>
        <v/>
      </c>
      <c r="O30" s="217" t="str">
        <f t="shared" si="4"/>
        <v/>
      </c>
      <c r="Q30" s="218" t="str">
        <f t="shared" si="5"/>
        <v>_入所</v>
      </c>
      <c r="R30" s="218" t="str">
        <f t="shared" si="6"/>
        <v>_通所</v>
      </c>
    </row>
    <row r="31" spans="1:23" ht="32.25" customHeight="1">
      <c r="A31" s="207">
        <v>23</v>
      </c>
      <c r="B31" s="208"/>
      <c r="C31" s="209"/>
      <c r="D31" s="208"/>
      <c r="E31" s="210"/>
      <c r="F31" s="211" t="str">
        <f>IFERROR(VLOOKUP(E31,テーブル48[],2,FALSE)&amp;"","")</f>
        <v/>
      </c>
      <c r="G31" s="212"/>
      <c r="H31" s="213"/>
      <c r="I31" s="214"/>
      <c r="J31" s="214"/>
      <c r="K31" s="215"/>
      <c r="L31" s="216"/>
      <c r="M31" s="216" t="str">
        <f t="shared" si="2"/>
        <v/>
      </c>
      <c r="N31" s="216" t="str">
        <f t="shared" si="3"/>
        <v/>
      </c>
      <c r="O31" s="217" t="str">
        <f t="shared" si="4"/>
        <v/>
      </c>
      <c r="Q31" s="218" t="str">
        <f t="shared" si="5"/>
        <v>_入所</v>
      </c>
      <c r="R31" s="218" t="str">
        <f t="shared" si="6"/>
        <v>_通所</v>
      </c>
    </row>
    <row r="32" spans="1:23" ht="32.25" customHeight="1">
      <c r="A32" s="207">
        <v>24</v>
      </c>
      <c r="B32" s="208"/>
      <c r="C32" s="209"/>
      <c r="D32" s="208"/>
      <c r="E32" s="210"/>
      <c r="F32" s="211" t="str">
        <f>IFERROR(VLOOKUP(E32,テーブル48[],2,FALSE)&amp;"","")</f>
        <v/>
      </c>
      <c r="G32" s="212"/>
      <c r="H32" s="213"/>
      <c r="I32" s="214"/>
      <c r="J32" s="214"/>
      <c r="K32" s="215"/>
      <c r="L32" s="216"/>
      <c r="M32" s="216" t="str">
        <f t="shared" si="2"/>
        <v/>
      </c>
      <c r="N32" s="216" t="str">
        <f t="shared" si="3"/>
        <v/>
      </c>
      <c r="O32" s="217" t="str">
        <f t="shared" si="4"/>
        <v/>
      </c>
      <c r="Q32" s="218" t="str">
        <f t="shared" si="5"/>
        <v>_入所</v>
      </c>
      <c r="R32" s="218" t="str">
        <f t="shared" si="6"/>
        <v>_通所</v>
      </c>
    </row>
    <row r="33" spans="1:34" ht="32.25" customHeight="1">
      <c r="A33" s="207">
        <v>25</v>
      </c>
      <c r="B33" s="208"/>
      <c r="C33" s="209"/>
      <c r="D33" s="208"/>
      <c r="E33" s="210"/>
      <c r="F33" s="211" t="str">
        <f>IFERROR(VLOOKUP(E33,テーブル48[],2,FALSE)&amp;"","")</f>
        <v/>
      </c>
      <c r="G33" s="212"/>
      <c r="H33" s="213"/>
      <c r="I33" s="214"/>
      <c r="J33" s="214"/>
      <c r="K33" s="215"/>
      <c r="L33" s="216"/>
      <c r="M33" s="216" t="str">
        <f t="shared" si="2"/>
        <v/>
      </c>
      <c r="N33" s="216" t="str">
        <f t="shared" si="3"/>
        <v/>
      </c>
      <c r="O33" s="217" t="str">
        <f t="shared" si="4"/>
        <v/>
      </c>
      <c r="Q33" s="218" t="str">
        <f t="shared" si="5"/>
        <v>_入所</v>
      </c>
      <c r="R33" s="218" t="str">
        <f t="shared" si="6"/>
        <v>_通所</v>
      </c>
      <c r="W33" s="234"/>
      <c r="X33" s="153"/>
      <c r="AC33" s="153"/>
      <c r="AD33" s="153"/>
      <c r="AE33" s="153"/>
      <c r="AF33" s="153"/>
      <c r="AG33" s="153"/>
      <c r="AH33" s="153"/>
    </row>
    <row r="34" spans="1:34" ht="32.25" customHeight="1">
      <c r="A34" s="207">
        <v>26</v>
      </c>
      <c r="B34" s="208"/>
      <c r="C34" s="209"/>
      <c r="D34" s="208"/>
      <c r="E34" s="210"/>
      <c r="F34" s="211" t="str">
        <f>IFERROR(VLOOKUP(E34,テーブル48[],2,FALSE)&amp;"","")</f>
        <v/>
      </c>
      <c r="G34" s="212"/>
      <c r="H34" s="213"/>
      <c r="I34" s="214"/>
      <c r="J34" s="214"/>
      <c r="K34" s="215"/>
      <c r="L34" s="216"/>
      <c r="M34" s="216" t="str">
        <f t="shared" si="2"/>
        <v/>
      </c>
      <c r="N34" s="216" t="str">
        <f t="shared" si="3"/>
        <v/>
      </c>
      <c r="O34" s="217" t="str">
        <f t="shared" si="4"/>
        <v/>
      </c>
      <c r="Q34" s="218" t="str">
        <f t="shared" si="5"/>
        <v>_入所</v>
      </c>
      <c r="R34" s="218" t="str">
        <f t="shared" si="6"/>
        <v>_通所</v>
      </c>
      <c r="W34" s="234"/>
      <c r="X34" s="153"/>
      <c r="AC34" s="153"/>
      <c r="AD34" s="153"/>
      <c r="AE34" s="153"/>
      <c r="AF34" s="153"/>
      <c r="AG34" s="153"/>
      <c r="AH34" s="153"/>
    </row>
    <row r="35" spans="1:34" ht="32.25" customHeight="1">
      <c r="A35" s="207">
        <v>27</v>
      </c>
      <c r="B35" s="208"/>
      <c r="C35" s="209"/>
      <c r="D35" s="208"/>
      <c r="E35" s="210"/>
      <c r="F35" s="211" t="str">
        <f>IFERROR(VLOOKUP(E35,テーブル48[],2,FALSE)&amp;"","")</f>
        <v/>
      </c>
      <c r="G35" s="212"/>
      <c r="H35" s="213"/>
      <c r="I35" s="214"/>
      <c r="J35" s="214"/>
      <c r="K35" s="215"/>
      <c r="L35" s="216"/>
      <c r="M35" s="216" t="str">
        <f t="shared" si="2"/>
        <v/>
      </c>
      <c r="N35" s="216" t="str">
        <f t="shared" si="3"/>
        <v/>
      </c>
      <c r="O35" s="217" t="str">
        <f t="shared" si="4"/>
        <v/>
      </c>
      <c r="Q35" s="218" t="str">
        <f t="shared" si="5"/>
        <v>_入所</v>
      </c>
      <c r="R35" s="218" t="str">
        <f t="shared" si="6"/>
        <v>_通所</v>
      </c>
      <c r="X35" s="153"/>
      <c r="AC35" s="153"/>
      <c r="AD35" s="153"/>
      <c r="AE35" s="153"/>
      <c r="AF35" s="153"/>
      <c r="AG35" s="153"/>
      <c r="AH35" s="153"/>
    </row>
    <row r="36" spans="1:34" ht="32.25" customHeight="1">
      <c r="A36" s="207">
        <v>28</v>
      </c>
      <c r="B36" s="208"/>
      <c r="C36" s="209"/>
      <c r="D36" s="208"/>
      <c r="E36" s="210"/>
      <c r="F36" s="211" t="str">
        <f>IFERROR(VLOOKUP(E36,テーブル48[],2,FALSE)&amp;"","")</f>
        <v/>
      </c>
      <c r="G36" s="212"/>
      <c r="H36" s="213"/>
      <c r="I36" s="214"/>
      <c r="J36" s="214"/>
      <c r="K36" s="215"/>
      <c r="L36" s="216"/>
      <c r="M36" s="216" t="str">
        <f t="shared" si="2"/>
        <v/>
      </c>
      <c r="N36" s="216" t="str">
        <f t="shared" si="3"/>
        <v/>
      </c>
      <c r="O36" s="217" t="str">
        <f t="shared" si="4"/>
        <v/>
      </c>
      <c r="Q36" s="218" t="str">
        <f t="shared" si="5"/>
        <v>_入所</v>
      </c>
      <c r="R36" s="218" t="str">
        <f t="shared" si="6"/>
        <v>_通所</v>
      </c>
      <c r="X36" s="153"/>
      <c r="AC36" s="153"/>
      <c r="AD36" s="153"/>
      <c r="AE36" s="153"/>
      <c r="AF36" s="153"/>
      <c r="AG36" s="153"/>
      <c r="AH36" s="153"/>
    </row>
    <row r="37" spans="1:34" ht="32.25" customHeight="1">
      <c r="A37" s="207">
        <v>29</v>
      </c>
      <c r="B37" s="208"/>
      <c r="C37" s="209"/>
      <c r="D37" s="208"/>
      <c r="E37" s="210"/>
      <c r="F37" s="211" t="str">
        <f>IFERROR(VLOOKUP(E37,テーブル48[],2,FALSE)&amp;"","")</f>
        <v/>
      </c>
      <c r="G37" s="212"/>
      <c r="H37" s="213"/>
      <c r="I37" s="214"/>
      <c r="J37" s="214"/>
      <c r="K37" s="215"/>
      <c r="L37" s="216"/>
      <c r="M37" s="216" t="str">
        <f t="shared" si="2"/>
        <v/>
      </c>
      <c r="N37" s="216" t="str">
        <f t="shared" si="3"/>
        <v/>
      </c>
      <c r="O37" s="217" t="str">
        <f t="shared" si="4"/>
        <v/>
      </c>
      <c r="Q37" s="218" t="str">
        <f t="shared" si="5"/>
        <v>_入所</v>
      </c>
      <c r="R37" s="218" t="str">
        <f t="shared" si="6"/>
        <v>_通所</v>
      </c>
    </row>
    <row r="38" spans="1:34" ht="32.25" customHeight="1">
      <c r="A38" s="207">
        <v>30</v>
      </c>
      <c r="B38" s="208"/>
      <c r="C38" s="209"/>
      <c r="D38" s="208"/>
      <c r="E38" s="210"/>
      <c r="F38" s="211" t="str">
        <f>IFERROR(VLOOKUP(E38,テーブル48[],2,FALSE)&amp;"","")</f>
        <v/>
      </c>
      <c r="G38" s="212"/>
      <c r="H38" s="213"/>
      <c r="I38" s="214"/>
      <c r="J38" s="214"/>
      <c r="K38" s="215"/>
      <c r="L38" s="216"/>
      <c r="M38" s="216" t="str">
        <f t="shared" si="2"/>
        <v/>
      </c>
      <c r="N38" s="216" t="str">
        <f t="shared" si="3"/>
        <v/>
      </c>
      <c r="O38" s="217" t="str">
        <f t="shared" si="4"/>
        <v/>
      </c>
      <c r="Q38" s="218" t="str">
        <f t="shared" si="5"/>
        <v>_入所</v>
      </c>
      <c r="R38" s="218" t="str">
        <f t="shared" si="6"/>
        <v>_通所</v>
      </c>
    </row>
    <row r="39" spans="1:34" ht="32.25" customHeight="1">
      <c r="A39" s="207">
        <v>31</v>
      </c>
      <c r="B39" s="208"/>
      <c r="C39" s="209"/>
      <c r="D39" s="208"/>
      <c r="E39" s="210"/>
      <c r="F39" s="211" t="str">
        <f>IFERROR(VLOOKUP(E39,テーブル48[],2,FALSE)&amp;"","")</f>
        <v/>
      </c>
      <c r="G39" s="212"/>
      <c r="H39" s="213"/>
      <c r="I39" s="214"/>
      <c r="J39" s="214"/>
      <c r="K39" s="215"/>
      <c r="L39" s="216"/>
      <c r="M39" s="216" t="str">
        <f t="shared" si="2"/>
        <v/>
      </c>
      <c r="N39" s="216" t="str">
        <f t="shared" si="3"/>
        <v/>
      </c>
      <c r="O39" s="217" t="str">
        <f t="shared" si="4"/>
        <v/>
      </c>
      <c r="Q39" s="218" t="str">
        <f t="shared" si="5"/>
        <v>_入所</v>
      </c>
      <c r="R39" s="218" t="str">
        <f t="shared" si="6"/>
        <v>_通所</v>
      </c>
    </row>
    <row r="40" spans="1:34" ht="32.25" customHeight="1">
      <c r="A40" s="207">
        <v>32</v>
      </c>
      <c r="B40" s="208"/>
      <c r="C40" s="209"/>
      <c r="D40" s="208"/>
      <c r="E40" s="210"/>
      <c r="F40" s="211" t="str">
        <f>IFERROR(VLOOKUP(E40,テーブル48[],2,FALSE)&amp;"","")</f>
        <v/>
      </c>
      <c r="G40" s="212"/>
      <c r="H40" s="213"/>
      <c r="I40" s="214"/>
      <c r="J40" s="214"/>
      <c r="K40" s="215"/>
      <c r="L40" s="216"/>
      <c r="M40" s="216" t="str">
        <f t="shared" si="2"/>
        <v/>
      </c>
      <c r="N40" s="216" t="str">
        <f t="shared" si="3"/>
        <v/>
      </c>
      <c r="O40" s="217" t="str">
        <f t="shared" si="4"/>
        <v/>
      </c>
      <c r="Q40" s="218" t="str">
        <f t="shared" si="5"/>
        <v>_入所</v>
      </c>
      <c r="R40" s="218" t="str">
        <f t="shared" si="6"/>
        <v>_通所</v>
      </c>
    </row>
    <row r="41" spans="1:34" ht="32.25" customHeight="1">
      <c r="A41" s="207">
        <v>33</v>
      </c>
      <c r="B41" s="208"/>
      <c r="C41" s="209"/>
      <c r="D41" s="208"/>
      <c r="E41" s="210"/>
      <c r="F41" s="211" t="str">
        <f>IFERROR(VLOOKUP(E41,テーブル48[],2,FALSE)&amp;"","")</f>
        <v/>
      </c>
      <c r="G41" s="212"/>
      <c r="H41" s="213"/>
      <c r="I41" s="214"/>
      <c r="J41" s="214"/>
      <c r="K41" s="215"/>
      <c r="L41" s="216"/>
      <c r="M41" s="216" t="str">
        <f t="shared" si="2"/>
        <v/>
      </c>
      <c r="N41" s="216" t="str">
        <f t="shared" si="3"/>
        <v/>
      </c>
      <c r="O41" s="217" t="str">
        <f t="shared" si="4"/>
        <v/>
      </c>
      <c r="Q41" s="218" t="str">
        <f t="shared" si="5"/>
        <v>_入所</v>
      </c>
      <c r="R41" s="218" t="str">
        <f t="shared" si="6"/>
        <v>_通所</v>
      </c>
    </row>
    <row r="42" spans="1:34" ht="32.25" customHeight="1">
      <c r="A42" s="207">
        <v>34</v>
      </c>
      <c r="B42" s="208"/>
      <c r="C42" s="209"/>
      <c r="D42" s="208"/>
      <c r="E42" s="210"/>
      <c r="F42" s="211" t="str">
        <f>IFERROR(VLOOKUP(E42,テーブル48[],2,FALSE)&amp;"","")</f>
        <v/>
      </c>
      <c r="G42" s="212"/>
      <c r="H42" s="213"/>
      <c r="I42" s="214"/>
      <c r="J42" s="214"/>
      <c r="K42" s="215"/>
      <c r="L42" s="216"/>
      <c r="M42" s="216" t="str">
        <f t="shared" si="2"/>
        <v/>
      </c>
      <c r="N42" s="216" t="str">
        <f t="shared" si="3"/>
        <v/>
      </c>
      <c r="O42" s="217" t="str">
        <f t="shared" si="4"/>
        <v/>
      </c>
      <c r="Q42" s="218" t="str">
        <f t="shared" si="5"/>
        <v>_入所</v>
      </c>
      <c r="R42" s="218" t="str">
        <f t="shared" si="6"/>
        <v>_通所</v>
      </c>
    </row>
    <row r="43" spans="1:34" ht="32.25" customHeight="1">
      <c r="A43" s="207">
        <v>35</v>
      </c>
      <c r="B43" s="208"/>
      <c r="C43" s="209"/>
      <c r="D43" s="208"/>
      <c r="E43" s="210"/>
      <c r="F43" s="211" t="str">
        <f>IFERROR(VLOOKUP(E43,テーブル48[],2,FALSE)&amp;"","")</f>
        <v/>
      </c>
      <c r="G43" s="212"/>
      <c r="H43" s="213"/>
      <c r="I43" s="214"/>
      <c r="J43" s="214"/>
      <c r="K43" s="215"/>
      <c r="L43" s="216"/>
      <c r="M43" s="216" t="str">
        <f t="shared" si="2"/>
        <v/>
      </c>
      <c r="N43" s="216" t="str">
        <f t="shared" si="3"/>
        <v/>
      </c>
      <c r="O43" s="217" t="str">
        <f t="shared" si="4"/>
        <v/>
      </c>
      <c r="Q43" s="218" t="str">
        <f t="shared" si="5"/>
        <v>_入所</v>
      </c>
      <c r="R43" s="218" t="str">
        <f t="shared" si="6"/>
        <v>_通所</v>
      </c>
    </row>
    <row r="44" spans="1:34" ht="32.25" customHeight="1">
      <c r="A44" s="207">
        <v>36</v>
      </c>
      <c r="B44" s="208"/>
      <c r="C44" s="209"/>
      <c r="D44" s="208"/>
      <c r="E44" s="210"/>
      <c r="F44" s="211" t="str">
        <f>IFERROR(VLOOKUP(E44,テーブル48[],2,FALSE)&amp;"","")</f>
        <v/>
      </c>
      <c r="G44" s="212"/>
      <c r="H44" s="213"/>
      <c r="I44" s="214"/>
      <c r="J44" s="214"/>
      <c r="K44" s="215"/>
      <c r="L44" s="216"/>
      <c r="M44" s="216" t="str">
        <f t="shared" si="2"/>
        <v/>
      </c>
      <c r="N44" s="216" t="str">
        <f t="shared" si="3"/>
        <v/>
      </c>
      <c r="O44" s="217" t="str">
        <f t="shared" si="4"/>
        <v/>
      </c>
      <c r="Q44" s="218" t="str">
        <f t="shared" si="5"/>
        <v>_入所</v>
      </c>
      <c r="R44" s="218" t="str">
        <f t="shared" si="6"/>
        <v>_通所</v>
      </c>
    </row>
    <row r="45" spans="1:34" ht="32.25" customHeight="1">
      <c r="A45" s="207">
        <v>37</v>
      </c>
      <c r="B45" s="208"/>
      <c r="C45" s="209"/>
      <c r="D45" s="208"/>
      <c r="E45" s="210"/>
      <c r="F45" s="211" t="str">
        <f>IFERROR(VLOOKUP(E45,テーブル48[],2,FALSE)&amp;"","")</f>
        <v/>
      </c>
      <c r="G45" s="212"/>
      <c r="H45" s="213"/>
      <c r="I45" s="214"/>
      <c r="J45" s="214"/>
      <c r="K45" s="215"/>
      <c r="L45" s="216"/>
      <c r="M45" s="216" t="str">
        <f t="shared" si="2"/>
        <v/>
      </c>
      <c r="N45" s="216" t="str">
        <f t="shared" si="3"/>
        <v/>
      </c>
      <c r="O45" s="217" t="str">
        <f t="shared" si="4"/>
        <v/>
      </c>
      <c r="Q45" s="218" t="str">
        <f t="shared" si="5"/>
        <v>_入所</v>
      </c>
      <c r="R45" s="218" t="str">
        <f t="shared" si="6"/>
        <v>_通所</v>
      </c>
    </row>
    <row r="46" spans="1:34" ht="32.25" customHeight="1">
      <c r="A46" s="207">
        <v>38</v>
      </c>
      <c r="B46" s="208"/>
      <c r="C46" s="209"/>
      <c r="D46" s="208"/>
      <c r="E46" s="210"/>
      <c r="F46" s="211" t="str">
        <f>IFERROR(VLOOKUP(E46,テーブル48[],2,FALSE)&amp;"","")</f>
        <v/>
      </c>
      <c r="G46" s="212"/>
      <c r="H46" s="213"/>
      <c r="I46" s="214"/>
      <c r="J46" s="214"/>
      <c r="K46" s="215"/>
      <c r="L46" s="216"/>
      <c r="M46" s="216" t="str">
        <f t="shared" si="2"/>
        <v/>
      </c>
      <c r="N46" s="216" t="str">
        <f t="shared" si="3"/>
        <v/>
      </c>
      <c r="O46" s="217" t="str">
        <f t="shared" si="4"/>
        <v/>
      </c>
      <c r="Q46" s="218" t="str">
        <f t="shared" si="5"/>
        <v>_入所</v>
      </c>
      <c r="R46" s="218" t="str">
        <f t="shared" si="6"/>
        <v>_通所</v>
      </c>
    </row>
    <row r="47" spans="1:34" ht="32.25" customHeight="1">
      <c r="A47" s="207">
        <v>39</v>
      </c>
      <c r="B47" s="208"/>
      <c r="C47" s="209"/>
      <c r="D47" s="208"/>
      <c r="E47" s="210"/>
      <c r="F47" s="211" t="str">
        <f>IFERROR(VLOOKUP(E47,テーブル48[],2,FALSE)&amp;"","")</f>
        <v/>
      </c>
      <c r="G47" s="212"/>
      <c r="H47" s="213"/>
      <c r="I47" s="214"/>
      <c r="J47" s="214"/>
      <c r="K47" s="215"/>
      <c r="L47" s="216"/>
      <c r="M47" s="216" t="str">
        <f t="shared" si="2"/>
        <v/>
      </c>
      <c r="N47" s="216" t="str">
        <f t="shared" si="3"/>
        <v/>
      </c>
      <c r="O47" s="217" t="str">
        <f t="shared" si="4"/>
        <v/>
      </c>
      <c r="Q47" s="218" t="str">
        <f t="shared" si="5"/>
        <v>_入所</v>
      </c>
      <c r="R47" s="218" t="str">
        <f t="shared" si="6"/>
        <v>_通所</v>
      </c>
    </row>
    <row r="48" spans="1:34" ht="32.25" customHeight="1">
      <c r="A48" s="207">
        <v>40</v>
      </c>
      <c r="B48" s="208"/>
      <c r="C48" s="209"/>
      <c r="D48" s="208"/>
      <c r="E48" s="210"/>
      <c r="F48" s="211" t="str">
        <f>IFERROR(VLOOKUP(E48,テーブル48[],2,FALSE)&amp;"","")</f>
        <v/>
      </c>
      <c r="G48" s="212"/>
      <c r="H48" s="213"/>
      <c r="I48" s="214"/>
      <c r="J48" s="214"/>
      <c r="K48" s="215"/>
      <c r="L48" s="216"/>
      <c r="M48" s="216" t="str">
        <f t="shared" si="2"/>
        <v/>
      </c>
      <c r="N48" s="216" t="str">
        <f t="shared" si="3"/>
        <v/>
      </c>
      <c r="O48" s="217" t="str">
        <f t="shared" si="4"/>
        <v/>
      </c>
      <c r="Q48" s="218" t="str">
        <f t="shared" si="5"/>
        <v>_入所</v>
      </c>
      <c r="R48" s="218" t="str">
        <f t="shared" si="6"/>
        <v>_通所</v>
      </c>
    </row>
    <row r="49" spans="1:18" ht="32.25" customHeight="1">
      <c r="A49" s="207">
        <v>41</v>
      </c>
      <c r="B49" s="208"/>
      <c r="C49" s="209"/>
      <c r="D49" s="208"/>
      <c r="E49" s="210"/>
      <c r="F49" s="211" t="str">
        <f>IFERROR(VLOOKUP(E49,テーブル48[],2,FALSE)&amp;"","")</f>
        <v/>
      </c>
      <c r="G49" s="212"/>
      <c r="H49" s="213"/>
      <c r="I49" s="214"/>
      <c r="J49" s="214"/>
      <c r="K49" s="215"/>
      <c r="L49" s="216"/>
      <c r="M49" s="216" t="str">
        <f t="shared" si="2"/>
        <v/>
      </c>
      <c r="N49" s="216" t="str">
        <f t="shared" si="3"/>
        <v/>
      </c>
      <c r="O49" s="217" t="str">
        <f t="shared" si="4"/>
        <v/>
      </c>
      <c r="Q49" s="218" t="str">
        <f t="shared" si="5"/>
        <v>_入所</v>
      </c>
      <c r="R49" s="218" t="str">
        <f t="shared" si="6"/>
        <v>_通所</v>
      </c>
    </row>
    <row r="50" spans="1:18" ht="32.25" customHeight="1">
      <c r="A50" s="207">
        <v>42</v>
      </c>
      <c r="B50" s="208"/>
      <c r="C50" s="209"/>
      <c r="D50" s="208"/>
      <c r="E50" s="210"/>
      <c r="F50" s="211" t="str">
        <f>IFERROR(VLOOKUP(E50,テーブル48[],2,FALSE)&amp;"","")</f>
        <v/>
      </c>
      <c r="G50" s="212"/>
      <c r="H50" s="213"/>
      <c r="I50" s="214"/>
      <c r="J50" s="214"/>
      <c r="K50" s="215"/>
      <c r="L50" s="216"/>
      <c r="M50" s="216" t="str">
        <f t="shared" si="2"/>
        <v/>
      </c>
      <c r="N50" s="216" t="str">
        <f t="shared" si="3"/>
        <v/>
      </c>
      <c r="O50" s="217" t="str">
        <f t="shared" si="4"/>
        <v/>
      </c>
      <c r="Q50" s="218" t="str">
        <f t="shared" si="5"/>
        <v>_入所</v>
      </c>
      <c r="R50" s="218" t="str">
        <f t="shared" si="6"/>
        <v>_通所</v>
      </c>
    </row>
    <row r="51" spans="1:18" ht="32.25" customHeight="1">
      <c r="A51" s="207">
        <v>43</v>
      </c>
      <c r="B51" s="208"/>
      <c r="C51" s="209"/>
      <c r="D51" s="208"/>
      <c r="E51" s="210"/>
      <c r="F51" s="211" t="str">
        <f>IFERROR(VLOOKUP(E51,テーブル48[],2,FALSE)&amp;"","")</f>
        <v/>
      </c>
      <c r="G51" s="212"/>
      <c r="H51" s="213"/>
      <c r="I51" s="214"/>
      <c r="J51" s="214"/>
      <c r="K51" s="215"/>
      <c r="L51" s="216"/>
      <c r="M51" s="216" t="str">
        <f t="shared" si="2"/>
        <v/>
      </c>
      <c r="N51" s="216" t="str">
        <f t="shared" si="3"/>
        <v/>
      </c>
      <c r="O51" s="217" t="str">
        <f t="shared" si="4"/>
        <v/>
      </c>
      <c r="Q51" s="218" t="str">
        <f t="shared" si="5"/>
        <v>_入所</v>
      </c>
      <c r="R51" s="218" t="str">
        <f t="shared" si="6"/>
        <v>_通所</v>
      </c>
    </row>
    <row r="52" spans="1:18" ht="32.25" customHeight="1">
      <c r="A52" s="207">
        <v>44</v>
      </c>
      <c r="B52" s="208"/>
      <c r="C52" s="209"/>
      <c r="D52" s="208"/>
      <c r="E52" s="210"/>
      <c r="F52" s="211" t="str">
        <f>IFERROR(VLOOKUP(E52,テーブル48[],2,FALSE)&amp;"","")</f>
        <v/>
      </c>
      <c r="G52" s="212"/>
      <c r="H52" s="213"/>
      <c r="I52" s="214"/>
      <c r="J52" s="214"/>
      <c r="K52" s="215"/>
      <c r="L52" s="216"/>
      <c r="M52" s="216" t="str">
        <f t="shared" si="2"/>
        <v/>
      </c>
      <c r="N52" s="216" t="str">
        <f t="shared" si="3"/>
        <v/>
      </c>
      <c r="O52" s="217" t="str">
        <f t="shared" si="4"/>
        <v/>
      </c>
      <c r="Q52" s="218" t="str">
        <f t="shared" si="5"/>
        <v>_入所</v>
      </c>
      <c r="R52" s="218" t="str">
        <f t="shared" si="6"/>
        <v>_通所</v>
      </c>
    </row>
    <row r="53" spans="1:18" ht="32.25" customHeight="1">
      <c r="A53" s="207">
        <v>45</v>
      </c>
      <c r="B53" s="208"/>
      <c r="C53" s="209"/>
      <c r="D53" s="208"/>
      <c r="E53" s="210"/>
      <c r="F53" s="211" t="str">
        <f>IFERROR(VLOOKUP(E53,テーブル48[],2,FALSE)&amp;"","")</f>
        <v/>
      </c>
      <c r="G53" s="212"/>
      <c r="H53" s="213"/>
      <c r="I53" s="214"/>
      <c r="J53" s="214"/>
      <c r="K53" s="215"/>
      <c r="L53" s="216"/>
      <c r="M53" s="216" t="str">
        <f t="shared" si="2"/>
        <v/>
      </c>
      <c r="N53" s="216" t="str">
        <f t="shared" si="3"/>
        <v/>
      </c>
      <c r="O53" s="217" t="str">
        <f t="shared" si="4"/>
        <v/>
      </c>
      <c r="Q53" s="218" t="str">
        <f t="shared" si="5"/>
        <v>_入所</v>
      </c>
      <c r="R53" s="218" t="str">
        <f t="shared" si="6"/>
        <v>_通所</v>
      </c>
    </row>
    <row r="54" spans="1:18" ht="32.25" customHeight="1">
      <c r="A54" s="207">
        <v>46</v>
      </c>
      <c r="B54" s="208"/>
      <c r="C54" s="209"/>
      <c r="D54" s="208"/>
      <c r="E54" s="210"/>
      <c r="F54" s="211" t="str">
        <f>IFERROR(VLOOKUP(E54,テーブル48[],2,FALSE)&amp;"","")</f>
        <v/>
      </c>
      <c r="G54" s="212"/>
      <c r="H54" s="213"/>
      <c r="I54" s="214"/>
      <c r="J54" s="214"/>
      <c r="K54" s="215"/>
      <c r="L54" s="216"/>
      <c r="M54" s="216" t="str">
        <f t="shared" si="2"/>
        <v/>
      </c>
      <c r="N54" s="216" t="str">
        <f t="shared" si="3"/>
        <v/>
      </c>
      <c r="O54" s="217" t="str">
        <f t="shared" si="4"/>
        <v/>
      </c>
      <c r="Q54" s="218" t="str">
        <f t="shared" si="5"/>
        <v>_入所</v>
      </c>
      <c r="R54" s="218" t="str">
        <f t="shared" si="6"/>
        <v>_通所</v>
      </c>
    </row>
    <row r="55" spans="1:18" ht="32.25" customHeight="1">
      <c r="A55" s="207">
        <v>47</v>
      </c>
      <c r="B55" s="208"/>
      <c r="C55" s="209"/>
      <c r="D55" s="208"/>
      <c r="E55" s="210"/>
      <c r="F55" s="211" t="str">
        <f>IFERROR(VLOOKUP(E55,テーブル48[],2,FALSE)&amp;"","")</f>
        <v/>
      </c>
      <c r="G55" s="212"/>
      <c r="H55" s="213"/>
      <c r="I55" s="214"/>
      <c r="J55" s="214"/>
      <c r="K55" s="215"/>
      <c r="L55" s="216"/>
      <c r="M55" s="216" t="str">
        <f t="shared" si="2"/>
        <v/>
      </c>
      <c r="N55" s="216" t="str">
        <f t="shared" si="3"/>
        <v/>
      </c>
      <c r="O55" s="217" t="str">
        <f t="shared" si="4"/>
        <v/>
      </c>
      <c r="Q55" s="218" t="str">
        <f t="shared" si="5"/>
        <v>_入所</v>
      </c>
      <c r="R55" s="218" t="str">
        <f t="shared" si="6"/>
        <v>_通所</v>
      </c>
    </row>
    <row r="56" spans="1:18" ht="32.25" customHeight="1">
      <c r="A56" s="207">
        <v>48</v>
      </c>
      <c r="B56" s="208"/>
      <c r="C56" s="209"/>
      <c r="D56" s="208"/>
      <c r="E56" s="210"/>
      <c r="F56" s="211" t="str">
        <f>IFERROR(VLOOKUP(E56,テーブル48[],2,FALSE)&amp;"","")</f>
        <v/>
      </c>
      <c r="G56" s="212"/>
      <c r="H56" s="213"/>
      <c r="I56" s="214"/>
      <c r="J56" s="214"/>
      <c r="K56" s="215"/>
      <c r="L56" s="216"/>
      <c r="M56" s="216" t="str">
        <f t="shared" si="2"/>
        <v/>
      </c>
      <c r="N56" s="216" t="str">
        <f t="shared" si="3"/>
        <v/>
      </c>
      <c r="O56" s="217" t="str">
        <f t="shared" si="4"/>
        <v/>
      </c>
      <c r="Q56" s="218" t="str">
        <f t="shared" si="5"/>
        <v>_入所</v>
      </c>
      <c r="R56" s="218" t="str">
        <f t="shared" si="6"/>
        <v>_通所</v>
      </c>
    </row>
    <row r="57" spans="1:18" ht="32.25" customHeight="1">
      <c r="A57" s="207">
        <v>49</v>
      </c>
      <c r="B57" s="208"/>
      <c r="C57" s="209"/>
      <c r="D57" s="208"/>
      <c r="E57" s="210"/>
      <c r="F57" s="211" t="str">
        <f>IFERROR(VLOOKUP(E57,テーブル48[],2,FALSE)&amp;"","")</f>
        <v/>
      </c>
      <c r="G57" s="212"/>
      <c r="H57" s="213"/>
      <c r="I57" s="214"/>
      <c r="J57" s="214"/>
      <c r="K57" s="215"/>
      <c r="L57" s="216"/>
      <c r="M57" s="216" t="str">
        <f t="shared" si="2"/>
        <v/>
      </c>
      <c r="N57" s="216" t="str">
        <f t="shared" si="3"/>
        <v/>
      </c>
      <c r="O57" s="217" t="str">
        <f t="shared" si="4"/>
        <v/>
      </c>
      <c r="Q57" s="218" t="str">
        <f t="shared" si="5"/>
        <v>_入所</v>
      </c>
      <c r="R57" s="218" t="str">
        <f t="shared" si="6"/>
        <v>_通所</v>
      </c>
    </row>
    <row r="58" spans="1:18" ht="32.25" customHeight="1">
      <c r="A58" s="207">
        <v>50</v>
      </c>
      <c r="B58" s="208"/>
      <c r="C58" s="209"/>
      <c r="D58" s="208"/>
      <c r="E58" s="210"/>
      <c r="F58" s="211" t="str">
        <f>IFERROR(VLOOKUP(E58,テーブル48[],2,FALSE)&amp;"","")</f>
        <v/>
      </c>
      <c r="G58" s="212"/>
      <c r="H58" s="213"/>
      <c r="I58" s="214"/>
      <c r="J58" s="214"/>
      <c r="K58" s="215"/>
      <c r="L58" s="216"/>
      <c r="M58" s="216" t="str">
        <f t="shared" si="2"/>
        <v/>
      </c>
      <c r="N58" s="216" t="str">
        <f t="shared" si="3"/>
        <v/>
      </c>
      <c r="O58" s="217" t="str">
        <f t="shared" si="4"/>
        <v/>
      </c>
      <c r="Q58" s="218" t="str">
        <f t="shared" si="5"/>
        <v>_入所</v>
      </c>
      <c r="R58" s="218" t="str">
        <f t="shared" si="6"/>
        <v>_通所</v>
      </c>
    </row>
    <row r="59" spans="1:18" ht="32.25" customHeight="1">
      <c r="A59" s="207">
        <v>51</v>
      </c>
      <c r="B59" s="208"/>
      <c r="C59" s="209"/>
      <c r="D59" s="208"/>
      <c r="E59" s="210"/>
      <c r="F59" s="211" t="str">
        <f>IFERROR(VLOOKUP(E59,テーブル48[],2,FALSE)&amp;"","")</f>
        <v/>
      </c>
      <c r="G59" s="212"/>
      <c r="H59" s="213"/>
      <c r="I59" s="214"/>
      <c r="J59" s="214"/>
      <c r="K59" s="215"/>
      <c r="L59" s="216"/>
      <c r="M59" s="216" t="str">
        <f t="shared" si="2"/>
        <v/>
      </c>
      <c r="N59" s="216" t="str">
        <f t="shared" si="3"/>
        <v/>
      </c>
      <c r="O59" s="217" t="str">
        <f t="shared" si="4"/>
        <v/>
      </c>
      <c r="Q59" s="218" t="str">
        <f t="shared" si="5"/>
        <v>_入所</v>
      </c>
      <c r="R59" s="218" t="str">
        <f t="shared" si="6"/>
        <v>_通所</v>
      </c>
    </row>
    <row r="60" spans="1:18" ht="32.25" customHeight="1">
      <c r="A60" s="207">
        <v>52</v>
      </c>
      <c r="B60" s="208"/>
      <c r="C60" s="209"/>
      <c r="D60" s="208"/>
      <c r="E60" s="210"/>
      <c r="F60" s="211" t="str">
        <f>IFERROR(VLOOKUP(E60,テーブル48[],2,FALSE)&amp;"","")</f>
        <v/>
      </c>
      <c r="G60" s="212"/>
      <c r="H60" s="213"/>
      <c r="I60" s="214"/>
      <c r="J60" s="214"/>
      <c r="K60" s="215"/>
      <c r="L60" s="216"/>
      <c r="M60" s="216" t="str">
        <f t="shared" si="2"/>
        <v/>
      </c>
      <c r="N60" s="216" t="str">
        <f t="shared" si="3"/>
        <v/>
      </c>
      <c r="O60" s="217" t="str">
        <f t="shared" si="4"/>
        <v/>
      </c>
      <c r="Q60" s="218" t="str">
        <f t="shared" si="5"/>
        <v>_入所</v>
      </c>
      <c r="R60" s="218" t="str">
        <f t="shared" si="6"/>
        <v>_通所</v>
      </c>
    </row>
    <row r="61" spans="1:18" ht="32.25" customHeight="1">
      <c r="A61" s="207">
        <v>53</v>
      </c>
      <c r="B61" s="208"/>
      <c r="C61" s="209"/>
      <c r="D61" s="208"/>
      <c r="E61" s="210"/>
      <c r="F61" s="211" t="str">
        <f>IFERROR(VLOOKUP(E61,テーブル48[],2,FALSE)&amp;"","")</f>
        <v/>
      </c>
      <c r="G61" s="212"/>
      <c r="H61" s="213"/>
      <c r="I61" s="214"/>
      <c r="J61" s="214"/>
      <c r="K61" s="215"/>
      <c r="L61" s="216"/>
      <c r="M61" s="216" t="str">
        <f t="shared" si="2"/>
        <v/>
      </c>
      <c r="N61" s="216" t="str">
        <f t="shared" si="3"/>
        <v/>
      </c>
      <c r="O61" s="217" t="str">
        <f t="shared" si="4"/>
        <v/>
      </c>
      <c r="Q61" s="218" t="str">
        <f t="shared" si="5"/>
        <v>_入所</v>
      </c>
      <c r="R61" s="218" t="str">
        <f t="shared" si="6"/>
        <v>_通所</v>
      </c>
    </row>
    <row r="62" spans="1:18" ht="32.25" customHeight="1">
      <c r="A62" s="207">
        <v>54</v>
      </c>
      <c r="B62" s="208"/>
      <c r="C62" s="209"/>
      <c r="D62" s="208"/>
      <c r="E62" s="210"/>
      <c r="F62" s="211" t="str">
        <f>IFERROR(VLOOKUP(E62,テーブル48[],2,FALSE)&amp;"","")</f>
        <v/>
      </c>
      <c r="G62" s="212"/>
      <c r="H62" s="213"/>
      <c r="I62" s="214"/>
      <c r="J62" s="214"/>
      <c r="K62" s="215"/>
      <c r="L62" s="216"/>
      <c r="M62" s="216" t="str">
        <f t="shared" si="2"/>
        <v/>
      </c>
      <c r="N62" s="216" t="str">
        <f t="shared" si="3"/>
        <v/>
      </c>
      <c r="O62" s="217" t="str">
        <f t="shared" si="4"/>
        <v/>
      </c>
      <c r="Q62" s="218" t="str">
        <f t="shared" si="5"/>
        <v>_入所</v>
      </c>
      <c r="R62" s="218" t="str">
        <f t="shared" si="6"/>
        <v>_通所</v>
      </c>
    </row>
    <row r="63" spans="1:18" ht="32.25" customHeight="1">
      <c r="A63" s="207">
        <v>55</v>
      </c>
      <c r="B63" s="208"/>
      <c r="C63" s="209"/>
      <c r="D63" s="208"/>
      <c r="E63" s="210"/>
      <c r="F63" s="211" t="str">
        <f>IFERROR(VLOOKUP(E63,テーブル48[],2,FALSE)&amp;"","")</f>
        <v/>
      </c>
      <c r="G63" s="212"/>
      <c r="H63" s="213"/>
      <c r="I63" s="214"/>
      <c r="J63" s="214"/>
      <c r="K63" s="215"/>
      <c r="L63" s="216"/>
      <c r="M63" s="216" t="str">
        <f t="shared" si="2"/>
        <v/>
      </c>
      <c r="N63" s="216" t="str">
        <f t="shared" si="3"/>
        <v/>
      </c>
      <c r="O63" s="217" t="str">
        <f t="shared" si="4"/>
        <v/>
      </c>
      <c r="Q63" s="218" t="str">
        <f t="shared" si="5"/>
        <v>_入所</v>
      </c>
      <c r="R63" s="218" t="str">
        <f t="shared" si="6"/>
        <v>_通所</v>
      </c>
    </row>
    <row r="64" spans="1:18" ht="32.25" customHeight="1">
      <c r="A64" s="207">
        <v>56</v>
      </c>
      <c r="B64" s="208"/>
      <c r="C64" s="209"/>
      <c r="D64" s="208"/>
      <c r="E64" s="210"/>
      <c r="F64" s="211" t="str">
        <f>IFERROR(VLOOKUP(E64,テーブル48[],2,FALSE)&amp;"","")</f>
        <v/>
      </c>
      <c r="G64" s="212"/>
      <c r="H64" s="213"/>
      <c r="I64" s="214"/>
      <c r="J64" s="214"/>
      <c r="K64" s="215"/>
      <c r="L64" s="216"/>
      <c r="M64" s="216" t="str">
        <f t="shared" si="2"/>
        <v/>
      </c>
      <c r="N64" s="216" t="str">
        <f t="shared" si="3"/>
        <v/>
      </c>
      <c r="O64" s="217" t="str">
        <f t="shared" si="4"/>
        <v/>
      </c>
      <c r="Q64" s="218" t="str">
        <f t="shared" si="5"/>
        <v>_入所</v>
      </c>
      <c r="R64" s="218" t="str">
        <f t="shared" si="6"/>
        <v>_通所</v>
      </c>
    </row>
    <row r="65" spans="1:18" ht="32.25" customHeight="1">
      <c r="A65" s="207">
        <v>57</v>
      </c>
      <c r="B65" s="208"/>
      <c r="C65" s="209"/>
      <c r="D65" s="208"/>
      <c r="E65" s="210"/>
      <c r="F65" s="211" t="str">
        <f>IFERROR(VLOOKUP(E65,テーブル48[],2,FALSE)&amp;"","")</f>
        <v/>
      </c>
      <c r="G65" s="212"/>
      <c r="H65" s="213"/>
      <c r="I65" s="214"/>
      <c r="J65" s="214"/>
      <c r="K65" s="215"/>
      <c r="L65" s="216"/>
      <c r="M65" s="216" t="str">
        <f t="shared" si="2"/>
        <v/>
      </c>
      <c r="N65" s="216" t="str">
        <f t="shared" si="3"/>
        <v/>
      </c>
      <c r="O65" s="217" t="str">
        <f t="shared" si="4"/>
        <v/>
      </c>
      <c r="Q65" s="218" t="str">
        <f t="shared" si="5"/>
        <v>_入所</v>
      </c>
      <c r="R65" s="218" t="str">
        <f t="shared" si="6"/>
        <v>_通所</v>
      </c>
    </row>
    <row r="66" spans="1:18" ht="32.25" customHeight="1">
      <c r="A66" s="207">
        <v>58</v>
      </c>
      <c r="B66" s="208"/>
      <c r="C66" s="209"/>
      <c r="D66" s="208"/>
      <c r="E66" s="210"/>
      <c r="F66" s="211" t="str">
        <f>IFERROR(VLOOKUP(E66,テーブル48[],2,FALSE)&amp;"","")</f>
        <v/>
      </c>
      <c r="G66" s="212"/>
      <c r="H66" s="213"/>
      <c r="I66" s="214"/>
      <c r="J66" s="214"/>
      <c r="K66" s="215"/>
      <c r="L66" s="216"/>
      <c r="M66" s="216" t="str">
        <f t="shared" si="2"/>
        <v/>
      </c>
      <c r="N66" s="216" t="str">
        <f t="shared" si="3"/>
        <v/>
      </c>
      <c r="O66" s="217" t="str">
        <f t="shared" si="4"/>
        <v/>
      </c>
      <c r="Q66" s="218" t="str">
        <f t="shared" si="5"/>
        <v>_入所</v>
      </c>
      <c r="R66" s="218" t="str">
        <f t="shared" si="6"/>
        <v>_通所</v>
      </c>
    </row>
    <row r="67" spans="1:18" ht="32.25" customHeight="1">
      <c r="A67" s="207">
        <v>59</v>
      </c>
      <c r="B67" s="208"/>
      <c r="C67" s="209"/>
      <c r="D67" s="208"/>
      <c r="E67" s="210"/>
      <c r="F67" s="211" t="str">
        <f>IFERROR(VLOOKUP(E67,テーブル48[],2,FALSE)&amp;"","")</f>
        <v/>
      </c>
      <c r="G67" s="212"/>
      <c r="H67" s="213"/>
      <c r="I67" s="214"/>
      <c r="J67" s="214"/>
      <c r="K67" s="215"/>
      <c r="L67" s="216"/>
      <c r="M67" s="216" t="str">
        <f t="shared" si="2"/>
        <v/>
      </c>
      <c r="N67" s="216" t="str">
        <f t="shared" si="3"/>
        <v/>
      </c>
      <c r="O67" s="217" t="str">
        <f t="shared" si="4"/>
        <v/>
      </c>
      <c r="Q67" s="218" t="str">
        <f t="shared" si="5"/>
        <v>_入所</v>
      </c>
      <c r="R67" s="218" t="str">
        <f t="shared" si="6"/>
        <v>_通所</v>
      </c>
    </row>
    <row r="68" spans="1:18" ht="32.25" customHeight="1">
      <c r="A68" s="207">
        <v>60</v>
      </c>
      <c r="B68" s="208"/>
      <c r="C68" s="209"/>
      <c r="D68" s="208"/>
      <c r="E68" s="210"/>
      <c r="F68" s="211" t="str">
        <f>IFERROR(VLOOKUP(E68,テーブル48[],2,FALSE)&amp;"","")</f>
        <v/>
      </c>
      <c r="G68" s="212"/>
      <c r="H68" s="213"/>
      <c r="I68" s="214"/>
      <c r="J68" s="214"/>
      <c r="K68" s="215"/>
      <c r="L68" s="216"/>
      <c r="M68" s="216" t="str">
        <f t="shared" si="2"/>
        <v/>
      </c>
      <c r="N68" s="216" t="str">
        <f t="shared" si="3"/>
        <v/>
      </c>
      <c r="O68" s="217" t="str">
        <f t="shared" si="4"/>
        <v/>
      </c>
      <c r="Q68" s="218" t="str">
        <f t="shared" si="5"/>
        <v>_入所</v>
      </c>
      <c r="R68" s="218" t="str">
        <f t="shared" si="6"/>
        <v>_通所</v>
      </c>
    </row>
    <row r="69" spans="1:18" ht="32.25" customHeight="1">
      <c r="A69" s="207">
        <v>61</v>
      </c>
      <c r="B69" s="208"/>
      <c r="C69" s="209"/>
      <c r="D69" s="208"/>
      <c r="E69" s="210"/>
      <c r="F69" s="211" t="str">
        <f>IFERROR(VLOOKUP(E69,テーブル48[],2,FALSE)&amp;"","")</f>
        <v/>
      </c>
      <c r="G69" s="212"/>
      <c r="H69" s="213"/>
      <c r="I69" s="214"/>
      <c r="J69" s="214"/>
      <c r="K69" s="215"/>
      <c r="L69" s="216"/>
      <c r="M69" s="216" t="str">
        <f t="shared" si="2"/>
        <v/>
      </c>
      <c r="N69" s="216" t="str">
        <f t="shared" si="3"/>
        <v/>
      </c>
      <c r="O69" s="217" t="str">
        <f t="shared" si="4"/>
        <v/>
      </c>
      <c r="Q69" s="218" t="str">
        <f t="shared" si="5"/>
        <v>_入所</v>
      </c>
      <c r="R69" s="218" t="str">
        <f t="shared" si="6"/>
        <v>_通所</v>
      </c>
    </row>
    <row r="70" spans="1:18" ht="32.25" customHeight="1">
      <c r="A70" s="207">
        <v>62</v>
      </c>
      <c r="B70" s="208"/>
      <c r="C70" s="209"/>
      <c r="D70" s="208"/>
      <c r="E70" s="210"/>
      <c r="F70" s="211" t="str">
        <f>IFERROR(VLOOKUP(E70,テーブル48[],2,FALSE)&amp;"","")</f>
        <v/>
      </c>
      <c r="G70" s="212"/>
      <c r="H70" s="213"/>
      <c r="I70" s="214"/>
      <c r="J70" s="214"/>
      <c r="K70" s="215"/>
      <c r="L70" s="216"/>
      <c r="M70" s="216" t="str">
        <f t="shared" si="2"/>
        <v/>
      </c>
      <c r="N70" s="216" t="str">
        <f t="shared" si="3"/>
        <v/>
      </c>
      <c r="O70" s="217" t="str">
        <f t="shared" si="4"/>
        <v/>
      </c>
      <c r="Q70" s="218" t="str">
        <f t="shared" si="5"/>
        <v>_入所</v>
      </c>
      <c r="R70" s="218" t="str">
        <f t="shared" si="6"/>
        <v>_通所</v>
      </c>
    </row>
    <row r="71" spans="1:18" ht="32.25" customHeight="1">
      <c r="A71" s="207">
        <v>63</v>
      </c>
      <c r="B71" s="208"/>
      <c r="C71" s="209"/>
      <c r="D71" s="208"/>
      <c r="E71" s="210"/>
      <c r="F71" s="211" t="str">
        <f>IFERROR(VLOOKUP(E71,テーブル48[],2,FALSE)&amp;"","")</f>
        <v/>
      </c>
      <c r="G71" s="212"/>
      <c r="H71" s="213"/>
      <c r="I71" s="214"/>
      <c r="J71" s="214"/>
      <c r="K71" s="215"/>
      <c r="L71" s="216"/>
      <c r="M71" s="216" t="str">
        <f t="shared" si="2"/>
        <v/>
      </c>
      <c r="N71" s="216" t="str">
        <f t="shared" si="3"/>
        <v/>
      </c>
      <c r="O71" s="217" t="str">
        <f t="shared" si="4"/>
        <v/>
      </c>
      <c r="Q71" s="218" t="str">
        <f t="shared" si="5"/>
        <v>_入所</v>
      </c>
      <c r="R71" s="218" t="str">
        <f t="shared" si="6"/>
        <v>_通所</v>
      </c>
    </row>
    <row r="72" spans="1:18" ht="32.25" customHeight="1">
      <c r="A72" s="207">
        <v>64</v>
      </c>
      <c r="B72" s="208"/>
      <c r="C72" s="209"/>
      <c r="D72" s="208"/>
      <c r="E72" s="210"/>
      <c r="F72" s="211" t="str">
        <f>IFERROR(VLOOKUP(E72,テーブル48[],2,FALSE)&amp;"","")</f>
        <v/>
      </c>
      <c r="G72" s="212"/>
      <c r="H72" s="213"/>
      <c r="I72" s="214"/>
      <c r="J72" s="214"/>
      <c r="K72" s="215"/>
      <c r="L72" s="216"/>
      <c r="M72" s="216" t="str">
        <f t="shared" si="2"/>
        <v/>
      </c>
      <c r="N72" s="216" t="str">
        <f t="shared" si="3"/>
        <v/>
      </c>
      <c r="O72" s="217" t="str">
        <f t="shared" si="4"/>
        <v/>
      </c>
      <c r="Q72" s="218" t="str">
        <f t="shared" si="5"/>
        <v>_入所</v>
      </c>
      <c r="R72" s="218" t="str">
        <f t="shared" si="6"/>
        <v>_通所</v>
      </c>
    </row>
    <row r="73" spans="1:18" ht="32.25" customHeight="1">
      <c r="A73" s="207">
        <v>65</v>
      </c>
      <c r="B73" s="208"/>
      <c r="C73" s="209"/>
      <c r="D73" s="208"/>
      <c r="E73" s="210"/>
      <c r="F73" s="211" t="str">
        <f>IFERROR(VLOOKUP(E73,テーブル48[],2,FALSE)&amp;"","")</f>
        <v/>
      </c>
      <c r="G73" s="212"/>
      <c r="H73" s="213"/>
      <c r="I73" s="214"/>
      <c r="J73" s="214"/>
      <c r="K73" s="215"/>
      <c r="L73" s="216"/>
      <c r="M73" s="216" t="str">
        <f t="shared" ref="M73" si="7">IF(E73="","",VLOOKUP(E73,$AI$9:$AM$12,5,0))</f>
        <v/>
      </c>
      <c r="N73" s="216" t="str">
        <f t="shared" si="3"/>
        <v/>
      </c>
      <c r="O73" s="217" t="str">
        <f t="shared" si="4"/>
        <v/>
      </c>
      <c r="Q73" s="218" t="str">
        <f t="shared" si="5"/>
        <v>_入所</v>
      </c>
      <c r="R73" s="218" t="str">
        <f t="shared" si="6"/>
        <v>_通所</v>
      </c>
    </row>
    <row r="74" spans="1:18" ht="32.25" customHeight="1">
      <c r="A74" s="207">
        <v>66</v>
      </c>
      <c r="B74" s="208"/>
      <c r="C74" s="209"/>
      <c r="D74" s="208"/>
      <c r="E74" s="210"/>
      <c r="F74" s="211" t="str">
        <f>IFERROR(VLOOKUP(E74,テーブル48[],2,FALSE)&amp;"","")</f>
        <v/>
      </c>
      <c r="G74" s="212"/>
      <c r="H74" s="213"/>
      <c r="I74" s="214"/>
      <c r="J74" s="214"/>
      <c r="K74" s="215" t="str">
        <f t="shared" ref="K74:K108" si="8">IF(ISNUMBER(E74)*1,$AK$9,IF(E74="",""))</f>
        <v/>
      </c>
      <c r="L74" s="216" t="str">
        <f t="shared" ref="L74:L108" si="9">IF(E74="","",VLOOKUP(E74,$AI$9:$AM$12,4,0)*H74)</f>
        <v/>
      </c>
      <c r="M74" s="216" t="str">
        <f t="shared" si="2"/>
        <v/>
      </c>
      <c r="N74" s="216" t="str">
        <f t="shared" ref="N74:N108" si="10">IFERROR(IF(AND(E74=""),"",IF(AND(E74=1,I74="負担あり"),H74*4000,IF(AND(E74=1,I74="負担なし"),0,IF(AND(E74=2,I74="負担あり",J74="負担あり"),H74*4000+30000,IF(AND(E74=2,I74="負担あり",J74="負担なし"),H74*4000,IF(AND(E74=2,I74="負担なし",J74="負担あり"),30000,IF(AND(E74=2,I74="負担なし",J74="負担なし"),0,IF(AND(E74=3,J74="負担あり"),30000,IF(AND(E74=3,J74="負担なし"),0,IF(AND(E74=4,I74="なし",J74="なし"),0,IF(AND(E74=4,I74=""),0,IF(AND(E74=4,J74=""),0,"")))))))))))),"")</f>
        <v/>
      </c>
      <c r="O74" s="217" t="str">
        <f t="shared" ref="O74:O108" si="11">IF(AND(B74&lt;&gt;"",C74&lt;&gt;"",D74&lt;&gt;"",E74&lt;&gt;"",F74&lt;&gt;"",G74&lt;&gt;""),SUM(K74:N74),"")</f>
        <v/>
      </c>
      <c r="Q74" s="218" t="str">
        <f t="shared" ref="Q74:Q108" si="12">F74&amp;E74&amp;"_入所"</f>
        <v>_入所</v>
      </c>
      <c r="R74" s="218" t="str">
        <f t="shared" ref="R74:R108" si="13">F74&amp;E74&amp;"_通所"</f>
        <v>_通所</v>
      </c>
    </row>
    <row r="75" spans="1:18" ht="32.25" customHeight="1">
      <c r="A75" s="207">
        <v>67</v>
      </c>
      <c r="B75" s="208"/>
      <c r="C75" s="209"/>
      <c r="D75" s="208"/>
      <c r="E75" s="210"/>
      <c r="F75" s="211" t="str">
        <f>IFERROR(VLOOKUP(E75,テーブル48[],2,FALSE)&amp;"","")</f>
        <v/>
      </c>
      <c r="G75" s="212"/>
      <c r="H75" s="213"/>
      <c r="I75" s="214"/>
      <c r="J75" s="214"/>
      <c r="K75" s="215" t="str">
        <f t="shared" si="8"/>
        <v/>
      </c>
      <c r="L75" s="216" t="str">
        <f t="shared" si="9"/>
        <v/>
      </c>
      <c r="M75" s="216" t="str">
        <f t="shared" ref="M75:M108" si="14">IF(E75="","",VLOOKUP(E75,$AI$9:$AM$12,5,0))</f>
        <v/>
      </c>
      <c r="N75" s="216" t="str">
        <f t="shared" si="10"/>
        <v/>
      </c>
      <c r="O75" s="217" t="str">
        <f t="shared" si="11"/>
        <v/>
      </c>
      <c r="Q75" s="218" t="str">
        <f t="shared" si="12"/>
        <v>_入所</v>
      </c>
      <c r="R75" s="218" t="str">
        <f t="shared" si="13"/>
        <v>_通所</v>
      </c>
    </row>
    <row r="76" spans="1:18" ht="32.25" customHeight="1">
      <c r="A76" s="207">
        <v>68</v>
      </c>
      <c r="B76" s="208"/>
      <c r="C76" s="209"/>
      <c r="D76" s="208"/>
      <c r="E76" s="210"/>
      <c r="F76" s="211" t="str">
        <f>IFERROR(VLOOKUP(E76,テーブル48[],2,FALSE)&amp;"","")</f>
        <v/>
      </c>
      <c r="G76" s="212"/>
      <c r="H76" s="213"/>
      <c r="I76" s="214"/>
      <c r="J76" s="214"/>
      <c r="K76" s="215" t="str">
        <f t="shared" si="8"/>
        <v/>
      </c>
      <c r="L76" s="216" t="str">
        <f t="shared" si="9"/>
        <v/>
      </c>
      <c r="M76" s="216" t="str">
        <f t="shared" si="14"/>
        <v/>
      </c>
      <c r="N76" s="216" t="str">
        <f t="shared" si="10"/>
        <v/>
      </c>
      <c r="O76" s="217" t="str">
        <f t="shared" si="11"/>
        <v/>
      </c>
      <c r="Q76" s="218" t="str">
        <f t="shared" si="12"/>
        <v>_入所</v>
      </c>
      <c r="R76" s="218" t="str">
        <f t="shared" si="13"/>
        <v>_通所</v>
      </c>
    </row>
    <row r="77" spans="1:18" ht="32.25" customHeight="1">
      <c r="A77" s="207">
        <v>69</v>
      </c>
      <c r="B77" s="208"/>
      <c r="C77" s="209"/>
      <c r="D77" s="208"/>
      <c r="E77" s="210"/>
      <c r="F77" s="211" t="str">
        <f>IFERROR(VLOOKUP(E77,テーブル48[],2,FALSE)&amp;"","")</f>
        <v/>
      </c>
      <c r="G77" s="212"/>
      <c r="H77" s="213"/>
      <c r="I77" s="214"/>
      <c r="J77" s="214"/>
      <c r="K77" s="215" t="str">
        <f t="shared" si="8"/>
        <v/>
      </c>
      <c r="L77" s="216" t="str">
        <f t="shared" si="9"/>
        <v/>
      </c>
      <c r="M77" s="216" t="str">
        <f t="shared" si="14"/>
        <v/>
      </c>
      <c r="N77" s="216" t="str">
        <f t="shared" si="10"/>
        <v/>
      </c>
      <c r="O77" s="217" t="str">
        <f t="shared" si="11"/>
        <v/>
      </c>
      <c r="Q77" s="218" t="str">
        <f t="shared" si="12"/>
        <v>_入所</v>
      </c>
      <c r="R77" s="218" t="str">
        <f t="shared" si="13"/>
        <v>_通所</v>
      </c>
    </row>
    <row r="78" spans="1:18" ht="32.25" customHeight="1">
      <c r="A78" s="207">
        <v>70</v>
      </c>
      <c r="B78" s="208"/>
      <c r="C78" s="209"/>
      <c r="D78" s="208"/>
      <c r="E78" s="210"/>
      <c r="F78" s="211" t="str">
        <f>IFERROR(VLOOKUP(E78,テーブル48[],2,FALSE)&amp;"","")</f>
        <v/>
      </c>
      <c r="G78" s="212"/>
      <c r="H78" s="213"/>
      <c r="I78" s="214"/>
      <c r="J78" s="214"/>
      <c r="K78" s="215" t="str">
        <f t="shared" si="8"/>
        <v/>
      </c>
      <c r="L78" s="216" t="str">
        <f t="shared" si="9"/>
        <v/>
      </c>
      <c r="M78" s="216" t="str">
        <f t="shared" si="14"/>
        <v/>
      </c>
      <c r="N78" s="216" t="str">
        <f t="shared" si="10"/>
        <v/>
      </c>
      <c r="O78" s="217" t="str">
        <f t="shared" si="11"/>
        <v/>
      </c>
      <c r="Q78" s="218" t="str">
        <f t="shared" si="12"/>
        <v>_入所</v>
      </c>
      <c r="R78" s="218" t="str">
        <f t="shared" si="13"/>
        <v>_通所</v>
      </c>
    </row>
    <row r="79" spans="1:18" ht="32.25" customHeight="1">
      <c r="A79" s="207">
        <v>71</v>
      </c>
      <c r="B79" s="208"/>
      <c r="C79" s="209"/>
      <c r="D79" s="208"/>
      <c r="E79" s="210"/>
      <c r="F79" s="211" t="str">
        <f>IFERROR(VLOOKUP(E79,テーブル48[],2,FALSE)&amp;"","")</f>
        <v/>
      </c>
      <c r="G79" s="212"/>
      <c r="H79" s="213"/>
      <c r="I79" s="214"/>
      <c r="J79" s="214"/>
      <c r="K79" s="215" t="str">
        <f t="shared" si="8"/>
        <v/>
      </c>
      <c r="L79" s="216" t="str">
        <f t="shared" si="9"/>
        <v/>
      </c>
      <c r="M79" s="216" t="str">
        <f t="shared" si="14"/>
        <v/>
      </c>
      <c r="N79" s="216" t="str">
        <f t="shared" si="10"/>
        <v/>
      </c>
      <c r="O79" s="217" t="str">
        <f t="shared" si="11"/>
        <v/>
      </c>
      <c r="Q79" s="218" t="str">
        <f t="shared" si="12"/>
        <v>_入所</v>
      </c>
      <c r="R79" s="218" t="str">
        <f t="shared" si="13"/>
        <v>_通所</v>
      </c>
    </row>
    <row r="80" spans="1:18" ht="32.25" customHeight="1">
      <c r="A80" s="207">
        <v>72</v>
      </c>
      <c r="B80" s="208"/>
      <c r="C80" s="209"/>
      <c r="D80" s="208"/>
      <c r="E80" s="210"/>
      <c r="F80" s="211" t="str">
        <f>IFERROR(VLOOKUP(E80,テーブル48[],2,FALSE)&amp;"","")</f>
        <v/>
      </c>
      <c r="G80" s="212"/>
      <c r="H80" s="213"/>
      <c r="I80" s="214"/>
      <c r="J80" s="214"/>
      <c r="K80" s="215" t="str">
        <f t="shared" si="8"/>
        <v/>
      </c>
      <c r="L80" s="216" t="str">
        <f t="shared" si="9"/>
        <v/>
      </c>
      <c r="M80" s="216" t="str">
        <f t="shared" si="14"/>
        <v/>
      </c>
      <c r="N80" s="216" t="str">
        <f t="shared" si="10"/>
        <v/>
      </c>
      <c r="O80" s="217" t="str">
        <f t="shared" si="11"/>
        <v/>
      </c>
      <c r="Q80" s="218" t="str">
        <f t="shared" si="12"/>
        <v>_入所</v>
      </c>
      <c r="R80" s="218" t="str">
        <f t="shared" si="13"/>
        <v>_通所</v>
      </c>
    </row>
    <row r="81" spans="1:18" ht="32.25" customHeight="1">
      <c r="A81" s="207">
        <v>73</v>
      </c>
      <c r="B81" s="208"/>
      <c r="C81" s="209"/>
      <c r="D81" s="208"/>
      <c r="E81" s="210"/>
      <c r="F81" s="211" t="str">
        <f>IFERROR(VLOOKUP(E81,テーブル48[],2,FALSE)&amp;"","")</f>
        <v/>
      </c>
      <c r="G81" s="212"/>
      <c r="H81" s="213"/>
      <c r="I81" s="214"/>
      <c r="J81" s="214"/>
      <c r="K81" s="215" t="str">
        <f t="shared" si="8"/>
        <v/>
      </c>
      <c r="L81" s="216" t="str">
        <f t="shared" si="9"/>
        <v/>
      </c>
      <c r="M81" s="216" t="str">
        <f t="shared" si="14"/>
        <v/>
      </c>
      <c r="N81" s="216" t="str">
        <f t="shared" si="10"/>
        <v/>
      </c>
      <c r="O81" s="217" t="str">
        <f t="shared" si="11"/>
        <v/>
      </c>
      <c r="Q81" s="218" t="str">
        <f t="shared" si="12"/>
        <v>_入所</v>
      </c>
      <c r="R81" s="218" t="str">
        <f t="shared" si="13"/>
        <v>_通所</v>
      </c>
    </row>
    <row r="82" spans="1:18" ht="32.25" customHeight="1">
      <c r="A82" s="207">
        <v>74</v>
      </c>
      <c r="B82" s="208"/>
      <c r="C82" s="209"/>
      <c r="D82" s="208"/>
      <c r="E82" s="210"/>
      <c r="F82" s="211" t="str">
        <f>IFERROR(VLOOKUP(E82,テーブル48[],2,FALSE)&amp;"","")</f>
        <v/>
      </c>
      <c r="G82" s="212"/>
      <c r="H82" s="213"/>
      <c r="I82" s="214"/>
      <c r="J82" s="214"/>
      <c r="K82" s="215" t="str">
        <f t="shared" si="8"/>
        <v/>
      </c>
      <c r="L82" s="216" t="str">
        <f t="shared" si="9"/>
        <v/>
      </c>
      <c r="M82" s="216" t="str">
        <f t="shared" si="14"/>
        <v/>
      </c>
      <c r="N82" s="216" t="str">
        <f t="shared" si="10"/>
        <v/>
      </c>
      <c r="O82" s="217" t="str">
        <f t="shared" si="11"/>
        <v/>
      </c>
      <c r="Q82" s="218" t="str">
        <f t="shared" si="12"/>
        <v>_入所</v>
      </c>
      <c r="R82" s="218" t="str">
        <f t="shared" si="13"/>
        <v>_通所</v>
      </c>
    </row>
    <row r="83" spans="1:18" ht="32.25" customHeight="1">
      <c r="A83" s="207">
        <v>75</v>
      </c>
      <c r="B83" s="208"/>
      <c r="C83" s="209"/>
      <c r="D83" s="208"/>
      <c r="E83" s="210"/>
      <c r="F83" s="211" t="str">
        <f>IFERROR(VLOOKUP(E83,テーブル48[],2,FALSE)&amp;"","")</f>
        <v/>
      </c>
      <c r="G83" s="212"/>
      <c r="H83" s="213"/>
      <c r="I83" s="214"/>
      <c r="J83" s="214"/>
      <c r="K83" s="215" t="str">
        <f t="shared" si="8"/>
        <v/>
      </c>
      <c r="L83" s="216" t="str">
        <f t="shared" si="9"/>
        <v/>
      </c>
      <c r="M83" s="216" t="str">
        <f t="shared" si="14"/>
        <v/>
      </c>
      <c r="N83" s="216" t="str">
        <f t="shared" si="10"/>
        <v/>
      </c>
      <c r="O83" s="217" t="str">
        <f t="shared" si="11"/>
        <v/>
      </c>
      <c r="Q83" s="218" t="str">
        <f t="shared" si="12"/>
        <v>_入所</v>
      </c>
      <c r="R83" s="218" t="str">
        <f t="shared" si="13"/>
        <v>_通所</v>
      </c>
    </row>
    <row r="84" spans="1:18" ht="32.25" customHeight="1">
      <c r="A84" s="207">
        <v>76</v>
      </c>
      <c r="B84" s="208"/>
      <c r="C84" s="209"/>
      <c r="D84" s="208"/>
      <c r="E84" s="210"/>
      <c r="F84" s="211" t="str">
        <f>IFERROR(VLOOKUP(E84,テーブル48[],2,FALSE)&amp;"","")</f>
        <v/>
      </c>
      <c r="G84" s="212"/>
      <c r="H84" s="213"/>
      <c r="I84" s="214"/>
      <c r="J84" s="214"/>
      <c r="K84" s="215" t="str">
        <f t="shared" si="8"/>
        <v/>
      </c>
      <c r="L84" s="216" t="str">
        <f t="shared" si="9"/>
        <v/>
      </c>
      <c r="M84" s="216" t="str">
        <f t="shared" si="14"/>
        <v/>
      </c>
      <c r="N84" s="216" t="str">
        <f t="shared" si="10"/>
        <v/>
      </c>
      <c r="O84" s="217" t="str">
        <f t="shared" si="11"/>
        <v/>
      </c>
      <c r="Q84" s="218" t="str">
        <f t="shared" si="12"/>
        <v>_入所</v>
      </c>
      <c r="R84" s="218" t="str">
        <f t="shared" si="13"/>
        <v>_通所</v>
      </c>
    </row>
    <row r="85" spans="1:18" ht="32.25" customHeight="1">
      <c r="A85" s="207">
        <v>77</v>
      </c>
      <c r="B85" s="208"/>
      <c r="C85" s="209"/>
      <c r="D85" s="208"/>
      <c r="E85" s="210"/>
      <c r="F85" s="211" t="str">
        <f>IFERROR(VLOOKUP(E85,テーブル48[],2,FALSE)&amp;"","")</f>
        <v/>
      </c>
      <c r="G85" s="212"/>
      <c r="H85" s="213"/>
      <c r="I85" s="214"/>
      <c r="J85" s="214"/>
      <c r="K85" s="215" t="str">
        <f t="shared" si="8"/>
        <v/>
      </c>
      <c r="L85" s="216" t="str">
        <f t="shared" si="9"/>
        <v/>
      </c>
      <c r="M85" s="216" t="str">
        <f t="shared" si="14"/>
        <v/>
      </c>
      <c r="N85" s="216" t="str">
        <f t="shared" si="10"/>
        <v/>
      </c>
      <c r="O85" s="217" t="str">
        <f t="shared" si="11"/>
        <v/>
      </c>
      <c r="Q85" s="218" t="str">
        <f t="shared" si="12"/>
        <v>_入所</v>
      </c>
      <c r="R85" s="218" t="str">
        <f t="shared" si="13"/>
        <v>_通所</v>
      </c>
    </row>
    <row r="86" spans="1:18" ht="32.25" customHeight="1">
      <c r="A86" s="207">
        <v>78</v>
      </c>
      <c r="B86" s="208"/>
      <c r="C86" s="209"/>
      <c r="D86" s="208"/>
      <c r="E86" s="210"/>
      <c r="F86" s="211" t="str">
        <f>IFERROR(VLOOKUP(E86,テーブル48[],2,FALSE)&amp;"","")</f>
        <v/>
      </c>
      <c r="G86" s="212"/>
      <c r="H86" s="213"/>
      <c r="I86" s="214"/>
      <c r="J86" s="214"/>
      <c r="K86" s="215" t="str">
        <f t="shared" si="8"/>
        <v/>
      </c>
      <c r="L86" s="216" t="str">
        <f t="shared" si="9"/>
        <v/>
      </c>
      <c r="M86" s="216" t="str">
        <f t="shared" si="14"/>
        <v/>
      </c>
      <c r="N86" s="216" t="str">
        <f t="shared" si="10"/>
        <v/>
      </c>
      <c r="O86" s="217" t="str">
        <f t="shared" si="11"/>
        <v/>
      </c>
      <c r="Q86" s="218" t="str">
        <f t="shared" si="12"/>
        <v>_入所</v>
      </c>
      <c r="R86" s="218" t="str">
        <f t="shared" si="13"/>
        <v>_通所</v>
      </c>
    </row>
    <row r="87" spans="1:18" ht="32.25" customHeight="1">
      <c r="A87" s="207">
        <v>79</v>
      </c>
      <c r="B87" s="208"/>
      <c r="C87" s="209"/>
      <c r="D87" s="208"/>
      <c r="E87" s="210"/>
      <c r="F87" s="211" t="str">
        <f>IFERROR(VLOOKUP(E87,テーブル48[],2,FALSE)&amp;"","")</f>
        <v/>
      </c>
      <c r="G87" s="212"/>
      <c r="H87" s="213"/>
      <c r="I87" s="214"/>
      <c r="J87" s="214"/>
      <c r="K87" s="215" t="str">
        <f t="shared" si="8"/>
        <v/>
      </c>
      <c r="L87" s="216" t="str">
        <f t="shared" si="9"/>
        <v/>
      </c>
      <c r="M87" s="216" t="str">
        <f t="shared" si="14"/>
        <v/>
      </c>
      <c r="N87" s="216" t="str">
        <f t="shared" si="10"/>
        <v/>
      </c>
      <c r="O87" s="217" t="str">
        <f t="shared" si="11"/>
        <v/>
      </c>
      <c r="Q87" s="218" t="str">
        <f t="shared" si="12"/>
        <v>_入所</v>
      </c>
      <c r="R87" s="218" t="str">
        <f t="shared" si="13"/>
        <v>_通所</v>
      </c>
    </row>
    <row r="88" spans="1:18" ht="32.25" customHeight="1">
      <c r="A88" s="207">
        <v>80</v>
      </c>
      <c r="B88" s="208"/>
      <c r="C88" s="209"/>
      <c r="D88" s="208"/>
      <c r="E88" s="210"/>
      <c r="F88" s="211" t="str">
        <f>IFERROR(VLOOKUP(E88,テーブル48[],2,FALSE)&amp;"","")</f>
        <v/>
      </c>
      <c r="G88" s="212"/>
      <c r="H88" s="213"/>
      <c r="I88" s="214"/>
      <c r="J88" s="214"/>
      <c r="K88" s="215" t="str">
        <f t="shared" si="8"/>
        <v/>
      </c>
      <c r="L88" s="216" t="str">
        <f t="shared" si="9"/>
        <v/>
      </c>
      <c r="M88" s="216" t="str">
        <f t="shared" si="14"/>
        <v/>
      </c>
      <c r="N88" s="216" t="str">
        <f t="shared" si="10"/>
        <v/>
      </c>
      <c r="O88" s="217" t="str">
        <f t="shared" si="11"/>
        <v/>
      </c>
      <c r="Q88" s="218" t="str">
        <f t="shared" si="12"/>
        <v>_入所</v>
      </c>
      <c r="R88" s="218" t="str">
        <f t="shared" si="13"/>
        <v>_通所</v>
      </c>
    </row>
    <row r="89" spans="1:18" ht="32.25" customHeight="1">
      <c r="A89" s="207">
        <v>81</v>
      </c>
      <c r="B89" s="208"/>
      <c r="C89" s="209"/>
      <c r="D89" s="208"/>
      <c r="E89" s="210"/>
      <c r="F89" s="211" t="str">
        <f>IFERROR(VLOOKUP(E89,テーブル48[],2,FALSE)&amp;"","")</f>
        <v/>
      </c>
      <c r="G89" s="212"/>
      <c r="H89" s="213"/>
      <c r="I89" s="214"/>
      <c r="J89" s="214"/>
      <c r="K89" s="215" t="str">
        <f t="shared" si="8"/>
        <v/>
      </c>
      <c r="L89" s="216" t="str">
        <f t="shared" si="9"/>
        <v/>
      </c>
      <c r="M89" s="216" t="str">
        <f t="shared" si="14"/>
        <v/>
      </c>
      <c r="N89" s="216" t="str">
        <f t="shared" si="10"/>
        <v/>
      </c>
      <c r="O89" s="217" t="str">
        <f t="shared" si="11"/>
        <v/>
      </c>
      <c r="Q89" s="218" t="str">
        <f t="shared" si="12"/>
        <v>_入所</v>
      </c>
      <c r="R89" s="218" t="str">
        <f t="shared" si="13"/>
        <v>_通所</v>
      </c>
    </row>
    <row r="90" spans="1:18" ht="32.25" customHeight="1">
      <c r="A90" s="207">
        <v>82</v>
      </c>
      <c r="B90" s="208"/>
      <c r="C90" s="209"/>
      <c r="D90" s="208"/>
      <c r="E90" s="210"/>
      <c r="F90" s="211" t="str">
        <f>IFERROR(VLOOKUP(E90,テーブル48[],2,FALSE)&amp;"","")</f>
        <v/>
      </c>
      <c r="G90" s="212"/>
      <c r="H90" s="213"/>
      <c r="I90" s="214"/>
      <c r="J90" s="214"/>
      <c r="K90" s="215" t="str">
        <f t="shared" si="8"/>
        <v/>
      </c>
      <c r="L90" s="216" t="str">
        <f t="shared" si="9"/>
        <v/>
      </c>
      <c r="M90" s="216" t="str">
        <f t="shared" si="14"/>
        <v/>
      </c>
      <c r="N90" s="216" t="str">
        <f t="shared" si="10"/>
        <v/>
      </c>
      <c r="O90" s="217" t="str">
        <f t="shared" si="11"/>
        <v/>
      </c>
      <c r="Q90" s="218" t="str">
        <f t="shared" si="12"/>
        <v>_入所</v>
      </c>
      <c r="R90" s="218" t="str">
        <f t="shared" si="13"/>
        <v>_通所</v>
      </c>
    </row>
    <row r="91" spans="1:18" ht="32.25" customHeight="1">
      <c r="A91" s="207">
        <v>83</v>
      </c>
      <c r="B91" s="208"/>
      <c r="C91" s="209"/>
      <c r="D91" s="208"/>
      <c r="E91" s="210"/>
      <c r="F91" s="211" t="str">
        <f>IFERROR(VLOOKUP(E91,テーブル48[],2,FALSE)&amp;"","")</f>
        <v/>
      </c>
      <c r="G91" s="212"/>
      <c r="H91" s="213"/>
      <c r="I91" s="214"/>
      <c r="J91" s="214"/>
      <c r="K91" s="215" t="str">
        <f t="shared" si="8"/>
        <v/>
      </c>
      <c r="L91" s="216" t="str">
        <f t="shared" si="9"/>
        <v/>
      </c>
      <c r="M91" s="216" t="str">
        <f t="shared" si="14"/>
        <v/>
      </c>
      <c r="N91" s="216" t="str">
        <f t="shared" si="10"/>
        <v/>
      </c>
      <c r="O91" s="217" t="str">
        <f t="shared" si="11"/>
        <v/>
      </c>
      <c r="Q91" s="218" t="str">
        <f t="shared" si="12"/>
        <v>_入所</v>
      </c>
      <c r="R91" s="218" t="str">
        <f t="shared" si="13"/>
        <v>_通所</v>
      </c>
    </row>
    <row r="92" spans="1:18" ht="32.25" customHeight="1">
      <c r="A92" s="207">
        <v>84</v>
      </c>
      <c r="B92" s="208"/>
      <c r="C92" s="209"/>
      <c r="D92" s="208"/>
      <c r="E92" s="210"/>
      <c r="F92" s="211" t="str">
        <f>IFERROR(VLOOKUP(E92,テーブル48[],2,FALSE)&amp;"","")</f>
        <v/>
      </c>
      <c r="G92" s="212"/>
      <c r="H92" s="213"/>
      <c r="I92" s="214"/>
      <c r="J92" s="214"/>
      <c r="K92" s="215" t="str">
        <f t="shared" si="8"/>
        <v/>
      </c>
      <c r="L92" s="216" t="str">
        <f t="shared" si="9"/>
        <v/>
      </c>
      <c r="M92" s="216" t="str">
        <f t="shared" si="14"/>
        <v/>
      </c>
      <c r="N92" s="216" t="str">
        <f t="shared" si="10"/>
        <v/>
      </c>
      <c r="O92" s="217" t="str">
        <f t="shared" si="11"/>
        <v/>
      </c>
      <c r="Q92" s="218" t="str">
        <f t="shared" si="12"/>
        <v>_入所</v>
      </c>
      <c r="R92" s="218" t="str">
        <f t="shared" si="13"/>
        <v>_通所</v>
      </c>
    </row>
    <row r="93" spans="1:18" ht="32.25" customHeight="1">
      <c r="A93" s="207">
        <v>85</v>
      </c>
      <c r="B93" s="208"/>
      <c r="C93" s="209"/>
      <c r="D93" s="208"/>
      <c r="E93" s="210"/>
      <c r="F93" s="211" t="str">
        <f>IFERROR(VLOOKUP(E93,テーブル48[],2,FALSE)&amp;"","")</f>
        <v/>
      </c>
      <c r="G93" s="212"/>
      <c r="H93" s="213"/>
      <c r="I93" s="214"/>
      <c r="J93" s="214"/>
      <c r="K93" s="215" t="str">
        <f t="shared" si="8"/>
        <v/>
      </c>
      <c r="L93" s="216" t="str">
        <f t="shared" si="9"/>
        <v/>
      </c>
      <c r="M93" s="216" t="str">
        <f t="shared" si="14"/>
        <v/>
      </c>
      <c r="N93" s="216" t="str">
        <f t="shared" si="10"/>
        <v/>
      </c>
      <c r="O93" s="217" t="str">
        <f t="shared" si="11"/>
        <v/>
      </c>
      <c r="Q93" s="218" t="str">
        <f t="shared" si="12"/>
        <v>_入所</v>
      </c>
      <c r="R93" s="218" t="str">
        <f t="shared" si="13"/>
        <v>_通所</v>
      </c>
    </row>
    <row r="94" spans="1:18" ht="32.25" customHeight="1">
      <c r="A94" s="207">
        <v>86</v>
      </c>
      <c r="B94" s="208"/>
      <c r="C94" s="209"/>
      <c r="D94" s="208"/>
      <c r="E94" s="210"/>
      <c r="F94" s="211" t="str">
        <f>IFERROR(VLOOKUP(E94,テーブル48[],2,FALSE)&amp;"","")</f>
        <v/>
      </c>
      <c r="G94" s="212"/>
      <c r="H94" s="213"/>
      <c r="I94" s="214"/>
      <c r="J94" s="214"/>
      <c r="K94" s="215" t="str">
        <f t="shared" si="8"/>
        <v/>
      </c>
      <c r="L94" s="216" t="str">
        <f t="shared" si="9"/>
        <v/>
      </c>
      <c r="M94" s="216" t="str">
        <f t="shared" si="14"/>
        <v/>
      </c>
      <c r="N94" s="216" t="str">
        <f t="shared" si="10"/>
        <v/>
      </c>
      <c r="O94" s="217" t="str">
        <f t="shared" si="11"/>
        <v/>
      </c>
      <c r="Q94" s="218" t="str">
        <f t="shared" si="12"/>
        <v>_入所</v>
      </c>
      <c r="R94" s="218" t="str">
        <f t="shared" si="13"/>
        <v>_通所</v>
      </c>
    </row>
    <row r="95" spans="1:18" ht="32.25" customHeight="1">
      <c r="A95" s="207">
        <v>87</v>
      </c>
      <c r="B95" s="208"/>
      <c r="C95" s="209"/>
      <c r="D95" s="208"/>
      <c r="E95" s="210"/>
      <c r="F95" s="211" t="str">
        <f>IFERROR(VLOOKUP(E95,テーブル48[],2,FALSE)&amp;"","")</f>
        <v/>
      </c>
      <c r="G95" s="212"/>
      <c r="H95" s="213"/>
      <c r="I95" s="214"/>
      <c r="J95" s="214"/>
      <c r="K95" s="215" t="str">
        <f t="shared" si="8"/>
        <v/>
      </c>
      <c r="L95" s="216" t="str">
        <f t="shared" si="9"/>
        <v/>
      </c>
      <c r="M95" s="216" t="str">
        <f t="shared" si="14"/>
        <v/>
      </c>
      <c r="N95" s="216" t="str">
        <f t="shared" si="10"/>
        <v/>
      </c>
      <c r="O95" s="217" t="str">
        <f t="shared" si="11"/>
        <v/>
      </c>
      <c r="Q95" s="218" t="str">
        <f t="shared" si="12"/>
        <v>_入所</v>
      </c>
      <c r="R95" s="218" t="str">
        <f t="shared" si="13"/>
        <v>_通所</v>
      </c>
    </row>
    <row r="96" spans="1:18" ht="32.25" customHeight="1">
      <c r="A96" s="207">
        <v>88</v>
      </c>
      <c r="B96" s="208"/>
      <c r="C96" s="209"/>
      <c r="D96" s="208"/>
      <c r="E96" s="210"/>
      <c r="F96" s="211" t="str">
        <f>IFERROR(VLOOKUP(E96,テーブル48[],2,FALSE)&amp;"","")</f>
        <v/>
      </c>
      <c r="G96" s="212"/>
      <c r="H96" s="213"/>
      <c r="I96" s="214"/>
      <c r="J96" s="214"/>
      <c r="K96" s="215" t="str">
        <f t="shared" si="8"/>
        <v/>
      </c>
      <c r="L96" s="216" t="str">
        <f t="shared" si="9"/>
        <v/>
      </c>
      <c r="M96" s="216" t="str">
        <f t="shared" si="14"/>
        <v/>
      </c>
      <c r="N96" s="216" t="str">
        <f t="shared" si="10"/>
        <v/>
      </c>
      <c r="O96" s="217" t="str">
        <f t="shared" si="11"/>
        <v/>
      </c>
      <c r="Q96" s="218" t="str">
        <f t="shared" si="12"/>
        <v>_入所</v>
      </c>
      <c r="R96" s="218" t="str">
        <f t="shared" si="13"/>
        <v>_通所</v>
      </c>
    </row>
    <row r="97" spans="1:18" ht="32.25" customHeight="1">
      <c r="A97" s="207">
        <v>89</v>
      </c>
      <c r="B97" s="208"/>
      <c r="C97" s="209"/>
      <c r="D97" s="208"/>
      <c r="E97" s="210"/>
      <c r="F97" s="211" t="str">
        <f>IFERROR(VLOOKUP(E97,テーブル48[],2,FALSE)&amp;"","")</f>
        <v/>
      </c>
      <c r="G97" s="212"/>
      <c r="H97" s="213"/>
      <c r="I97" s="214"/>
      <c r="J97" s="214"/>
      <c r="K97" s="215" t="str">
        <f t="shared" si="8"/>
        <v/>
      </c>
      <c r="L97" s="216" t="str">
        <f t="shared" si="9"/>
        <v/>
      </c>
      <c r="M97" s="216" t="str">
        <f t="shared" si="14"/>
        <v/>
      </c>
      <c r="N97" s="216" t="str">
        <f t="shared" si="10"/>
        <v/>
      </c>
      <c r="O97" s="217" t="str">
        <f t="shared" si="11"/>
        <v/>
      </c>
      <c r="Q97" s="218" t="str">
        <f t="shared" si="12"/>
        <v>_入所</v>
      </c>
      <c r="R97" s="218" t="str">
        <f t="shared" si="13"/>
        <v>_通所</v>
      </c>
    </row>
    <row r="98" spans="1:18" ht="32.25" customHeight="1">
      <c r="A98" s="207">
        <v>90</v>
      </c>
      <c r="B98" s="208"/>
      <c r="C98" s="209"/>
      <c r="D98" s="208"/>
      <c r="E98" s="210"/>
      <c r="F98" s="211" t="str">
        <f>IFERROR(VLOOKUP(E98,テーブル48[],2,FALSE)&amp;"","")</f>
        <v/>
      </c>
      <c r="G98" s="212"/>
      <c r="H98" s="213"/>
      <c r="I98" s="214"/>
      <c r="J98" s="214"/>
      <c r="K98" s="215" t="str">
        <f t="shared" si="8"/>
        <v/>
      </c>
      <c r="L98" s="216" t="str">
        <f t="shared" si="9"/>
        <v/>
      </c>
      <c r="M98" s="216" t="str">
        <f t="shared" si="14"/>
        <v/>
      </c>
      <c r="N98" s="216" t="str">
        <f t="shared" si="10"/>
        <v/>
      </c>
      <c r="O98" s="217" t="str">
        <f t="shared" si="11"/>
        <v/>
      </c>
      <c r="Q98" s="218" t="str">
        <f t="shared" si="12"/>
        <v>_入所</v>
      </c>
      <c r="R98" s="218" t="str">
        <f t="shared" si="13"/>
        <v>_通所</v>
      </c>
    </row>
    <row r="99" spans="1:18" ht="32.25" customHeight="1">
      <c r="A99" s="207">
        <v>91</v>
      </c>
      <c r="B99" s="208"/>
      <c r="C99" s="209"/>
      <c r="D99" s="208"/>
      <c r="E99" s="210"/>
      <c r="F99" s="211" t="str">
        <f>IFERROR(VLOOKUP(E99,テーブル48[],2,FALSE)&amp;"","")</f>
        <v/>
      </c>
      <c r="G99" s="212"/>
      <c r="H99" s="213"/>
      <c r="I99" s="214"/>
      <c r="J99" s="214"/>
      <c r="K99" s="215" t="str">
        <f t="shared" si="8"/>
        <v/>
      </c>
      <c r="L99" s="216" t="str">
        <f t="shared" si="9"/>
        <v/>
      </c>
      <c r="M99" s="216" t="str">
        <f t="shared" si="14"/>
        <v/>
      </c>
      <c r="N99" s="216" t="str">
        <f t="shared" si="10"/>
        <v/>
      </c>
      <c r="O99" s="217" t="str">
        <f t="shared" si="11"/>
        <v/>
      </c>
      <c r="Q99" s="218" t="str">
        <f t="shared" si="12"/>
        <v>_入所</v>
      </c>
      <c r="R99" s="218" t="str">
        <f t="shared" si="13"/>
        <v>_通所</v>
      </c>
    </row>
    <row r="100" spans="1:18" ht="32.25" customHeight="1">
      <c r="A100" s="207">
        <v>92</v>
      </c>
      <c r="B100" s="208"/>
      <c r="C100" s="209"/>
      <c r="D100" s="208"/>
      <c r="E100" s="210"/>
      <c r="F100" s="211" t="str">
        <f>IFERROR(VLOOKUP(E100,テーブル48[],2,FALSE)&amp;"","")</f>
        <v/>
      </c>
      <c r="G100" s="212"/>
      <c r="H100" s="213"/>
      <c r="I100" s="214"/>
      <c r="J100" s="214"/>
      <c r="K100" s="215" t="str">
        <f t="shared" si="8"/>
        <v/>
      </c>
      <c r="L100" s="216" t="str">
        <f t="shared" si="9"/>
        <v/>
      </c>
      <c r="M100" s="216" t="str">
        <f t="shared" si="14"/>
        <v/>
      </c>
      <c r="N100" s="216" t="str">
        <f t="shared" si="10"/>
        <v/>
      </c>
      <c r="O100" s="217" t="str">
        <f t="shared" si="11"/>
        <v/>
      </c>
      <c r="Q100" s="218" t="str">
        <f t="shared" si="12"/>
        <v>_入所</v>
      </c>
      <c r="R100" s="218" t="str">
        <f t="shared" si="13"/>
        <v>_通所</v>
      </c>
    </row>
    <row r="101" spans="1:18" ht="32.25" customHeight="1">
      <c r="A101" s="207">
        <v>93</v>
      </c>
      <c r="B101" s="208"/>
      <c r="C101" s="209"/>
      <c r="D101" s="208"/>
      <c r="E101" s="210"/>
      <c r="F101" s="211" t="str">
        <f>IFERROR(VLOOKUP(E101,テーブル48[],2,FALSE)&amp;"","")</f>
        <v/>
      </c>
      <c r="G101" s="212"/>
      <c r="H101" s="213"/>
      <c r="I101" s="214"/>
      <c r="J101" s="214"/>
      <c r="K101" s="215" t="str">
        <f t="shared" si="8"/>
        <v/>
      </c>
      <c r="L101" s="216" t="str">
        <f t="shared" si="9"/>
        <v/>
      </c>
      <c r="M101" s="216" t="str">
        <f t="shared" si="14"/>
        <v/>
      </c>
      <c r="N101" s="216" t="str">
        <f t="shared" si="10"/>
        <v/>
      </c>
      <c r="O101" s="217" t="str">
        <f t="shared" si="11"/>
        <v/>
      </c>
      <c r="Q101" s="218" t="str">
        <f t="shared" si="12"/>
        <v>_入所</v>
      </c>
      <c r="R101" s="218" t="str">
        <f t="shared" si="13"/>
        <v>_通所</v>
      </c>
    </row>
    <row r="102" spans="1:18" ht="32.25" customHeight="1">
      <c r="A102" s="207">
        <v>94</v>
      </c>
      <c r="B102" s="208"/>
      <c r="C102" s="209"/>
      <c r="D102" s="208"/>
      <c r="E102" s="210"/>
      <c r="F102" s="211" t="str">
        <f>IFERROR(VLOOKUP(E102,テーブル48[],2,FALSE)&amp;"","")</f>
        <v/>
      </c>
      <c r="G102" s="212"/>
      <c r="H102" s="213"/>
      <c r="I102" s="214"/>
      <c r="J102" s="214"/>
      <c r="K102" s="215" t="str">
        <f t="shared" si="8"/>
        <v/>
      </c>
      <c r="L102" s="216" t="str">
        <f t="shared" si="9"/>
        <v/>
      </c>
      <c r="M102" s="216" t="str">
        <f t="shared" si="14"/>
        <v/>
      </c>
      <c r="N102" s="216" t="str">
        <f t="shared" si="10"/>
        <v/>
      </c>
      <c r="O102" s="217" t="str">
        <f t="shared" si="11"/>
        <v/>
      </c>
      <c r="Q102" s="218" t="str">
        <f t="shared" si="12"/>
        <v>_入所</v>
      </c>
      <c r="R102" s="218" t="str">
        <f t="shared" si="13"/>
        <v>_通所</v>
      </c>
    </row>
    <row r="103" spans="1:18" ht="32.25" customHeight="1">
      <c r="A103" s="207">
        <v>95</v>
      </c>
      <c r="B103" s="208"/>
      <c r="C103" s="209"/>
      <c r="D103" s="208"/>
      <c r="E103" s="210"/>
      <c r="F103" s="211" t="str">
        <f>IFERROR(VLOOKUP(E103,テーブル48[],2,FALSE)&amp;"","")</f>
        <v/>
      </c>
      <c r="G103" s="212"/>
      <c r="H103" s="213"/>
      <c r="I103" s="214"/>
      <c r="J103" s="214"/>
      <c r="K103" s="215" t="str">
        <f t="shared" si="8"/>
        <v/>
      </c>
      <c r="L103" s="216" t="str">
        <f t="shared" si="9"/>
        <v/>
      </c>
      <c r="M103" s="216" t="str">
        <f t="shared" si="14"/>
        <v/>
      </c>
      <c r="N103" s="216" t="str">
        <f t="shared" si="10"/>
        <v/>
      </c>
      <c r="O103" s="217" t="str">
        <f t="shared" si="11"/>
        <v/>
      </c>
      <c r="Q103" s="218" t="str">
        <f t="shared" si="12"/>
        <v>_入所</v>
      </c>
      <c r="R103" s="218" t="str">
        <f t="shared" si="13"/>
        <v>_通所</v>
      </c>
    </row>
    <row r="104" spans="1:18" ht="32.25" customHeight="1">
      <c r="A104" s="207">
        <v>96</v>
      </c>
      <c r="B104" s="208"/>
      <c r="C104" s="209"/>
      <c r="D104" s="208"/>
      <c r="E104" s="210"/>
      <c r="F104" s="211" t="str">
        <f>IFERROR(VLOOKUP(E104,テーブル48[],2,FALSE)&amp;"","")</f>
        <v/>
      </c>
      <c r="G104" s="212"/>
      <c r="H104" s="213"/>
      <c r="I104" s="214"/>
      <c r="J104" s="214"/>
      <c r="K104" s="215" t="str">
        <f t="shared" si="8"/>
        <v/>
      </c>
      <c r="L104" s="216" t="str">
        <f t="shared" si="9"/>
        <v/>
      </c>
      <c r="M104" s="216" t="str">
        <f t="shared" si="14"/>
        <v/>
      </c>
      <c r="N104" s="216" t="str">
        <f t="shared" si="10"/>
        <v/>
      </c>
      <c r="O104" s="217" t="str">
        <f t="shared" si="11"/>
        <v/>
      </c>
      <c r="Q104" s="218" t="str">
        <f t="shared" si="12"/>
        <v>_入所</v>
      </c>
      <c r="R104" s="218" t="str">
        <f t="shared" si="13"/>
        <v>_通所</v>
      </c>
    </row>
    <row r="105" spans="1:18" ht="32.25" customHeight="1">
      <c r="A105" s="207">
        <v>97</v>
      </c>
      <c r="B105" s="208"/>
      <c r="C105" s="209"/>
      <c r="D105" s="208"/>
      <c r="E105" s="210"/>
      <c r="F105" s="211" t="str">
        <f>IFERROR(VLOOKUP(E105,テーブル48[],2,FALSE)&amp;"","")</f>
        <v/>
      </c>
      <c r="G105" s="212"/>
      <c r="H105" s="213"/>
      <c r="I105" s="214"/>
      <c r="J105" s="214"/>
      <c r="K105" s="215" t="str">
        <f t="shared" si="8"/>
        <v/>
      </c>
      <c r="L105" s="216" t="str">
        <f t="shared" si="9"/>
        <v/>
      </c>
      <c r="M105" s="216" t="str">
        <f t="shared" si="14"/>
        <v/>
      </c>
      <c r="N105" s="216" t="str">
        <f t="shared" si="10"/>
        <v/>
      </c>
      <c r="O105" s="217" t="str">
        <f t="shared" si="11"/>
        <v/>
      </c>
      <c r="Q105" s="218" t="str">
        <f t="shared" si="12"/>
        <v>_入所</v>
      </c>
      <c r="R105" s="218" t="str">
        <f t="shared" si="13"/>
        <v>_通所</v>
      </c>
    </row>
    <row r="106" spans="1:18" ht="32.25" customHeight="1">
      <c r="A106" s="207">
        <v>98</v>
      </c>
      <c r="B106" s="208"/>
      <c r="C106" s="209"/>
      <c r="D106" s="208"/>
      <c r="E106" s="210"/>
      <c r="F106" s="211" t="str">
        <f>IFERROR(VLOOKUP(E106,テーブル48[],2,FALSE)&amp;"","")</f>
        <v/>
      </c>
      <c r="G106" s="212"/>
      <c r="H106" s="213"/>
      <c r="I106" s="214"/>
      <c r="J106" s="214"/>
      <c r="K106" s="215" t="str">
        <f t="shared" si="8"/>
        <v/>
      </c>
      <c r="L106" s="216" t="str">
        <f t="shared" si="9"/>
        <v/>
      </c>
      <c r="M106" s="216" t="str">
        <f t="shared" si="14"/>
        <v/>
      </c>
      <c r="N106" s="216" t="str">
        <f t="shared" si="10"/>
        <v/>
      </c>
      <c r="O106" s="217" t="str">
        <f t="shared" si="11"/>
        <v/>
      </c>
      <c r="Q106" s="218" t="str">
        <f t="shared" si="12"/>
        <v>_入所</v>
      </c>
      <c r="R106" s="218" t="str">
        <f t="shared" si="13"/>
        <v>_通所</v>
      </c>
    </row>
    <row r="107" spans="1:18" ht="32.25" customHeight="1">
      <c r="A107" s="207">
        <v>99</v>
      </c>
      <c r="B107" s="208"/>
      <c r="C107" s="209"/>
      <c r="D107" s="208"/>
      <c r="E107" s="210"/>
      <c r="F107" s="211" t="str">
        <f>IFERROR(VLOOKUP(E107,テーブル48[],2,FALSE)&amp;"","")</f>
        <v/>
      </c>
      <c r="G107" s="212"/>
      <c r="H107" s="213"/>
      <c r="I107" s="214"/>
      <c r="J107" s="214"/>
      <c r="K107" s="215" t="str">
        <f t="shared" si="8"/>
        <v/>
      </c>
      <c r="L107" s="216" t="str">
        <f t="shared" si="9"/>
        <v/>
      </c>
      <c r="M107" s="216" t="str">
        <f t="shared" si="14"/>
        <v/>
      </c>
      <c r="N107" s="216" t="str">
        <f t="shared" si="10"/>
        <v/>
      </c>
      <c r="O107" s="217" t="str">
        <f t="shared" si="11"/>
        <v/>
      </c>
      <c r="Q107" s="218" t="str">
        <f t="shared" si="12"/>
        <v>_入所</v>
      </c>
      <c r="R107" s="218" t="str">
        <f t="shared" si="13"/>
        <v>_通所</v>
      </c>
    </row>
    <row r="108" spans="1:18" ht="32.25" customHeight="1">
      <c r="A108" s="207">
        <v>100</v>
      </c>
      <c r="B108" s="208"/>
      <c r="C108" s="209"/>
      <c r="D108" s="208"/>
      <c r="E108" s="210"/>
      <c r="F108" s="211" t="str">
        <f>IFERROR(VLOOKUP(E108,テーブル48[],2,FALSE)&amp;"","")</f>
        <v/>
      </c>
      <c r="G108" s="212"/>
      <c r="H108" s="213"/>
      <c r="I108" s="214"/>
      <c r="J108" s="214"/>
      <c r="K108" s="215" t="str">
        <f t="shared" si="8"/>
        <v/>
      </c>
      <c r="L108" s="216" t="str">
        <f t="shared" si="9"/>
        <v/>
      </c>
      <c r="M108" s="216" t="str">
        <f t="shared" si="14"/>
        <v/>
      </c>
      <c r="N108" s="216" t="str">
        <f t="shared" si="10"/>
        <v/>
      </c>
      <c r="O108" s="217" t="str">
        <f t="shared" si="11"/>
        <v/>
      </c>
      <c r="Q108" s="218" t="str">
        <f t="shared" si="12"/>
        <v>_入所</v>
      </c>
      <c r="R108" s="218" t="str">
        <f t="shared" si="13"/>
        <v>_通所</v>
      </c>
    </row>
    <row r="117" spans="2:12">
      <c r="B117" s="235"/>
    </row>
    <row r="118" spans="2:12">
      <c r="B118" s="235"/>
    </row>
    <row r="119" spans="2:12">
      <c r="B119" s="235"/>
      <c r="E119" s="133"/>
      <c r="F119" s="161"/>
      <c r="K119" s="241"/>
      <c r="L119" s="239"/>
    </row>
    <row r="150" spans="1:5">
      <c r="A150" s="236"/>
      <c r="C150" s="161"/>
      <c r="D150" s="242"/>
      <c r="E150" s="243"/>
    </row>
    <row r="151" spans="1:5">
      <c r="A151" s="236"/>
      <c r="C151" s="161"/>
      <c r="D151" s="242"/>
      <c r="E151" s="243"/>
    </row>
    <row r="152" spans="1:5">
      <c r="A152" s="236"/>
      <c r="C152" s="161"/>
      <c r="D152" s="242"/>
      <c r="E152" s="243"/>
    </row>
    <row r="153" spans="1:5">
      <c r="A153" s="236"/>
      <c r="C153" s="161"/>
      <c r="D153" s="242"/>
      <c r="E153" s="243"/>
    </row>
    <row r="154" spans="1:5">
      <c r="A154" s="236"/>
      <c r="C154" s="161"/>
      <c r="D154" s="242"/>
      <c r="E154" s="243"/>
    </row>
    <row r="304" spans="5:6">
      <c r="E304" s="133"/>
      <c r="F304" s="152"/>
    </row>
    <row r="305" spans="5:6">
      <c r="E305" s="133"/>
      <c r="F305" s="152"/>
    </row>
    <row r="306" spans="5:6">
      <c r="E306" s="133"/>
      <c r="F306" s="152"/>
    </row>
    <row r="307" spans="5:6">
      <c r="E307" s="133"/>
      <c r="F307" s="152"/>
    </row>
    <row r="308" spans="5:6">
      <c r="E308" s="133"/>
      <c r="F308" s="152"/>
    </row>
    <row r="309" spans="5:6">
      <c r="E309" s="133"/>
      <c r="F309" s="152"/>
    </row>
    <row r="310" spans="5:6">
      <c r="E310" s="133"/>
      <c r="F310" s="152"/>
    </row>
    <row r="311" spans="5:6">
      <c r="E311" s="133"/>
      <c r="F311" s="152"/>
    </row>
    <row r="312" spans="5:6">
      <c r="E312" s="133"/>
      <c r="F312" s="152"/>
    </row>
    <row r="313" spans="5:6">
      <c r="E313" s="133"/>
      <c r="F313" s="152"/>
    </row>
    <row r="314" spans="5:6">
      <c r="E314" s="133"/>
      <c r="F314" s="152"/>
    </row>
    <row r="315" spans="5:6">
      <c r="E315" s="133"/>
      <c r="F315" s="152"/>
    </row>
    <row r="316" spans="5:6">
      <c r="E316" s="133"/>
      <c r="F316" s="152"/>
    </row>
    <row r="317" spans="5:6">
      <c r="E317" s="133"/>
      <c r="F317" s="152"/>
    </row>
    <row r="318" spans="5:6">
      <c r="E318" s="133"/>
      <c r="F318" s="152"/>
    </row>
    <row r="319" spans="5:6">
      <c r="E319" s="133"/>
      <c r="F319" s="152"/>
    </row>
    <row r="320" spans="5:6">
      <c r="E320" s="133"/>
      <c r="F320" s="152"/>
    </row>
    <row r="321" spans="5:6">
      <c r="E321" s="133"/>
      <c r="F321" s="152"/>
    </row>
    <row r="324" spans="5:6">
      <c r="E324" s="133"/>
      <c r="F324" s="152"/>
    </row>
    <row r="325" spans="5:6">
      <c r="E325" s="133"/>
      <c r="F325" s="152"/>
    </row>
    <row r="326" spans="5:6">
      <c r="E326" s="133"/>
      <c r="F326" s="152"/>
    </row>
    <row r="327" spans="5:6">
      <c r="E327" s="133"/>
      <c r="F327" s="152"/>
    </row>
    <row r="328" spans="5:6">
      <c r="E328" s="133"/>
      <c r="F328" s="152"/>
    </row>
    <row r="329" spans="5:6">
      <c r="E329" s="133"/>
      <c r="F329" s="152"/>
    </row>
  </sheetData>
  <sheetProtection password="DD4F" sheet="1" objects="1" scenarios="1"/>
  <mergeCells count="23">
    <mergeCell ref="F6:O6"/>
    <mergeCell ref="B6:D6"/>
    <mergeCell ref="C1:D1"/>
    <mergeCell ref="C2:D2"/>
    <mergeCell ref="E1:G2"/>
    <mergeCell ref="H1:J1"/>
    <mergeCell ref="H2:I2"/>
    <mergeCell ref="K7:K8"/>
    <mergeCell ref="L7:L8"/>
    <mergeCell ref="I7:J7"/>
    <mergeCell ref="A7:A8"/>
    <mergeCell ref="B7:B8"/>
    <mergeCell ref="C7:C8"/>
    <mergeCell ref="D7:D8"/>
    <mergeCell ref="E7:E8"/>
    <mergeCell ref="H7:H8"/>
    <mergeCell ref="G7:G8"/>
    <mergeCell ref="F7:F8"/>
    <mergeCell ref="Y7:AB7"/>
    <mergeCell ref="AD7:AG7"/>
    <mergeCell ref="M7:M8"/>
    <mergeCell ref="N7:N8"/>
    <mergeCell ref="O7:O8"/>
  </mergeCells>
  <phoneticPr fontId="2"/>
  <conditionalFormatting sqref="L9:L108">
    <cfRule type="expression" dxfId="48" priority="13">
      <formula>FIND(3,E9)</formula>
    </cfRule>
    <cfRule type="expression" dxfId="47" priority="14">
      <formula>FIND(4,E9)</formula>
    </cfRule>
  </conditionalFormatting>
  <conditionalFormatting sqref="M9:M108">
    <cfRule type="expression" dxfId="46" priority="12">
      <formula>FIND(1,E9)</formula>
    </cfRule>
  </conditionalFormatting>
  <conditionalFormatting sqref="N9:N108">
    <cfRule type="cellIs" dxfId="45" priority="8" operator="equal">
      <formula>0</formula>
    </cfRule>
    <cfRule type="expression" dxfId="44" priority="1">
      <formula>FIND(4,E9)</formula>
    </cfRule>
  </conditionalFormatting>
  <conditionalFormatting sqref="H9:H108">
    <cfRule type="expression" dxfId="43" priority="2">
      <formula>FIND(3,E9)</formula>
    </cfRule>
    <cfRule type="expression" dxfId="42" priority="7">
      <formula>FIND(4,E9)</formula>
    </cfRule>
  </conditionalFormatting>
  <conditionalFormatting sqref="J9:J108">
    <cfRule type="expression" dxfId="41" priority="3">
      <formula>FIND(1,E9)</formula>
    </cfRule>
    <cfRule type="expression" dxfId="40" priority="5">
      <formula>FIND(4,E9)</formula>
    </cfRule>
  </conditionalFormatting>
  <conditionalFormatting sqref="I9:I108">
    <cfRule type="expression" dxfId="39" priority="4">
      <formula>FIND(3,E9)</formula>
    </cfRule>
    <cfRule type="expression" dxfId="38" priority="6">
      <formula>FIND(4,E9)</formula>
    </cfRule>
  </conditionalFormatting>
  <dataValidations count="3">
    <dataValidation imeMode="disabled" allowBlank="1" showInputMessage="1" showErrorMessage="1" sqref="E9:E108 H14:H108"/>
    <dataValidation type="list" allowBlank="1" showInputMessage="1" showErrorMessage="1" sqref="G9:G108">
      <formula1>INDIRECT(F9)</formula1>
    </dataValidation>
    <dataValidation type="list" allowBlank="1" showInputMessage="1" showErrorMessage="1" sqref="I9:J108">
      <formula1>INDIRECT(Q9)</formula1>
    </dataValidation>
  </dataValidations>
  <pageMargins left="0.70866141732283472" right="0.70866141732283472" top="0.74803149606299213" bottom="0.74803149606299213" header="0.31496062992125984" footer="0.31496062992125984"/>
  <pageSetup paperSize="9" scale="80" orientation="landscape" cellComments="asDisplayed" r:id="rId1"/>
  <headerFooter>
    <oddFooter>&amp;C&amp;P</oddFooter>
  </headerFooter>
  <rowBreaks count="1" manualBreakCount="1">
    <brk id="19" max="14" man="1"/>
  </rowBreaks>
  <drawing r:id="rId2"/>
  <legacyDrawing r:id="rId3"/>
  <tableParts count="4">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様式第1号 申請書兼実績報告書</vt:lpstr>
      <vt:lpstr>様式第1号 別紙</vt:lpstr>
      <vt:lpstr>入力上の注意</vt:lpstr>
      <vt:lpstr>(記入例)様式第1号 申請書兼実績報告書</vt:lpstr>
      <vt:lpstr>(記入例)様式第1号 別紙</vt:lpstr>
      <vt:lpstr>'(記入例)様式第1号 別紙'!Print_Area</vt:lpstr>
      <vt:lpstr>'様式第1号 申請書兼実績報告書'!Print_Area</vt:lpstr>
      <vt:lpstr>'様式第1号 別紙'!Print_Area</vt:lpstr>
      <vt:lpstr>通所系事業所</vt:lpstr>
      <vt:lpstr>通所系事業所3_通所</vt:lpstr>
      <vt:lpstr>通所系事業所3_入所</vt:lpstr>
      <vt:lpstr>入所系事業所</vt:lpstr>
      <vt:lpstr>入所系事業所1_通所</vt:lpstr>
      <vt:lpstr>入所系事業所1_入所</vt:lpstr>
      <vt:lpstr>複合型サービス事業所</vt:lpstr>
      <vt:lpstr>複合型サービス事業所2_通所</vt:lpstr>
      <vt:lpstr>複合型サービス事業所2_入所</vt:lpstr>
      <vt:lpstr>訪問系事業所</vt:lpstr>
      <vt:lpstr>訪問系事業所4_通所</vt:lpstr>
      <vt:lpstr>訪問系事業所4_入所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毅之</dc:creator>
  <cp:lastModifiedBy>丹治 由美子</cp:lastModifiedBy>
  <cp:lastPrinted>2024-02-03T04:32:06Z</cp:lastPrinted>
  <dcterms:created xsi:type="dcterms:W3CDTF">2022-09-13T02:25:29Z</dcterms:created>
  <dcterms:modified xsi:type="dcterms:W3CDTF">2024-02-05T05:05:41Z</dcterms:modified>
</cp:coreProperties>
</file>