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20d9f8\作業用\03 財政1\35 財政情報の開示\令和４年度（R3決算分）\06【翌年度作業】公会計分\06_公表（県HP）\【HP用とりまとめ 】\"/>
    </mc:Choice>
  </mc:AlternateContent>
  <bookViews>
    <workbookView xWindow="-120" yWindow="-120" windowWidth="20736" windowHeight="11160" tabRatio="86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G39" i="10" l="1"/>
  <c r="BG38" i="10"/>
  <c r="BG37" i="10"/>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AM39" i="10"/>
  <c r="U39" i="10"/>
  <c r="C39" i="10"/>
  <c r="CO38" i="10"/>
  <c r="AM38" i="10"/>
  <c r="U38" i="10"/>
  <c r="C38" i="10"/>
  <c r="CO37" i="10"/>
  <c r="AM37" i="10"/>
  <c r="C37" i="10"/>
  <c r="CO36" i="10"/>
  <c r="AM36" i="10"/>
  <c r="C36" i="10"/>
  <c r="CO35" i="10"/>
  <c r="AM35" i="10"/>
  <c r="C35" i="10"/>
  <c r="CO34" i="10"/>
  <c r="BW34" i="10"/>
  <c r="BW35" i="10" s="1"/>
  <c r="BW36" i="10" s="1"/>
  <c r="BW37" i="10" s="1"/>
  <c r="BW38" i="10" s="1"/>
  <c r="BW39" i="10" s="1"/>
  <c r="BW40" i="10" s="1"/>
  <c r="BW41" i="10" s="1"/>
  <c r="BW42" i="10" s="1"/>
  <c r="BW43" i="10" s="1"/>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E36" i="10" s="1"/>
  <c r="BE37" i="10" s="1"/>
  <c r="BE38" i="10" s="1"/>
  <c r="BE39" i="10" s="1"/>
</calcChain>
</file>

<file path=xl/sharedStrings.xml><?xml version="1.0" encoding="utf-8"?>
<sst xmlns="http://schemas.openxmlformats.org/spreadsheetml/2006/main" count="1152" uniqueCount="617">
  <si>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</si>
  <si>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</si>
  <si>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</si>
  <si>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</si>
  <si>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</si>
  <si>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</si>
  <si>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</si>
  <si>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</si>
  <si>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</si>
  <si>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</si>
  <si>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</si>
  <si>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</si>
  <si>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</si>
  <si>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</si>
  <si>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</si>
  <si>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</si>
  <si>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</si>
  <si>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</si>
  <si>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</si>
  <si>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</si>
  <si>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</si>
  <si>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</si>
  <si>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</si>
  <si>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</si>
  <si>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</si>
  <si>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</si>
  <si>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</si>
  <si>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</si>
  <si>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</si>
  <si>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</si>
  <si>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</si>
  <si>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</si>
  <si>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</si>
  <si>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</si>
  <si>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</si>
  <si>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</si>
  <si>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</si>
  <si>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</si>
  <si>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</si>
  <si>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</si>
  <si>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</si>
  <si>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</si>
  <si>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</si>
  <si>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</si>
  <si>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</si>
  <si>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</si>
  <si>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</si>
  <si>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</si>
  <si>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</si>
  <si>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</si>
  <si>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</si>
  <si>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</si>
  <si>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</si>
  <si>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</si>
  <si>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</si>
  <si>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</si>
  <si>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</si>
  <si>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</si>
  <si>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</si>
  <si>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</si>
  <si>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</si>
  <si>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</si>
  <si>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</si>
  <si>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</si>
  <si>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</si>
  <si>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</si>
  <si>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</si>
  <si>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</si>
  <si>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</si>
  <si>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</si>
  <si>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</si>
  <si>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</si>
  <si>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</si>
  <si>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</si>
  <si>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</si>
  <si>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</si>
  <si>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</si>
  <si>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</si>
  <si>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</si>
  <si>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</si>
  <si>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</si>
  <si>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</si>
  <si>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</si>
  <si>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</si>
  <si>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</si>
  <si>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</si>
  <si>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</si>
  <si>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</si>
  <si>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</si>
  <si>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</si>
  <si>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</si>
  <si>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</si>
  <si>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</si>
  <si>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</si>
  <si>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</si>
  <si>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</si>
  <si>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</si>
  <si>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天栄村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</si>
  <si>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</si>
  <si>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</si>
  <si>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</si>
  <si>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</si>
  <si>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</si>
  <si>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</si>
  <si>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</si>
  <si>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</si>
  <si>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</si>
  <si>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</si>
  <si>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</si>
  <si>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</si>
  <si>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</si>
  <si>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</si>
  <si>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</si>
  <si>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</si>
  <si>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</si>
  <si>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</si>
  <si>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</si>
  <si>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</si>
  <si>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</si>
  <si>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</si>
  <si>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</si>
  <si>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</si>
  <si>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</si>
  <si>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</si>
  <si>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</si>
  <si>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</si>
  <si>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</si>
  <si>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</si>
  <si>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</si>
  <si>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</si>
  <si>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</si>
  <si>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</si>
  <si>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</si>
  <si>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</si>
  <si>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</si>
  <si>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</si>
  <si>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</si>
  <si>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</si>
  <si>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</si>
  <si>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</si>
  <si>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</si>
  <si>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</si>
  <si>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</si>
  <si>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</si>
  <si>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</si>
  <si>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</si>
  <si>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</si>
  <si>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</si>
  <si>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</si>
  <si>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</si>
  <si>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</si>
  <si>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</si>
  <si>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</si>
  <si>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</si>
  <si>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</si>
  <si>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</si>
  <si>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</si>
  <si>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</si>
  <si>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</si>
  <si>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</si>
  <si>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</si>
  <si>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</si>
  <si>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</si>
  <si>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</si>
  <si>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</si>
  <si>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</si>
  <si>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</si>
  <si>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</si>
  <si>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</si>
  <si>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</si>
  <si>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</si>
  <si>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</si>
  <si>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</si>
  <si>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</si>
  <si>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</si>
  <si>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</si>
  <si>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</si>
  <si>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</si>
  <si>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</si>
  <si>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</si>
  <si>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</si>
  <si>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</si>
  <si>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</si>
  <si>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</si>
  <si>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</si>
  <si>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</si>
  <si>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</si>
  <si>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</si>
  <si>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</si>
  <si>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</si>
  <si>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</si>
  <si>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</si>
  <si>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</si>
  <si>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</si>
  <si>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</si>
  <si>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</si>
  <si>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</si>
  <si>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</si>
  <si>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</si>
  <si>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</si>
  <si>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</si>
  <si>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</si>
  <si>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</si>
  <si>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</si>
  <si>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</si>
  <si>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</si>
  <si>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</si>
  <si>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</si>
  <si>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</si>
  <si>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</si>
  <si>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</si>
  <si>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</si>
  <si>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福島県天栄村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</si>
  <si>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</si>
  <si>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</si>
  <si>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</si>
  <si>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</si>
  <si>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</si>
  <si>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</si>
  <si>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</si>
  <si>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</si>
  <si>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</si>
  <si>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</si>
  <si>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</si>
  <si>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</si>
  <si>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</si>
  <si>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</si>
  <si>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</si>
  <si>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</si>
  <si>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</si>
  <si>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</si>
  <si>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</si>
  <si>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</si>
  <si>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</si>
  <si>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</si>
  <si>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</si>
  <si>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</si>
  <si>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</si>
  <si>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</si>
  <si>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</si>
  <si>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</si>
  <si>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</si>
  <si>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</si>
  <si>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</si>
  <si>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</si>
  <si>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</si>
  <si>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</si>
  <si>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</si>
  <si>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</si>
  <si>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</si>
  <si>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</si>
  <si>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</si>
  <si>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</si>
  <si>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</si>
  <si>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</si>
  <si>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</si>
  <si>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</si>
  <si>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</si>
  <si>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</si>
  <si>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</si>
  <si>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</si>
  <si>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</si>
  <si>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</si>
  <si>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</si>
  <si>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</si>
  <si>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</si>
  <si>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</si>
  <si>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</si>
  <si>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</si>
  <si>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</si>
  <si>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</si>
  <si>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</si>
  <si>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</si>
  <si>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</si>
  <si>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</si>
  <si>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</si>
  <si>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</si>
  <si>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</si>
  <si>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</si>
  <si>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</si>
  <si>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</si>
  <si>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</si>
  <si>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</si>
  <si>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</si>
  <si>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</si>
  <si>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</si>
  <si>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</si>
  <si>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</si>
  <si>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</si>
  <si>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</si>
  <si>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</si>
  <si>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</si>
  <si>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</si>
  <si>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</si>
  <si>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</si>
  <si>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</si>
  <si>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</si>
  <si>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</si>
  <si>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</si>
  <si>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</si>
  <si>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</si>
  <si>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</si>
  <si>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</si>
  <si>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</si>
  <si>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</si>
  <si>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</si>
  <si>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</si>
  <si>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</si>
  <si>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</si>
  <si>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</si>
  <si>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</si>
  <si>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</si>
  <si>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</si>
  <si>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</si>
  <si>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</si>
  <si>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</si>
  <si>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</si>
  <si>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</si>
  <si>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</si>
  <si>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</si>
  <si>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</si>
  <si>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</si>
  <si>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</si>
  <si>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</si>
  <si>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</si>
  <si>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</si>
  <si>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</si>
  <si>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</si>
  <si>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</si>
  <si>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</si>
  <si>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</si>
  <si>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</si>
  <si>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</si>
  <si>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</si>
  <si>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</si>
  <si>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</si>
  <si>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</si>
  <si>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</si>
  <si>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</si>
  <si>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病院</t>
    <phoneticPr fontId="5"/>
  </si>
  <si>
    <t>被保険者数(人)</t>
  </si>
  <si>
    <t>　積立金</t>
    <phoneticPr fontId="5"/>
  </si>
  <si>
    <t>地方債</t>
  </si>
  <si>
    <t>簡易水道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</si>
  <si>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</si>
  <si>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</si>
  <si>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</si>
  <si>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</si>
  <si>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</si>
  <si>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</si>
  <si>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</si>
  <si>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</si>
  <si>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</si>
  <si>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</si>
  <si>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</si>
  <si>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</si>
  <si>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</si>
  <si>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</si>
  <si>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</si>
  <si>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</si>
  <si>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</si>
  <si>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</si>
  <si>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</si>
  <si>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</si>
  <si>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</si>
  <si>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</si>
  <si>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</si>
  <si>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</si>
  <si>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</si>
  <si>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福島県天栄村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</si>
  <si>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</si>
  <si>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</si>
  <si>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</si>
  <si>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</si>
  <si>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</si>
  <si>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</si>
  <si>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</si>
  <si>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</si>
  <si>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</si>
  <si>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</si>
  <si>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</si>
  <si>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</si>
  <si>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</si>
  <si>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</si>
  <si>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</si>
  <si>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</si>
  <si>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</si>
  <si>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</si>
  <si>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</si>
  <si>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</si>
  <si>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</si>
  <si>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</si>
  <si>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</si>
  <si>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</si>
  <si>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</si>
  <si>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</si>
  <si>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</si>
  <si>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</si>
  <si>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</si>
  <si>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</si>
  <si>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</si>
  <si>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</si>
  <si>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</si>
  <si>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</si>
  <si>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</si>
  <si>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</si>
  <si>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</si>
  <si>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後期高齢者医療特別会計</t>
    <phoneticPr fontId="5"/>
  </si>
  <si>
    <t>水道事業会計</t>
    <phoneticPr fontId="5"/>
  </si>
  <si>
    <t>法適用企業</t>
    <phoneticPr fontId="5"/>
  </si>
  <si>
    <t>大山地区排水処理施設事業特別会計</t>
    <phoneticPr fontId="5"/>
  </si>
  <si>
    <t>法非適用企業</t>
    <phoneticPr fontId="5"/>
  </si>
  <si>
    <t>農業集落排水事業特別会計</t>
    <phoneticPr fontId="5"/>
  </si>
  <si>
    <t>二岐専用水道特別会計</t>
    <phoneticPr fontId="5"/>
  </si>
  <si>
    <t>簡易水道事業特別会計</t>
    <phoneticPr fontId="5"/>
  </si>
  <si>
    <t>簡易排水処理施設特別会計</t>
    <phoneticPr fontId="5"/>
  </si>
  <si>
    <t>工業用地取得造成事業特別会計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</si>
  <si>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</si>
  <si>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</si>
  <si>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</si>
  <si>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</si>
  <si>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</si>
  <si>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</si>
  <si>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</si>
  <si>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</si>
  <si>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</si>
  <si>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</si>
  <si>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</si>
  <si>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</si>
  <si>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</si>
  <si>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</si>
  <si>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</si>
  <si>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</si>
  <si>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</si>
  <si>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</si>
  <si>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</si>
  <si>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</si>
  <si>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</si>
  <si>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</si>
  <si>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</si>
  <si>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</si>
  <si>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</si>
  <si>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</si>
  <si>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</si>
  <si>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</si>
  <si>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</si>
  <si>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</si>
  <si>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</si>
  <si>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</si>
  <si>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</si>
  <si>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</si>
  <si>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</si>
  <si>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</si>
  <si>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</si>
  <si>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</si>
  <si>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</si>
  <si>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</si>
  <si>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</si>
  <si>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</si>
  <si>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</si>
  <si>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</si>
  <si>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</si>
  <si>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</si>
  <si>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</si>
  <si>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</si>
  <si>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</si>
  <si>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</si>
  <si>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</si>
  <si>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</si>
  <si>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</si>
  <si>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</si>
  <si>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</si>
  <si>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</si>
  <si>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</si>
  <si>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</si>
  <si>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</si>
  <si>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</si>
  <si>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</si>
  <si>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</si>
  <si>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</si>
  <si>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</si>
  <si>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</si>
  <si>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</si>
  <si>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</si>
  <si>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</si>
  <si>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</si>
  <si>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</si>
  <si>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</si>
  <si>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</si>
  <si>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</si>
  <si>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</si>
  <si>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</si>
  <si>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</si>
  <si>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</si>
  <si>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</si>
  <si>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</si>
  <si>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</si>
  <si>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</si>
  <si>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</si>
  <si>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</si>
  <si>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</si>
  <si>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</si>
  <si>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</si>
  <si>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</si>
  <si>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</si>
  <si>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</si>
  <si>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</si>
  <si>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</si>
  <si>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</si>
  <si>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</si>
  <si>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</si>
  <si>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</si>
  <si>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</si>
  <si>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</si>
  <si>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</si>
  <si>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</si>
  <si>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</si>
  <si>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</si>
  <si>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</si>
  <si>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</si>
  <si>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</si>
  <si>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</si>
  <si>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</si>
  <si>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</si>
  <si>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</si>
  <si>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</si>
  <si>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</si>
  <si>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</si>
  <si>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</si>
  <si>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</si>
  <si>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</si>
  <si>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</si>
  <si>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</si>
  <si>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</si>
  <si>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</si>
  <si>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</si>
  <si>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</si>
  <si>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</si>
  <si>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</si>
  <si>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</si>
  <si>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</si>
  <si>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</si>
  <si>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</si>
  <si>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</si>
  <si>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</si>
  <si>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</si>
  <si>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</si>
  <si>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</si>
  <si>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</si>
  <si>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</si>
  <si>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</si>
  <si>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</si>
  <si>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</si>
  <si>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</si>
  <si>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</si>
  <si>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</si>
  <si>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</si>
  <si>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</si>
  <si>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</si>
  <si>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</si>
  <si>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</si>
  <si>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</si>
  <si>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</si>
  <si>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</si>
  <si>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</si>
  <si>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</si>
  <si>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</si>
  <si>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1.20</t>
  </si>
  <si>
    <t>▲ 8.18</t>
  </si>
  <si>
    <t>▲ 6.11</t>
  </si>
  <si>
    <t>一般会計</t>
  </si>
  <si>
    <t>水道事業会計</t>
  </si>
  <si>
    <t>工業用地取得造成事業特別会計</t>
  </si>
  <si>
    <t>介護保険特別会計</t>
  </si>
  <si>
    <t>国民健康保険特別会計（事業勘定）</t>
  </si>
  <si>
    <t>国民健康保険特別会計（直診勘定）</t>
  </si>
  <si>
    <t>農業集落排水事業特別会計</t>
  </si>
  <si>
    <t>大山地区排水処理施設事業特別会計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</si>
  <si>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</si>
  <si>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</si>
  <si>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</si>
  <si>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</si>
  <si>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</si>
  <si>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</si>
  <si>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</si>
  <si>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</si>
  <si>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</si>
  <si>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公立岩瀬病院企業団</t>
    <rPh sb="0" eb="2">
      <t>コウリツ</t>
    </rPh>
    <rPh sb="2" eb="4">
      <t>イワセ</t>
    </rPh>
    <rPh sb="4" eb="6">
      <t>ビョウイン</t>
    </rPh>
    <rPh sb="6" eb="8">
      <t>キギョウ</t>
    </rPh>
    <rPh sb="8" eb="9">
      <t>ダン</t>
    </rPh>
    <phoneticPr fontId="2"/>
  </si>
  <si>
    <t>須賀川地方広域消防組合　一般会計</t>
    <rPh sb="0" eb="3">
      <t>スカガワ</t>
    </rPh>
    <rPh sb="3" eb="5">
      <t>チホウ</t>
    </rPh>
    <rPh sb="5" eb="7">
      <t>コウイキ</t>
    </rPh>
    <rPh sb="7" eb="9">
      <t>ショウボウ</t>
    </rPh>
    <rPh sb="9" eb="11">
      <t>クミアイ</t>
    </rPh>
    <rPh sb="12" eb="14">
      <t>イッパン</t>
    </rPh>
    <rPh sb="14" eb="16">
      <t>カイケイ</t>
    </rPh>
    <phoneticPr fontId="2"/>
  </si>
  <si>
    <t>須賀川地方保健環境組合　一般会計</t>
    <rPh sb="0" eb="3">
      <t>スカガワ</t>
    </rPh>
    <rPh sb="3" eb="5">
      <t>チホウ</t>
    </rPh>
    <rPh sb="5" eb="7">
      <t>ホケン</t>
    </rPh>
    <rPh sb="7" eb="9">
      <t>カンキョウ</t>
    </rPh>
    <rPh sb="9" eb="11">
      <t>クミアイ</t>
    </rPh>
    <rPh sb="12" eb="14">
      <t>イッパン</t>
    </rPh>
    <rPh sb="14" eb="16">
      <t>カイケイ</t>
    </rPh>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</si>
  <si>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</si>
  <si>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</si>
  <si>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</si>
  <si>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8">
      <t>ホショウトウ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</si>
  <si>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</si>
  <si>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</si>
  <si>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</si>
  <si>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法適用</t>
    <rPh sb="0" eb="1">
      <t>ホウ</t>
    </rPh>
    <rPh sb="1" eb="3">
      <t>テキヨウ</t>
    </rPh>
    <phoneticPr fontId="2"/>
  </si>
  <si>
    <t>（株）天栄村振興公社</t>
    <rPh sb="0" eb="3">
      <t>カブ</t>
    </rPh>
    <rPh sb="3" eb="6">
      <t>テンエイムラ</t>
    </rPh>
    <rPh sb="6" eb="8">
      <t>シンコウ</t>
    </rPh>
    <rPh sb="8" eb="10">
      <t>コウシャ</t>
    </rPh>
    <phoneticPr fontId="2"/>
  </si>
  <si>
    <t>委託費（8百万円）</t>
    <rPh sb="0" eb="2">
      <t>イタク</t>
    </rPh>
    <rPh sb="2" eb="3">
      <t>ヒ</t>
    </rPh>
    <rPh sb="5" eb="7">
      <t>ヒャクマン</t>
    </rPh>
    <rPh sb="7" eb="8">
      <t>エン</t>
    </rPh>
    <phoneticPr fontId="2"/>
  </si>
  <si>
    <t>(公共施設整備基金(R03年度末現在))</t>
    <phoneticPr fontId="2"/>
  </si>
  <si>
    <t>(がんばれ天栄応援基金(R03年度末現在))</t>
    <phoneticPr fontId="2"/>
  </si>
  <si>
    <t>(こども未来基金(R03年度末現在))</t>
    <phoneticPr fontId="2"/>
  </si>
  <si>
    <t>(除雪車整備基金(R03年度末現在))</t>
    <phoneticPr fontId="2"/>
  </si>
  <si>
    <t>(森林環境税譲与税基金(R03年度末現在))</t>
    <rPh sb="1" eb="3">
      <t>シンリン</t>
    </rPh>
    <rPh sb="3" eb="5">
      <t>カンキョウ</t>
    </rPh>
    <rPh sb="5" eb="6">
      <t>ゼイ</t>
    </rPh>
    <rPh sb="6" eb="8">
      <t>ジョウヨ</t>
    </rPh>
    <rPh sb="8" eb="9">
      <t>ゼイ</t>
    </rPh>
    <rPh sb="9" eb="11">
      <t>キキン</t>
    </rPh>
    <phoneticPr fontId="2"/>
  </si>
  <si>
    <t>※8：職員の状況については、令和3年地方公務員給与実態調査に基づいている。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</si>
  <si>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</si>
  <si>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</si>
  <si>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</si>
  <si>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</si>
  <si>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</si>
  <si>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</si>
  <si>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</si>
  <si>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</si>
  <si>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充当可能財源等が将来負担額を上回ったため、算定されなかった。主な要因としては、地方債の現在高の減少や充当可能財源である基金の残高の増加などが考えられる。また、実質公債費比率は類似団体と同水準であり、前年度から0.3ポイント減少した。主な要因としては、公債費に準ずる債務負担行為に係る債務の減少や普通交付税額の増加などが考えられる。</t>
    <phoneticPr fontId="5"/>
  </si>
  <si>
    <t>実質公債費比率</t>
    <phoneticPr fontId="5"/>
  </si>
  <si>
    <t>有形固定資産減価償却率は類似団体を下回り、将来負担比率は充当可能財源等が将来負担額を上回ったため、算定されなかった。今後、老朽化した施設の長寿命化対策等の財源として、地方債の発行も考えられることから、公共施設等総合管理計画に基づいた施設の維持管理を適切に進めるとともに、公共施設整備基金への積立など充当可能財源の確保にも努め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</si>
</sst>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88"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3"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9"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82C4-4559-9F4B-17C37726852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231992</c:v>
                </c:pt>
                <c:pt idx="1">
                  <c:v>219231</c:v>
                </c:pt>
                <c:pt idx="2">
                  <c:v>215637</c:v>
                </c:pt>
                <c:pt idx="3">
                  <c:v>166259</c:v>
                </c:pt>
                <c:pt idx="4">
                  <c:v>163997</c:v>
                </c:pt>
              </c:numCache>
            </c:numRef>
          </c:val>
          <c:smooth val="0"/>
          <c:extLst>
            <c:ext xmlns:c16="http://schemas.microsoft.com/office/drawing/2014/chart" uri="{C3380CC4-5D6E-409C-BE32-E72D297353CC}">
              <c16:uniqueId val="{00000001-82C4-4559-9F4B-17C37726852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6.97</c:v>
                </c:pt>
                <c:pt idx="1">
                  <c:v>5.84</c:v>
                </c:pt>
                <c:pt idx="2">
                  <c:v>2.68</c:v>
                </c:pt>
                <c:pt idx="3">
                  <c:v>4.84</c:v>
                </c:pt>
                <c:pt idx="4">
                  <c:v>5.35</c:v>
                </c:pt>
              </c:numCache>
            </c:numRef>
          </c:val>
          <c:extLst>
            <c:ext xmlns:c16="http://schemas.microsoft.com/office/drawing/2014/chart" uri="{C3380CC4-5D6E-409C-BE32-E72D297353CC}">
              <c16:uniqueId val="{00000000-CBCC-4A10-BFF4-6DCF05A9067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36.630000000000003</c:v>
                </c:pt>
                <c:pt idx="1">
                  <c:v>30.24</c:v>
                </c:pt>
                <c:pt idx="2">
                  <c:v>27.44</c:v>
                </c:pt>
                <c:pt idx="3">
                  <c:v>37.14</c:v>
                </c:pt>
                <c:pt idx="4">
                  <c:v>52.96</c:v>
                </c:pt>
              </c:numCache>
            </c:numRef>
          </c:val>
          <c:extLst>
            <c:ext xmlns:c16="http://schemas.microsoft.com/office/drawing/2014/chart" uri="{C3380CC4-5D6E-409C-BE32-E72D297353CC}">
              <c16:uniqueId val="{00000001-CBCC-4A10-BFF4-6DCF05A9067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-1.2</c:v>
                </c:pt>
                <c:pt idx="1">
                  <c:v>-8.18</c:v>
                </c:pt>
                <c:pt idx="2">
                  <c:v>-6.11</c:v>
                </c:pt>
                <c:pt idx="3">
                  <c:v>13.59</c:v>
                </c:pt>
                <c:pt idx="4">
                  <c:v>19.36</c:v>
                </c:pt>
              </c:numCache>
            </c:numRef>
          </c:val>
          <c:smooth val="0"/>
          <c:extLst>
            <c:ext xmlns:c16="http://schemas.microsoft.com/office/drawing/2014/chart" uri="{C3380CC4-5D6E-409C-BE32-E72D297353CC}">
              <c16:uniqueId val="{00000002-CBCC-4A10-BFF4-6DCF05A9067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0.79</c:v>
                </c:pt>
                <c:pt idx="2">
                  <c:v>#N/A</c:v>
                </c:pt>
                <c:pt idx="3">
                  <c:v>0.7</c:v>
                </c:pt>
                <c:pt idx="4">
                  <c:v>#N/A</c:v>
                </c:pt>
                <c:pt idx="5">
                  <c:v>0.4</c:v>
                </c:pt>
                <c:pt idx="6">
                  <c:v>#N/A</c:v>
                </c:pt>
                <c:pt idx="7">
                  <c:v>0.23</c:v>
                </c:pt>
                <c:pt idx="8">
                  <c:v>#N/A</c:v>
                </c:pt>
                <c:pt idx="9">
                  <c:v>0.17</c:v>
                </c:pt>
              </c:numCache>
            </c:numRef>
          </c:val>
          <c:extLst>
            <c:ext xmlns:c16="http://schemas.microsoft.com/office/drawing/2014/chart" uri="{C3380CC4-5D6E-409C-BE32-E72D297353CC}">
              <c16:uniqueId val="{00000000-34B7-4063-A22E-54B05845C87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4B7-4063-A22E-54B05845C87D}"/>
            </c:ext>
          </c:extLst>
        </c:ser>
        <c:ser>
          <c:idx val="2"/>
          <c:order val="2"/>
          <c:tx>
            <c:strRef>
              <c:f>データシート!$A$29</c:f>
              <c:strCache>
                <c:ptCount val="1"/>
                <c:pt idx="0">
                  <c:v>大山地区排水処理施設事業特別会計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0.14000000000000001</c:v>
                </c:pt>
                <c:pt idx="2">
                  <c:v>#N/A</c:v>
                </c:pt>
                <c:pt idx="3">
                  <c:v>0.11</c:v>
                </c:pt>
                <c:pt idx="4">
                  <c:v>#N/A</c:v>
                </c:pt>
                <c:pt idx="5">
                  <c:v>0.14000000000000001</c:v>
                </c:pt>
                <c:pt idx="6">
                  <c:v>#N/A</c:v>
                </c:pt>
                <c:pt idx="7">
                  <c:v>0.13</c:v>
                </c:pt>
                <c:pt idx="8">
                  <c:v>#N/A</c:v>
                </c:pt>
                <c:pt idx="9">
                  <c:v>0.1</c:v>
                </c:pt>
              </c:numCache>
            </c:numRef>
          </c:val>
          <c:extLst>
            <c:ext xmlns:c16="http://schemas.microsoft.com/office/drawing/2014/chart" uri="{C3380CC4-5D6E-409C-BE32-E72D297353CC}">
              <c16:uniqueId val="{00000002-34B7-4063-A22E-54B05845C87D}"/>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0.42</c:v>
                </c:pt>
                <c:pt idx="2">
                  <c:v>#N/A</c:v>
                </c:pt>
                <c:pt idx="3">
                  <c:v>0.55000000000000004</c:v>
                </c:pt>
                <c:pt idx="4">
                  <c:v>#N/A</c:v>
                </c:pt>
                <c:pt idx="5">
                  <c:v>0.56999999999999995</c:v>
                </c:pt>
                <c:pt idx="6">
                  <c:v>#N/A</c:v>
                </c:pt>
                <c:pt idx="7">
                  <c:v>0.61</c:v>
                </c:pt>
                <c:pt idx="8">
                  <c:v>#N/A</c:v>
                </c:pt>
                <c:pt idx="9">
                  <c:v>0.42</c:v>
                </c:pt>
              </c:numCache>
            </c:numRef>
          </c:val>
          <c:extLst>
            <c:ext xmlns:c16="http://schemas.microsoft.com/office/drawing/2014/chart" uri="{C3380CC4-5D6E-409C-BE32-E72D297353CC}">
              <c16:uniqueId val="{00000003-34B7-4063-A22E-54B05845C87D}"/>
            </c:ext>
          </c:extLst>
        </c:ser>
        <c:ser>
          <c:idx val="4"/>
          <c:order val="4"/>
          <c:tx>
            <c:strRef>
              <c:f>データシート!$A$31</c:f>
              <c:strCache>
                <c:ptCount val="1"/>
                <c:pt idx="0">
                  <c:v>国民健康保険特別会計（直診勘定）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0.11</c:v>
                </c:pt>
                <c:pt idx="2">
                  <c:v>#N/A</c:v>
                </c:pt>
                <c:pt idx="3">
                  <c:v>0.15</c:v>
                </c:pt>
                <c:pt idx="4">
                  <c:v>#N/A</c:v>
                </c:pt>
                <c:pt idx="5">
                  <c:v>0.13</c:v>
                </c:pt>
                <c:pt idx="6">
                  <c:v>#N/A</c:v>
                </c:pt>
                <c:pt idx="7">
                  <c:v>0.24</c:v>
                </c:pt>
                <c:pt idx="8">
                  <c:v>#N/A</c:v>
                </c:pt>
                <c:pt idx="9">
                  <c:v>0.74</c:v>
                </c:pt>
              </c:numCache>
            </c:numRef>
          </c:val>
          <c:extLst>
            <c:ext xmlns:c16="http://schemas.microsoft.com/office/drawing/2014/chart" uri="{C3380CC4-5D6E-409C-BE32-E72D297353CC}">
              <c16:uniqueId val="{00000004-34B7-4063-A22E-54B05845C87D}"/>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2.7</c:v>
                </c:pt>
                <c:pt idx="2">
                  <c:v>#N/A</c:v>
                </c:pt>
                <c:pt idx="3">
                  <c:v>1.8</c:v>
                </c:pt>
                <c:pt idx="4">
                  <c:v>#N/A</c:v>
                </c:pt>
                <c:pt idx="5">
                  <c:v>1.76</c:v>
                </c:pt>
                <c:pt idx="6">
                  <c:v>#N/A</c:v>
                </c:pt>
                <c:pt idx="7">
                  <c:v>2.02</c:v>
                </c:pt>
                <c:pt idx="8">
                  <c:v>#N/A</c:v>
                </c:pt>
                <c:pt idx="9">
                  <c:v>1.18</c:v>
                </c:pt>
              </c:numCache>
            </c:numRef>
          </c:val>
          <c:extLst>
            <c:ext xmlns:c16="http://schemas.microsoft.com/office/drawing/2014/chart" uri="{C3380CC4-5D6E-409C-BE32-E72D297353CC}">
              <c16:uniqueId val="{00000005-34B7-4063-A22E-54B05845C87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0.28000000000000003</c:v>
                </c:pt>
                <c:pt idx="2">
                  <c:v>#N/A</c:v>
                </c:pt>
                <c:pt idx="3">
                  <c:v>0.46</c:v>
                </c:pt>
                <c:pt idx="4">
                  <c:v>#N/A</c:v>
                </c:pt>
                <c:pt idx="5">
                  <c:v>0</c:v>
                </c:pt>
                <c:pt idx="6">
                  <c:v>#N/A</c:v>
                </c:pt>
                <c:pt idx="7">
                  <c:v>0.51</c:v>
                </c:pt>
                <c:pt idx="8">
                  <c:v>#N/A</c:v>
                </c:pt>
                <c:pt idx="9">
                  <c:v>1.19</c:v>
                </c:pt>
              </c:numCache>
            </c:numRef>
          </c:val>
          <c:extLst>
            <c:ext xmlns:c16="http://schemas.microsoft.com/office/drawing/2014/chart" uri="{C3380CC4-5D6E-409C-BE32-E72D297353CC}">
              <c16:uniqueId val="{00000006-34B7-4063-A22E-54B05845C87D}"/>
            </c:ext>
          </c:extLst>
        </c:ser>
        <c:ser>
          <c:idx val="7"/>
          <c:order val="7"/>
          <c:tx>
            <c:strRef>
              <c:f>データシート!$A$34</c:f>
              <c:strCache>
                <c:ptCount val="1"/>
                <c:pt idx="0">
                  <c:v>工業用地取得造成事業特別会計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9.8800000000000008</c:v>
                </c:pt>
                <c:pt idx="2">
                  <c:v>#N/A</c:v>
                </c:pt>
                <c:pt idx="3">
                  <c:v>10.06</c:v>
                </c:pt>
                <c:pt idx="4">
                  <c:v>#N/A</c:v>
                </c:pt>
                <c:pt idx="5">
                  <c:v>9.93</c:v>
                </c:pt>
                <c:pt idx="6">
                  <c:v>#N/A</c:v>
                </c:pt>
                <c:pt idx="7">
                  <c:v>9.6</c:v>
                </c:pt>
                <c:pt idx="8">
                  <c:v>#N/A</c:v>
                </c:pt>
                <c:pt idx="9">
                  <c:v>1.78</c:v>
                </c:pt>
              </c:numCache>
            </c:numRef>
          </c:val>
          <c:extLst>
            <c:ext xmlns:c16="http://schemas.microsoft.com/office/drawing/2014/chart" uri="{C3380CC4-5D6E-409C-BE32-E72D297353CC}">
              <c16:uniqueId val="{00000007-34B7-4063-A22E-54B05845C87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3.4</c:v>
                </c:pt>
                <c:pt idx="2">
                  <c:v>#N/A</c:v>
                </c:pt>
                <c:pt idx="3">
                  <c:v>4.83</c:v>
                </c:pt>
                <c:pt idx="4">
                  <c:v>#N/A</c:v>
                </c:pt>
                <c:pt idx="5">
                  <c:v>5.81</c:v>
                </c:pt>
                <c:pt idx="6">
                  <c:v>#N/A</c:v>
                </c:pt>
                <c:pt idx="7">
                  <c:v>5.08</c:v>
                </c:pt>
                <c:pt idx="8">
                  <c:v>#N/A</c:v>
                </c:pt>
                <c:pt idx="9">
                  <c:v>3.99</c:v>
                </c:pt>
              </c:numCache>
            </c:numRef>
          </c:val>
          <c:extLst>
            <c:ext xmlns:c16="http://schemas.microsoft.com/office/drawing/2014/chart" uri="{C3380CC4-5D6E-409C-BE32-E72D297353CC}">
              <c16:uniqueId val="{00000008-34B7-4063-A22E-54B05845C87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6.97</c:v>
                </c:pt>
                <c:pt idx="2">
                  <c:v>#N/A</c:v>
                </c:pt>
                <c:pt idx="3">
                  <c:v>5.83</c:v>
                </c:pt>
                <c:pt idx="4">
                  <c:v>#N/A</c:v>
                </c:pt>
                <c:pt idx="5">
                  <c:v>2.68</c:v>
                </c:pt>
                <c:pt idx="6">
                  <c:v>#N/A</c:v>
                </c:pt>
                <c:pt idx="7">
                  <c:v>4.84</c:v>
                </c:pt>
                <c:pt idx="8">
                  <c:v>#N/A</c:v>
                </c:pt>
                <c:pt idx="9">
                  <c:v>5.35</c:v>
                </c:pt>
              </c:numCache>
            </c:numRef>
          </c:val>
          <c:extLst>
            <c:ext xmlns:c16="http://schemas.microsoft.com/office/drawing/2014/chart" uri="{C3380CC4-5D6E-409C-BE32-E72D297353CC}">
              <c16:uniqueId val="{00000009-34B7-4063-A22E-54B05845C87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370</c:v>
                </c:pt>
                <c:pt idx="5">
                  <c:v>359</c:v>
                </c:pt>
                <c:pt idx="8">
                  <c:v>350</c:v>
                </c:pt>
                <c:pt idx="11">
                  <c:v>348</c:v>
                </c:pt>
                <c:pt idx="14">
                  <c:v>344</c:v>
                </c:pt>
              </c:numCache>
            </c:numRef>
          </c:val>
          <c:extLst>
            <c:ext xmlns:c16="http://schemas.microsoft.com/office/drawing/2014/chart" uri="{C3380CC4-5D6E-409C-BE32-E72D297353CC}">
              <c16:uniqueId val="{00000000-0CAA-4C4F-936C-D6F7F4A7072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CAA-4C4F-936C-D6F7F4A7072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35</c:v>
                </c:pt>
                <c:pt idx="3">
                  <c:v>30</c:v>
                </c:pt>
                <c:pt idx="6">
                  <c:v>8</c:v>
                </c:pt>
                <c:pt idx="9">
                  <c:v>8</c:v>
                </c:pt>
                <c:pt idx="12">
                  <c:v>8</c:v>
                </c:pt>
              </c:numCache>
            </c:numRef>
          </c:val>
          <c:extLst>
            <c:ext xmlns:c16="http://schemas.microsoft.com/office/drawing/2014/chart" uri="{C3380CC4-5D6E-409C-BE32-E72D297353CC}">
              <c16:uniqueId val="{00000002-0CAA-4C4F-936C-D6F7F4A7072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c:v>
                </c:pt>
                <c:pt idx="3">
                  <c:v>2</c:v>
                </c:pt>
                <c:pt idx="6">
                  <c:v>3</c:v>
                </c:pt>
                <c:pt idx="9">
                  <c:v>4</c:v>
                </c:pt>
                <c:pt idx="12">
                  <c:v>7</c:v>
                </c:pt>
              </c:numCache>
            </c:numRef>
          </c:val>
          <c:extLst>
            <c:ext xmlns:c16="http://schemas.microsoft.com/office/drawing/2014/chart" uri="{C3380CC4-5D6E-409C-BE32-E72D297353CC}">
              <c16:uniqueId val="{00000003-0CAA-4C4F-936C-D6F7F4A7072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158</c:v>
                </c:pt>
                <c:pt idx="3">
                  <c:v>155</c:v>
                </c:pt>
                <c:pt idx="6">
                  <c:v>154</c:v>
                </c:pt>
                <c:pt idx="9">
                  <c:v>147</c:v>
                </c:pt>
                <c:pt idx="12">
                  <c:v>150</c:v>
                </c:pt>
              </c:numCache>
            </c:numRef>
          </c:val>
          <c:extLst>
            <c:ext xmlns:c16="http://schemas.microsoft.com/office/drawing/2014/chart" uri="{C3380CC4-5D6E-409C-BE32-E72D297353CC}">
              <c16:uniqueId val="{00000004-0CAA-4C4F-936C-D6F7F4A7072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CAA-4C4F-936C-D6F7F4A7072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CAA-4C4F-936C-D6F7F4A7072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388</c:v>
                </c:pt>
                <c:pt idx="3">
                  <c:v>366</c:v>
                </c:pt>
                <c:pt idx="6">
                  <c:v>362</c:v>
                </c:pt>
                <c:pt idx="9">
                  <c:v>381</c:v>
                </c:pt>
                <c:pt idx="12">
                  <c:v>385</c:v>
                </c:pt>
              </c:numCache>
            </c:numRef>
          </c:val>
          <c:extLst>
            <c:ext xmlns:c16="http://schemas.microsoft.com/office/drawing/2014/chart" uri="{C3380CC4-5D6E-409C-BE32-E72D297353CC}">
              <c16:uniqueId val="{00000007-0CAA-4C4F-936C-D6F7F4A7072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212</c:v>
                </c:pt>
                <c:pt idx="2">
                  <c:v>#N/A</c:v>
                </c:pt>
                <c:pt idx="3">
                  <c:v>#N/A</c:v>
                </c:pt>
                <c:pt idx="4">
                  <c:v>194</c:v>
                </c:pt>
                <c:pt idx="5">
                  <c:v>#N/A</c:v>
                </c:pt>
                <c:pt idx="6">
                  <c:v>#N/A</c:v>
                </c:pt>
                <c:pt idx="7">
                  <c:v>177</c:v>
                </c:pt>
                <c:pt idx="8">
                  <c:v>#N/A</c:v>
                </c:pt>
                <c:pt idx="9">
                  <c:v>#N/A</c:v>
                </c:pt>
                <c:pt idx="10">
                  <c:v>192</c:v>
                </c:pt>
                <c:pt idx="11">
                  <c:v>#N/A</c:v>
                </c:pt>
                <c:pt idx="12">
                  <c:v>#N/A</c:v>
                </c:pt>
                <c:pt idx="13">
                  <c:v>206</c:v>
                </c:pt>
                <c:pt idx="14">
                  <c:v>#N/A</c:v>
                </c:pt>
              </c:numCache>
            </c:numRef>
          </c:val>
          <c:smooth val="0"/>
          <c:extLst>
            <c:ext xmlns:c16="http://schemas.microsoft.com/office/drawing/2014/chart" uri="{C3380CC4-5D6E-409C-BE32-E72D297353CC}">
              <c16:uniqueId val="{00000008-0CAA-4C4F-936C-D6F7F4A7072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3483</c:v>
                </c:pt>
                <c:pt idx="5">
                  <c:v>3356</c:v>
                </c:pt>
                <c:pt idx="8">
                  <c:v>3175</c:v>
                </c:pt>
                <c:pt idx="11">
                  <c:v>3089</c:v>
                </c:pt>
                <c:pt idx="14">
                  <c:v>3110</c:v>
                </c:pt>
              </c:numCache>
            </c:numRef>
          </c:val>
          <c:extLst>
            <c:ext xmlns:c16="http://schemas.microsoft.com/office/drawing/2014/chart" uri="{C3380CC4-5D6E-409C-BE32-E72D297353CC}">
              <c16:uniqueId val="{00000000-3DED-48D8-A2E2-64BBFFDE506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31</c:v>
                </c:pt>
                <c:pt idx="5">
                  <c:v>25</c:v>
                </c:pt>
                <c:pt idx="8">
                  <c:v>21</c:v>
                </c:pt>
                <c:pt idx="11">
                  <c:v>17</c:v>
                </c:pt>
                <c:pt idx="14">
                  <c:v>13</c:v>
                </c:pt>
              </c:numCache>
            </c:numRef>
          </c:val>
          <c:extLst>
            <c:ext xmlns:c16="http://schemas.microsoft.com/office/drawing/2014/chart" uri="{C3380CC4-5D6E-409C-BE32-E72D297353CC}">
              <c16:uniqueId val="{00000001-3DED-48D8-A2E2-64BBFFDE506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1794</c:v>
                </c:pt>
                <c:pt idx="5">
                  <c:v>1760</c:v>
                </c:pt>
                <c:pt idx="8">
                  <c:v>1614</c:v>
                </c:pt>
                <c:pt idx="11">
                  <c:v>1735</c:v>
                </c:pt>
                <c:pt idx="14">
                  <c:v>2423</c:v>
                </c:pt>
              </c:numCache>
            </c:numRef>
          </c:val>
          <c:extLst>
            <c:ext xmlns:c16="http://schemas.microsoft.com/office/drawing/2014/chart" uri="{C3380CC4-5D6E-409C-BE32-E72D297353CC}">
              <c16:uniqueId val="{00000002-3DED-48D8-A2E2-64BBFFDE506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DED-48D8-A2E2-64BBFFDE506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DED-48D8-A2E2-64BBFFDE506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DED-48D8-A2E2-64BBFFDE506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446</c:v>
                </c:pt>
                <c:pt idx="3">
                  <c:v>425</c:v>
                </c:pt>
                <c:pt idx="6">
                  <c:v>423</c:v>
                </c:pt>
                <c:pt idx="9">
                  <c:v>387</c:v>
                </c:pt>
                <c:pt idx="12">
                  <c:v>358</c:v>
                </c:pt>
              </c:numCache>
            </c:numRef>
          </c:val>
          <c:extLst>
            <c:ext xmlns:c16="http://schemas.microsoft.com/office/drawing/2014/chart" uri="{C3380CC4-5D6E-409C-BE32-E72D297353CC}">
              <c16:uniqueId val="{00000006-3DED-48D8-A2E2-64BBFFDE506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76</c:v>
                </c:pt>
                <c:pt idx="3">
                  <c:v>156</c:v>
                </c:pt>
                <c:pt idx="6">
                  <c:v>174</c:v>
                </c:pt>
                <c:pt idx="9">
                  <c:v>173</c:v>
                </c:pt>
                <c:pt idx="12">
                  <c:v>174</c:v>
                </c:pt>
              </c:numCache>
            </c:numRef>
          </c:val>
          <c:extLst>
            <c:ext xmlns:c16="http://schemas.microsoft.com/office/drawing/2014/chart" uri="{C3380CC4-5D6E-409C-BE32-E72D297353CC}">
              <c16:uniqueId val="{00000007-3DED-48D8-A2E2-64BBFFDE506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1322</c:v>
                </c:pt>
                <c:pt idx="3">
                  <c:v>1259</c:v>
                </c:pt>
                <c:pt idx="6">
                  <c:v>1189</c:v>
                </c:pt>
                <c:pt idx="9">
                  <c:v>1054</c:v>
                </c:pt>
                <c:pt idx="12">
                  <c:v>943</c:v>
                </c:pt>
              </c:numCache>
            </c:numRef>
          </c:val>
          <c:extLst>
            <c:ext xmlns:c16="http://schemas.microsoft.com/office/drawing/2014/chart" uri="{C3380CC4-5D6E-409C-BE32-E72D297353CC}">
              <c16:uniqueId val="{00000008-3DED-48D8-A2E2-64BBFFDE506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79</c:v>
                </c:pt>
                <c:pt idx="3">
                  <c:v>51</c:v>
                </c:pt>
                <c:pt idx="6">
                  <c:v>43</c:v>
                </c:pt>
                <c:pt idx="9">
                  <c:v>36</c:v>
                </c:pt>
                <c:pt idx="12">
                  <c:v>29</c:v>
                </c:pt>
              </c:numCache>
            </c:numRef>
          </c:val>
          <c:extLst>
            <c:ext xmlns:c16="http://schemas.microsoft.com/office/drawing/2014/chart" uri="{C3380CC4-5D6E-409C-BE32-E72D297353CC}">
              <c16:uniqueId val="{00000009-3DED-48D8-A2E2-64BBFFDE506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3785</c:v>
                </c:pt>
                <c:pt idx="3">
                  <c:v>3607</c:v>
                </c:pt>
                <c:pt idx="6">
                  <c:v>3611</c:v>
                </c:pt>
                <c:pt idx="9">
                  <c:v>3539</c:v>
                </c:pt>
                <c:pt idx="12">
                  <c:v>3480</c:v>
                </c:pt>
              </c:numCache>
            </c:numRef>
          </c:val>
          <c:extLst>
            <c:ext xmlns:c16="http://schemas.microsoft.com/office/drawing/2014/chart" uri="{C3380CC4-5D6E-409C-BE32-E72D297353CC}">
              <c16:uniqueId val="{0000000A-3DED-48D8-A2E2-64BBFFDE506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401</c:v>
                </c:pt>
                <c:pt idx="2">
                  <c:v>#N/A</c:v>
                </c:pt>
                <c:pt idx="3">
                  <c:v>#N/A</c:v>
                </c:pt>
                <c:pt idx="4">
                  <c:v>358</c:v>
                </c:pt>
                <c:pt idx="5">
                  <c:v>#N/A</c:v>
                </c:pt>
                <c:pt idx="6">
                  <c:v>#N/A</c:v>
                </c:pt>
                <c:pt idx="7">
                  <c:v>629</c:v>
                </c:pt>
                <c:pt idx="8">
                  <c:v>#N/A</c:v>
                </c:pt>
                <c:pt idx="9">
                  <c:v>#N/A</c:v>
                </c:pt>
                <c:pt idx="10">
                  <c:v>348</c:v>
                </c:pt>
                <c:pt idx="11">
                  <c:v>#N/A</c:v>
                </c:pt>
                <c:pt idx="12">
                  <c:v>#N/A</c:v>
                </c:pt>
                <c:pt idx="13">
                  <c:v>0</c:v>
                </c:pt>
                <c:pt idx="14">
                  <c:v>#N/A</c:v>
                </c:pt>
              </c:numCache>
            </c:numRef>
          </c:val>
          <c:smooth val="0"/>
          <c:extLst>
            <c:ext xmlns:c16="http://schemas.microsoft.com/office/drawing/2014/chart" uri="{C3380CC4-5D6E-409C-BE32-E72D297353CC}">
              <c16:uniqueId val="{0000000B-3DED-48D8-A2E2-64BBFFDE506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711</c:v>
                </c:pt>
                <c:pt idx="1">
                  <c:v>1021</c:v>
                </c:pt>
                <c:pt idx="2">
                  <c:v>1569</c:v>
                </c:pt>
              </c:numCache>
            </c:numRef>
          </c:val>
          <c:extLst>
            <c:ext xmlns:c16="http://schemas.microsoft.com/office/drawing/2014/chart" uri="{C3380CC4-5D6E-409C-BE32-E72D297353CC}">
              <c16:uniqueId val="{00000000-DCA9-45BF-9768-9EC51C4EC35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41</c:v>
                </c:pt>
                <c:pt idx="1">
                  <c:v>41</c:v>
                </c:pt>
                <c:pt idx="2">
                  <c:v>73</c:v>
                </c:pt>
              </c:numCache>
            </c:numRef>
          </c:val>
          <c:extLst>
            <c:ext xmlns:c16="http://schemas.microsoft.com/office/drawing/2014/chart" uri="{C3380CC4-5D6E-409C-BE32-E72D297353CC}">
              <c16:uniqueId val="{00000001-DCA9-45BF-9768-9EC51C4EC35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289</c:v>
                </c:pt>
                <c:pt idx="1">
                  <c:v>407</c:v>
                </c:pt>
                <c:pt idx="2">
                  <c:v>505</c:v>
                </c:pt>
              </c:numCache>
            </c:numRef>
          </c:val>
          <c:extLst>
            <c:ext xmlns:c16="http://schemas.microsoft.com/office/drawing/2014/chart" uri="{C3380CC4-5D6E-409C-BE32-E72D297353CC}">
              <c16:uniqueId val="{00000002-DCA9-45BF-9768-9EC51C4EC35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{4A670DB8-C791-44F5-BC43-BD013507E4C4}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3FA-4412-BBDE-2F3B3FFD611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{4438CBE1-7493-44F7-A8CB-9FD6F444CDD9}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3FA-4412-BBDE-2F3B3FFD611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{EF0C76B9-ABE9-42D1-BA1F-4731F17FC56C}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3FA-4412-BBDE-2F3B3FFD611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{6BEC4062-C81F-44D1-A040-DEE50737E7A1}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3FA-4412-BBDE-2F3B3FFD611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{D77159EF-2725-42CB-891E-E5A1A3E22927}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3FA-4412-BBDE-2F3B3FFD611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{3F0E6DF7-0568-4CE8-99C8-0DCF17AC284F}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3FA-4412-BBDE-2F3B3FFD611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{B19C8EDE-3EEC-434E-B08D-4CD6A24DBF90}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3FA-4412-BBDE-2F3B3FFD6111}"/>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{6A7ECD7D-D903-4A90-A82F-5F34D9009584}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3FA-4412-BBDE-2F3B3FFD611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{3253B58E-8DCC-4DB6-8AA1-BD93B66D0BB9}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3FA-4412-BBDE-2F3B3FFD611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53.9</c:v>
                </c:pt>
                <c:pt idx="32">
                  <c:v>55.4</c:v>
                </c:pt>
              </c:numCache>
            </c:numRef>
          </c:xVal>
          <c:yVal>
            <c:numRef>
              <c:f>公会計指標分析・財政指標組合せ分析表!$BP$51:$DC$51</c:f>
              <c:numCache>
                <c:formatCode>#,##0.0;"▲ "#,##0.0</c:formatCode>
                <c:ptCount val="40"/>
                <c:pt idx="24">
                  <c:v>14.4</c:v>
                </c:pt>
              </c:numCache>
            </c:numRef>
          </c:yVal>
          <c:smooth val="0"/>
          <c:extLst>
            <c:ext xmlns:c16="http://schemas.microsoft.com/office/drawing/2014/chart" uri="{C3380CC4-5D6E-409C-BE32-E72D297353CC}">
              <c16:uniqueId val="{00000009-D3FA-4412-BBDE-2F3B3FFD611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{E51E732F-5BCC-4097-992C-346875069646}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3FA-4412-BBDE-2F3B3FFD611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{50BE86AA-D2DA-4139-9EE9-B61E87F24631}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3FA-4412-BBDE-2F3B3FFD611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{7986D015-5E7D-4335-8DFC-B0F03D0798A4}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3FA-4412-BBDE-2F3B3FFD611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{F8967B5A-138C-4DAE-B7CF-2740671D4064}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3FA-4412-BBDE-2F3B3FFD611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{AA7612CB-66BD-40B5-B535-C618B29ED746}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3FA-4412-BBDE-2F3B3FFD611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{A0C72F62-9A1F-4FE0-AA96-CD9F56B54D2E}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3FA-4412-BBDE-2F3B3FFD611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{90082F1C-C133-4B9B-B1F4-5C64744B61A7}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3FA-4412-BBDE-2F3B3FFD611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{BF12BF02-D910-4617-843A-F1A26195E497}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3FA-4412-BBDE-2F3B3FFD611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{CFF5F315-B4B0-451A-B943-E11041E99280}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3FA-4412-BBDE-2F3B3FFD611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64.099999999999994</c:v>
                </c:pt>
                <c:pt idx="32">
                  <c:v>66.3</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D3FA-4412-BBDE-2F3B3FFD6111}"/>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{974BB1C0-7DF9-4E4C-8397-846CC88125D0}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161-4A12-98DC-29B25E37C3A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{9B9167FC-2703-4BEB-A527-BF6080C0994D}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161-4A12-98DC-29B25E37C3A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{393271B2-40EE-45C0-80EB-CB7327A1E4E6}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161-4A12-98DC-29B25E37C3A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{5EE7A22A-2F6A-410F-B738-E75364C672BB}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161-4A12-98DC-29B25E37C3A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{B085120D-7598-44FF-B652-0D8DCE6A9FE7}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161-4A12-98DC-29B25E37C3A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{ACF115D4-EF93-41DA-948F-0DDFAB801A61}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161-4A12-98DC-29B25E37C3A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{53572E47-B544-46A9-8C51-B46B7BDD569D}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161-4A12-98DC-29B25E37C3A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{3843C5EE-8F2E-4B2D-9C08-22C41F2E873F}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161-4A12-98DC-29B25E37C3A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{65B25A1E-7066-4BC8-B1EB-0D21FC806B3C}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161-4A12-98DC-29B25E37C3A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8.6999999999999993</c:v>
                </c:pt>
                <c:pt idx="16">
                  <c:v>8.6</c:v>
                </c:pt>
                <c:pt idx="24">
                  <c:v>8.1</c:v>
                </c:pt>
                <c:pt idx="32">
                  <c:v>7.8</c:v>
                </c:pt>
              </c:numCache>
            </c:numRef>
          </c:xVal>
          <c:yVal>
            <c:numRef>
              <c:f>公会計指標分析・財政指標組合せ分析表!$BP$73:$DC$73</c:f>
              <c:numCache>
                <c:formatCode>#,##0.0;"▲ "#,##0.0</c:formatCode>
                <c:ptCount val="40"/>
                <c:pt idx="0">
                  <c:v>17.600000000000001</c:v>
                </c:pt>
                <c:pt idx="8">
                  <c:v>15.9</c:v>
                </c:pt>
                <c:pt idx="16">
                  <c:v>28</c:v>
                </c:pt>
                <c:pt idx="24">
                  <c:v>14.4</c:v>
                </c:pt>
              </c:numCache>
            </c:numRef>
          </c:yVal>
          <c:smooth val="0"/>
          <c:extLst>
            <c:ext xmlns:c16="http://schemas.microsoft.com/office/drawing/2014/chart" uri="{C3380CC4-5D6E-409C-BE32-E72D297353CC}">
              <c16:uniqueId val="{00000009-A161-4A12-98DC-29B25E37C3A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{4154EE61-6ADF-4D8A-AEFE-DC7706D12F5B}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161-4A12-98DC-29B25E37C3A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{BBC017AB-7406-407C-A7DC-5472863B737F}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161-4A12-98DC-29B25E37C3A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{D190071D-37A6-48B1-8497-DA8E126A8444}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161-4A12-98DC-29B25E37C3A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{0EFFEB35-7369-4384-9B35-6451B4C100E3}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161-4A12-98DC-29B25E37C3A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{ED383211-D187-4C34-BFD1-971D55CE502A}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161-4A12-98DC-29B25E37C3AE}"/>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{8F5374B3-24E7-4826-BE4B-0259136B2E89}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161-4A12-98DC-29B25E37C3A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{C6EBBC6B-F3F9-4222-82E9-FB070EA03664}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161-4A12-98DC-29B25E37C3AE}"/>
                </c:ext>
              </c:extLst>
            </c:dLbl>
            <c:dLbl>
              <c:idx val="24"/>
              <c:layout>
                <c:manualLayout>
                  <c:x val="-4.4905057365901106E-2"/>
                  <c:y val="-4.349592131553587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{28E5BA83-F3EA-4B0B-B0C0-B5D4271D05CF}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161-4A12-98DC-29B25E37C3AE}"/>
                </c:ext>
              </c:extLst>
            </c:dLbl>
            <c:dLbl>
              <c:idx val="32"/>
              <c:layout>
                <c:manualLayout>
                  <c:x val="-1.8235628084250059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{58C8313A-3752-4D5D-86BB-8596442C8EB9}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161-4A12-98DC-29B25E37C3A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161-4A12-98DC-29B25E37C3AE}"/>
            </c:ext>
          </c:extLst>
        </c:ser>
        <c:dLbls>
          <c:showLegendKey val="0"/>
          <c:showVal val="1"/>
          <c:showCatName val="0"/>
          <c:showSerName val="0"/>
          <c:showPercent val="0"/>
          <c:showBubbleSize val="0"/>
        </c:dLbls>
        <c:axId val="84219776"/>
        <c:axId val="84234240"/>
      </c:scatterChart>
      <c:valAx>
        <c:axId val="84219776"/>
        <c:scaling>
          <c:orientation val="maxMin"/>
          <c:max val="9"/>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福島県天栄村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においては、基準財政需要額に算入される村債充当事業を選別化するとともに、発行額の抑制に努めていることから、ほぼ横ばいで推移している。債務負担行為に基づく支出においては、特別養護老人ホーム償還負担金のみであり、令和</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年度で終了する見込みである。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減債基金残高のうち、満期一括償還地方債の償還の財源として積み立てた額はない。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福島県天栄村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年度については、充当可能財源が将来負担額を上回ったため、将来負担比率の算定は該当なしとなった。</a:t>
          </a:r>
        </a:p>
        <a:p>
          <a:r>
            <a:rPr kumimoji="1" lang="ja-JP" altLang="en-US" sz="1200">
              <a:latin typeface="ＭＳ ゴシック" pitchFamily="49" charset="-128"/>
              <a:ea typeface="ＭＳ ゴシック" pitchFamily="49" charset="-128"/>
            </a:rPr>
            <a:t>一般会計等に係る地方債の現在高は、元金償還の終了に伴い減少している。</a:t>
          </a:r>
        </a:p>
        <a:p>
          <a:r>
            <a:rPr kumimoji="1" lang="ja-JP" altLang="en-US" sz="1200">
              <a:latin typeface="ＭＳ ゴシック" pitchFamily="49" charset="-128"/>
              <a:ea typeface="ＭＳ ゴシック" pitchFamily="49" charset="-128"/>
            </a:rPr>
            <a:t>債務負担行為に基づく支出予定額は、特別養護老人ホーム償還負担金のみであり、今後も減少する見込みである。</a:t>
          </a:r>
        </a:p>
        <a:p>
          <a:r>
            <a:rPr kumimoji="1" lang="ja-JP" altLang="en-US" sz="1200">
              <a:latin typeface="ＭＳ ゴシック" pitchFamily="49" charset="-128"/>
              <a:ea typeface="ＭＳ ゴシック" pitchFamily="49" charset="-128"/>
            </a:rPr>
            <a:t>公営企業債等繰入見込額は、農業集落排水事業の元金残高の減少に伴い今後も減少していく見込みである。</a:t>
          </a:r>
        </a:p>
        <a:p>
          <a:r>
            <a:rPr kumimoji="1" lang="ja-JP" altLang="en-US" sz="1200">
              <a:latin typeface="ＭＳ ゴシック" pitchFamily="49" charset="-128"/>
              <a:ea typeface="ＭＳ ゴシック" pitchFamily="49" charset="-128"/>
            </a:rPr>
            <a:t>充当可能基金については、財政調整基金、公共施設整備基金、減債基金の積立てにより、前年度比</a:t>
          </a:r>
          <a:r>
            <a:rPr kumimoji="1" lang="en-US" altLang="ja-JP" sz="1200">
              <a:latin typeface="ＭＳ ゴシック" pitchFamily="49" charset="-128"/>
              <a:ea typeface="ＭＳ ゴシック" pitchFamily="49" charset="-128"/>
            </a:rPr>
            <a:t>688</a:t>
          </a:r>
          <a:r>
            <a:rPr kumimoji="1" lang="ja-JP" altLang="en-US" sz="1200">
              <a:latin typeface="ＭＳ ゴシック" pitchFamily="49" charset="-128"/>
              <a:ea typeface="ＭＳ ゴシック" pitchFamily="49" charset="-128"/>
            </a:rPr>
            <a:t>百万円増加している。</a:t>
          </a:r>
        </a:p>
        <a:p>
          <a:r>
            <a:rPr kumimoji="1" lang="ja-JP" altLang="en-US" sz="1200">
              <a:latin typeface="ＭＳ ゴシック" pitchFamily="49" charset="-128"/>
              <a:ea typeface="ＭＳ ゴシック" pitchFamily="49" charset="-128"/>
            </a:rPr>
            <a:t>基準財政需要額の算入見込額については、村債充当事業の選別化を行っており、概ね地方債の現在高に比例しており減少している。</a:t>
          </a:r>
        </a:p>
        <a:p>
          <a:r>
            <a:rPr kumimoji="1" lang="ja-JP" altLang="en-US" sz="1200">
              <a:latin typeface="ＭＳ ゴシック" pitchFamily="49" charset="-128"/>
              <a:ea typeface="ＭＳ ゴシック" pitchFamily="49" charset="-128"/>
            </a:rPr>
            <a:t>今後、公共施設の老朽化に伴う施設の改修や自然災害に備えた防災機能の強化・充実を図るための事業が見込まれることに伴い、充当可能な基金の減少することが見込まれるため、事業実施の適正化を図り財政の健全化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福島県天栄村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通園バス事業や中学校のＩＣＴ機器整備等の実施に伴うがんばれ天栄応援基金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百万円、消防ポンプ自動車の整備等の実施に伴う東日本大震災復興基金、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百万円及び、英語の村てんえい事業やこども映画学校事業の実施に伴うこども未来基金、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百万円を積立てしたことにより、基金全体としては、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公共施設の長寿命化や保育所施設の移転、小学校の統合による学校施設の整備等が見込まれるため、公共施設整備基金への積立額の増加を予定している。また、財政調整基金については、標準財政規模の適正な範囲内となるように適正な管理・運営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公共施設整備基金：公共施設の整備、改修及び維持補修事業のための基金、②がんばれ天栄応援基金：ふるさと納税（寄附金）を財源として村政の振興発展のための基金、③こども未来基金：次代を担うこどもたちの健やかな成長と豊かな心を育む社会の実現のための基金、④除雪車整備基金：除雪車整備事業のための基金、⑤ふるさと水と土保全基金：中山間地域における土地改良施設の機能を適正に発揮させるための基金、⑥東日本大震災復興基金：東日本大震災からの復興に向けて、住民生活の安定や地域経済の振興を図るための基金、⑦人材育成基金：本村を担う人材を育成するための基金、⑧地域福祉基金：地域における福祉活動の促進を図るための基金、⑨森林環境贈与税基金：森林環境贈与税を財源として森林環境の整備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①公共施設整備基金：公共施設の改修に備え、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百万円の積立により増加、②がんばれ天栄応援基金：ふるさと納税（寄附金）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百万円を積立し、子育て支援対策事業を実施するため、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百万円を取り崩したため減少、③こども未来基金：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百万円を積立し、こども未来応援事業の実施するために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百万円を取り崩したため減少、④除雪車整備基金：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百万円の積立により増加、⑤ふるさと水と土保全基金：基金利子分のみ増加、⑥東日本大震災復興基金：消防ポンプ自動車整備事業を実施するため、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百万円を取り崩し皆減、⑦人材育成基金：基金利子分のみ増加、⑧地域福祉基金：基金利子分のみ増加、⑨森林環境贈与税基金：森林環境贈与税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公共施設整備基金：今後、公共施設の長寿命化や整備が見込まれるため積立予定。②がんばれ天栄応援基金：充当可能な事業へ適宜、取り崩し予定。③こども未来基金：充当可能な事業へ適宜、取り崩し予定。④除雪車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年度まで積立、令和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年度に除雪車整備のため取り崩し予定。⑤ふるさと水と土保全基金：充当可能な事業へ適宜、取り崩し予定。⑥東日本大震災復興基金：令和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年度末に廃止予定。⑦人材育成基金：充当可能な事業へ適宜、取り崩し予定。⑧地域福祉基金：充当可能な事業へ適宜、取り崩し予定。⑨森林環境贈与税基金：充当可能な事業へ適宜、取り崩し予定。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年度末の基金残高は、適切な財源確保と歳出の精査により基金の取崩しを回避し、歳計剰余金を積み立てたため、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程度としているが、東日本大震災の経験から災害等への備え等のため残高の確保に努める。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中長期な見通しのもとに標準財政規模の適正な範囲内となるように財政調整基金の適正な管理・運営に努めていく。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年度については、地方交付税において臨時財政対策債償還基金が創設され、その交付額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百万円を減債基金に積立したため、基金残高は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今後の地方債償還の動向を踏まえ状況に応じて適正に対応していく。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BF4ED82-26A1-4423-9038-355150B11B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506F54A-28FB-41CE-98A2-9282EC37EF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E76DF723-5F6F-45AD-88EF-D0CC9DEC338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F38E0F57-FE0A-4634-B7D8-C9868ED11502}"/>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1ECA28AC-2024-44B1-A135-B894426B32D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B24CB18E-E872-4ECD-BAD7-2CF07E68BF5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C69753DB-A589-4D6F-BA8A-AADF0307405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5ED26E86-7DBE-45DC-8F88-DFBD76602E8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福島県天栄村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0E2FEF9D-425C-4A88-802E-AA41E425C3E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4ED5C17A-E3CD-46F9-A416-63DBC391EC7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7BDC1201-6580-47E2-A6C7-46D6CF4D914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89057D14-F6CE-4A62-8BF2-1910173AF00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B0A25147-4745-4EDD-83CB-DECBC65C1B2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87207C3F-EBBD-46C2-8979-D39D91FBC9D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5,403
5,329
225.52
5,404,695
5,167,946
158,557
2,962,902
3,480,345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43D715BC-7E02-4D86-B02E-ED18FD09062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E63C023B-F9CC-4C90-AFAB-468612BB8FD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68533D20-5595-4D09-B9B8-0C69CE5B5D2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A826FB76-096D-4B0D-B7F3-BBD8B078C51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2D8A6E86-75D2-4920-AB00-97623C3FD18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45EEA029-B01E-46A4-9C83-54F5158D6E9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FE57A96D-26AE-4796-8E63-59E2458C004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0FB4598F-5A19-4607-BF8E-261DDF07159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7C1A8E6F-6B34-4F5A-AF49-57B53B6FB0D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938ED018-37EB-4678-89EE-F942843B276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86DC5672-6C67-4B43-9769-BDEF8F8E90F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FC0DEDA0-8951-4454-A5FA-7A316438089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73BD31D4-D5C3-4966-99F5-8079F646A4E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30FD85EA-1BC6-437B-A7E5-576D505349D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6426B375-03BB-4AC0-9877-0BF54634322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081B342C-8E14-4264-AB49-DCD6A231DA1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1B3EEEEF-E24B-4B31-8962-1A714BB7C5A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C4BC19E8-E02B-40DC-A9F2-F2FC36E885A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F2E164ED-5826-41D3-A892-F401637D486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FC559D02-E925-44CB-9CBF-78D1DAE1EF6A}"/>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4415E29F-074C-476F-942D-A098E80E447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EB76A982-454F-4F6D-B89E-94909E21B55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453708E7-3977-4CBD-95E5-ED5E8DD14F6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69E1F9F3-487D-4493-85C9-850B56AEA9C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B751F9A4-06B8-4A87-AB68-26E825A01FD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0FC1FA06-A4E7-4206-94CD-6C2AD664AC1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2E5C02C8-8782-482B-A313-5C3712B9FB2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CC29A9EA-383A-4672-B761-979767A1B67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615D0C35-BA87-483F-9873-C0AACD3DCB7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7C4BD88F-B63A-4D78-8667-4357175D81C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EDAAD499-125E-4165-B8ED-91A9062D75D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4B44D816-304B-4562-BEC6-82C9C5E2FE3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7E4D4500-1B6A-4D7F-8B19-7B4FD60A969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812DAA87-877E-4120-9786-FA3B223C3F5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66D8CB3C-6021-4E62-BAF0-F823464B1E1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を下回っているが、耐用年数を超えて使用している施設も多く、今後も指標の上昇が見込まれる。今後も公共施設等総合管理計画に基づいた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3DC46D40-83C3-42EA-9DCE-98F67681C32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F2EA1D23-8885-461F-B87B-E0C48B5571C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a16="http://schemas.microsoft.com/office/drawing/2014/main" id="{8A4B2BE0-FBC3-4C53-9ADF-A84873129C37}"/>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a:extLst>
            <a:ext uri="{FF2B5EF4-FFF2-40B4-BE49-F238E27FC236}">
              <a16:creationId xmlns:a16="http://schemas.microsoft.com/office/drawing/2014/main" id="{F3749F0D-AEAC-49DB-A0C0-53C072C1AB82}"/>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5" name="テキスト ボックス 54">
          <a:extLst>
            <a:ext uri="{FF2B5EF4-FFF2-40B4-BE49-F238E27FC236}">
              <a16:creationId xmlns:a16="http://schemas.microsoft.com/office/drawing/2014/main" id="{FFFF3CFA-C24D-4E9C-A597-06C4B78C5CD2}"/>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a:extLst>
            <a:ext uri="{FF2B5EF4-FFF2-40B4-BE49-F238E27FC236}">
              <a16:creationId xmlns:a16="http://schemas.microsoft.com/office/drawing/2014/main" id="{0DF46E75-1DCC-48B7-AEC2-6D830E76F07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a:extLst>
            <a:ext uri="{FF2B5EF4-FFF2-40B4-BE49-F238E27FC236}">
              <a16:creationId xmlns:a16="http://schemas.microsoft.com/office/drawing/2014/main" id="{F6A7ED41-93DE-43F1-953A-4B98E818F0D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D68BD2D8-BA57-4490-8F7F-156E6EAE616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A2F5A715-2D2D-406E-88DB-BA9B22A1C6F3}"/>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a:extLst>
            <a:ext uri="{FF2B5EF4-FFF2-40B4-BE49-F238E27FC236}">
              <a16:creationId xmlns:a16="http://schemas.microsoft.com/office/drawing/2014/main" id="{466D1823-0921-4021-8C55-88C1D5FED8E7}"/>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a:extLst>
            <a:ext uri="{FF2B5EF4-FFF2-40B4-BE49-F238E27FC236}">
              <a16:creationId xmlns:a16="http://schemas.microsoft.com/office/drawing/2014/main" id="{30D4C64B-8A6B-4223-9A10-296C069AD615}"/>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a:extLst>
            <a:ext uri="{FF2B5EF4-FFF2-40B4-BE49-F238E27FC236}">
              <a16:creationId xmlns:a16="http://schemas.microsoft.com/office/drawing/2014/main" id="{E555842B-53FF-4937-ABE8-643BBECB17E7}"/>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a:extLst>
            <a:ext uri="{FF2B5EF4-FFF2-40B4-BE49-F238E27FC236}">
              <a16:creationId xmlns:a16="http://schemas.microsoft.com/office/drawing/2014/main" id="{81CA2020-5EB1-4FB7-9EC5-60C01132AE85}"/>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CE0EFD87-08E2-4DB9-B9B9-CA10D7F0BBC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5" name="テキスト ボックス 64">
          <a:extLst>
            <a:ext uri="{FF2B5EF4-FFF2-40B4-BE49-F238E27FC236}">
              <a16:creationId xmlns:a16="http://schemas.microsoft.com/office/drawing/2014/main" id="{7A9BCCB9-13CD-494A-BA31-0DD812205339}"/>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929754BE-7F4D-4012-BC89-A704CBB1469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67" name="直線コネクタ 66">
          <a:extLst>
            <a:ext uri="{FF2B5EF4-FFF2-40B4-BE49-F238E27FC236}">
              <a16:creationId xmlns:a16="http://schemas.microsoft.com/office/drawing/2014/main" id="{6CB0ADAF-823B-4D88-920D-8FA7A18C06B7}"/>
            </a:ext>
          </a:extLst>
        </xdr:cNvPr>
        <xdr:cNvCxnSpPr/>
      </xdr:nvCxnSpPr>
      <xdr:spPr>
        <a:xfrm flipV="1">
          <a:off x="4760595" y="5521537"/>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8" name="有形固定資産減価償却率最小値テキスト">
          <a:extLst>
            <a:ext uri="{FF2B5EF4-FFF2-40B4-BE49-F238E27FC236}">
              <a16:creationId xmlns:a16="http://schemas.microsoft.com/office/drawing/2014/main" id="{92CD67AD-1D0D-411F-93B2-4192B0A29784}"/>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9" name="直線コネクタ 68">
          <a:extLst>
            <a:ext uri="{FF2B5EF4-FFF2-40B4-BE49-F238E27FC236}">
              <a16:creationId xmlns:a16="http://schemas.microsoft.com/office/drawing/2014/main" id="{59B0C3CF-B105-479F-966F-594AC18A14EB}"/>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70" name="有形固定資産減価償却率最大値テキスト">
          <a:extLst>
            <a:ext uri="{FF2B5EF4-FFF2-40B4-BE49-F238E27FC236}">
              <a16:creationId xmlns:a16="http://schemas.microsoft.com/office/drawing/2014/main" id="{F91EBA07-B2C2-4D2E-9D1D-0936697CF656}"/>
            </a:ext>
          </a:extLst>
        </xdr:cNvPr>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71" name="直線コネクタ 70">
          <a:extLst>
            <a:ext uri="{FF2B5EF4-FFF2-40B4-BE49-F238E27FC236}">
              <a16:creationId xmlns:a16="http://schemas.microsoft.com/office/drawing/2014/main" id="{5025B8C2-2CB5-4427-B469-49CC095C73F0}"/>
            </a:ext>
          </a:extLst>
        </xdr:cNvPr>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158449</xdr:rowOff>
    </xdr:from>
    <xdr:ext cx="405111" cy="259045"/>
    <xdr:sp macro="" textlink="">
      <xdr:nvSpPr>
        <xdr:cNvPr id="72" name="有形固定資産減価償却率平均値テキスト">
          <a:extLst>
            <a:ext uri="{FF2B5EF4-FFF2-40B4-BE49-F238E27FC236}">
              <a16:creationId xmlns:a16="http://schemas.microsoft.com/office/drawing/2014/main" id="{E12DF55A-7016-434A-8114-1DA95CA6879B}"/>
            </a:ext>
          </a:extLst>
        </xdr:cNvPr>
        <xdr:cNvSpPr txBox="1"/>
      </xdr:nvSpPr>
      <xdr:spPr>
        <a:xfrm>
          <a:off x="4813300" y="60734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73" name="フローチャート: 判断 72">
          <a:extLst>
            <a:ext uri="{FF2B5EF4-FFF2-40B4-BE49-F238E27FC236}">
              <a16:creationId xmlns:a16="http://schemas.microsoft.com/office/drawing/2014/main" id="{ADF35193-9375-460E-A67B-C6FF89B34527}"/>
            </a:ext>
          </a:extLst>
        </xdr:cNvPr>
        <xdr:cNvSpPr/>
      </xdr:nvSpPr>
      <xdr:spPr>
        <a:xfrm>
          <a:off x="4711700" y="609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74" name="フローチャート: 判断 73">
          <a:extLst>
            <a:ext uri="{FF2B5EF4-FFF2-40B4-BE49-F238E27FC236}">
              <a16:creationId xmlns:a16="http://schemas.microsoft.com/office/drawing/2014/main" id="{5D4D18AB-2CC7-49F8-AEBD-E081B68217F1}"/>
            </a:ext>
          </a:extLst>
        </xdr:cNvPr>
        <xdr:cNvSpPr/>
      </xdr:nvSpPr>
      <xdr:spPr>
        <a:xfrm>
          <a:off x="4000500" y="605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75" name="フローチャート: 判断 74">
          <a:extLst>
            <a:ext uri="{FF2B5EF4-FFF2-40B4-BE49-F238E27FC236}">
              <a16:creationId xmlns:a16="http://schemas.microsoft.com/office/drawing/2014/main" id="{A6200B0A-87F9-4080-96B7-D5FC1F10CF0A}"/>
            </a:ext>
          </a:extLst>
        </xdr:cNvPr>
        <xdr:cNvSpPr/>
      </xdr:nvSpPr>
      <xdr:spPr>
        <a:xfrm>
          <a:off x="3238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76" name="フローチャート: 判断 75">
          <a:extLst>
            <a:ext uri="{FF2B5EF4-FFF2-40B4-BE49-F238E27FC236}">
              <a16:creationId xmlns:a16="http://schemas.microsoft.com/office/drawing/2014/main" id="{87FC085F-15D8-4785-B998-FD5E81B9DC44}"/>
            </a:ext>
          </a:extLst>
        </xdr:cNvPr>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7" name="フローチャート: 判断 76">
          <a:extLst>
            <a:ext uri="{FF2B5EF4-FFF2-40B4-BE49-F238E27FC236}">
              <a16:creationId xmlns:a16="http://schemas.microsoft.com/office/drawing/2014/main" id="{CD0A8A5D-B227-4FC4-A1F9-DB6C227F95A4}"/>
            </a:ext>
          </a:extLst>
        </xdr:cNvPr>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82BB0DA6-5E28-4A3B-B67B-624DE5B3ED5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FD0D9955-4D25-4B67-BFE3-30B107F68B1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95428011-802C-4E81-B927-08FB93CF19B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D76D4D46-12DC-4629-8796-5A16AEB7561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C3693DB8-1F1D-4DB7-823B-E3547A87236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155363</xdr:rowOff>
    </xdr:from>
    <xdr:to>
      <xdr:col>23</xdr:col>
      <xdr:colOff>136525</xdr:colOff>
      <xdr:row>30</xdr:row>
      <xdr:rowOff>85513</xdr:rowOff>
    </xdr:to>
    <xdr:sp macro="" textlink="">
      <xdr:nvSpPr>
        <xdr:cNvPr id="83" name="楕円 82">
          <a:extLst>
            <a:ext uri="{FF2B5EF4-FFF2-40B4-BE49-F238E27FC236}">
              <a16:creationId xmlns:a16="http://schemas.microsoft.com/office/drawing/2014/main" id="{CF5F7AC7-7769-485B-8F35-2D020352673F}"/>
            </a:ext>
          </a:extLst>
        </xdr:cNvPr>
        <xdr:cNvSpPr/>
      </xdr:nvSpPr>
      <xdr:spPr>
        <a:xfrm>
          <a:off x="4711700" y="589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6790</xdr:rowOff>
    </xdr:from>
    <xdr:ext cx="405111" cy="259045"/>
    <xdr:sp macro="" textlink="">
      <xdr:nvSpPr>
        <xdr:cNvPr id="84" name="有形固定資産減価償却率該当値テキスト">
          <a:extLst>
            <a:ext uri="{FF2B5EF4-FFF2-40B4-BE49-F238E27FC236}">
              <a16:creationId xmlns:a16="http://schemas.microsoft.com/office/drawing/2014/main" id="{45EC3510-853B-429C-8E05-1658E6A3254C}"/>
            </a:ext>
          </a:extLst>
        </xdr:cNvPr>
        <xdr:cNvSpPr txBox="1"/>
      </xdr:nvSpPr>
      <xdr:spPr>
        <a:xfrm>
          <a:off x="4813300" y="5750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128376</xdr:rowOff>
    </xdr:from>
    <xdr:to>
      <xdr:col>19</xdr:col>
      <xdr:colOff>187325</xdr:colOff>
      <xdr:row>30</xdr:row>
      <xdr:rowOff>58526</xdr:rowOff>
    </xdr:to>
    <xdr:sp macro="" textlink="">
      <xdr:nvSpPr>
        <xdr:cNvPr id="85" name="楕円 84">
          <a:extLst>
            <a:ext uri="{FF2B5EF4-FFF2-40B4-BE49-F238E27FC236}">
              <a16:creationId xmlns:a16="http://schemas.microsoft.com/office/drawing/2014/main" id="{348D600F-508A-4EB2-876F-D817989223D2}"/>
            </a:ext>
          </a:extLst>
        </xdr:cNvPr>
        <xdr:cNvSpPr/>
      </xdr:nvSpPr>
      <xdr:spPr>
        <a:xfrm>
          <a:off x="4000500" y="587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7726</xdr:rowOff>
    </xdr:from>
    <xdr:to>
      <xdr:col>23</xdr:col>
      <xdr:colOff>85725</xdr:colOff>
      <xdr:row>30</xdr:row>
      <xdr:rowOff>34713</xdr:rowOff>
    </xdr:to>
    <xdr:cxnSp macro="">
      <xdr:nvCxnSpPr>
        <xdr:cNvPr id="86" name="直線コネクタ 85">
          <a:extLst>
            <a:ext uri="{FF2B5EF4-FFF2-40B4-BE49-F238E27FC236}">
              <a16:creationId xmlns:a16="http://schemas.microsoft.com/office/drawing/2014/main" id="{C04A18A9-315F-4ABF-BCF2-8292B71D9144}"/>
            </a:ext>
          </a:extLst>
        </xdr:cNvPr>
        <xdr:cNvCxnSpPr/>
      </xdr:nvCxnSpPr>
      <xdr:spPr>
        <a:xfrm>
          <a:off x="4051300" y="5922751"/>
          <a:ext cx="7112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61718</xdr:rowOff>
    </xdr:from>
    <xdr:ext cx="405111" cy="259045"/>
    <xdr:sp macro="" textlink="">
      <xdr:nvSpPr>
        <xdr:cNvPr id="87" name="n_1aveValue有形固定資産減価償却率">
          <a:extLst>
            <a:ext uri="{FF2B5EF4-FFF2-40B4-BE49-F238E27FC236}">
              <a16:creationId xmlns:a16="http://schemas.microsoft.com/office/drawing/2014/main" id="{B7D684E9-1948-4DBE-BCDF-E770E3C6E59D}"/>
            </a:ext>
          </a:extLst>
        </xdr:cNvPr>
        <xdr:cNvSpPr txBox="1"/>
      </xdr:nvSpPr>
      <xdr:spPr>
        <a:xfrm>
          <a:off x="3836044" y="6148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63729</xdr:rowOff>
    </xdr:from>
    <xdr:ext cx="405111" cy="259045"/>
    <xdr:sp macro="" textlink="">
      <xdr:nvSpPr>
        <xdr:cNvPr id="88" name="n_2aveValue有形固定資産減価償却率">
          <a:extLst>
            <a:ext uri="{FF2B5EF4-FFF2-40B4-BE49-F238E27FC236}">
              <a16:creationId xmlns:a16="http://schemas.microsoft.com/office/drawing/2014/main" id="{2268FB20-901C-4B0B-9F9A-80BEDE849F2E}"/>
            </a:ext>
          </a:extLst>
        </xdr:cNvPr>
        <xdr:cNvSpPr txBox="1"/>
      </xdr:nvSpPr>
      <xdr:spPr>
        <a:xfrm>
          <a:off x="3086744" y="58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34942</xdr:rowOff>
    </xdr:from>
    <xdr:ext cx="405111" cy="259045"/>
    <xdr:sp macro="" textlink="">
      <xdr:nvSpPr>
        <xdr:cNvPr id="89" name="n_3aveValue有形固定資産減価償却率">
          <a:extLst>
            <a:ext uri="{FF2B5EF4-FFF2-40B4-BE49-F238E27FC236}">
              <a16:creationId xmlns:a16="http://schemas.microsoft.com/office/drawing/2014/main" id="{F54E6F68-8E89-4C04-922B-1412DBAF90C0}"/>
            </a:ext>
          </a:extLst>
        </xdr:cNvPr>
        <xdr:cNvSpPr txBox="1"/>
      </xdr:nvSpPr>
      <xdr:spPr>
        <a:xfrm>
          <a:off x="2324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90" name="n_4aveValue有形固定資産減価償却率">
          <a:extLst>
            <a:ext uri="{FF2B5EF4-FFF2-40B4-BE49-F238E27FC236}">
              <a16:creationId xmlns:a16="http://schemas.microsoft.com/office/drawing/2014/main" id="{23F0026C-06F5-4482-A124-4840628F4FB5}"/>
            </a:ext>
          </a:extLst>
        </xdr:cNvPr>
        <xdr:cNvSpPr txBox="1"/>
      </xdr:nvSpPr>
      <xdr:spPr>
        <a:xfrm>
          <a:off x="1562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75053</xdr:rowOff>
    </xdr:from>
    <xdr:ext cx="405111" cy="259045"/>
    <xdr:sp macro="" textlink="">
      <xdr:nvSpPr>
        <xdr:cNvPr id="91" name="n_1mainValue有形固定資産減価償却率">
          <a:extLst>
            <a:ext uri="{FF2B5EF4-FFF2-40B4-BE49-F238E27FC236}">
              <a16:creationId xmlns:a16="http://schemas.microsoft.com/office/drawing/2014/main" id="{24D41044-D644-40A0-86EE-9ED40DE68240}"/>
            </a:ext>
          </a:extLst>
        </xdr:cNvPr>
        <xdr:cNvSpPr txBox="1"/>
      </xdr:nvSpPr>
      <xdr:spPr>
        <a:xfrm>
          <a:off x="3836044" y="5647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04E58C0D-4A53-4893-911F-38C4D39FA44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id="{E275830A-0DAE-4DD1-ADA7-F44367E5789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a16="http://schemas.microsoft.com/office/drawing/2014/main" id="{F38D4B0F-7B9F-49CF-91EB-36EBDED4AB28}"/>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[ 206.2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892D4B5D-25D7-41D9-877C-A2F2C3FBC87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B37AA148-39F4-49BB-B4DF-C05FCF935A1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B44102DD-2C44-4E01-AE05-51D1ED7CDFB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F2BEF673-D604-4921-A965-5B4B9F37E71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0AF7EC46-26C1-4CE8-B930-AA3ECE6A9BD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54B7F7D8-060B-4473-9DDD-7CCA0EDB258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6DF7F047-1514-4181-8A95-BF838BCC848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A05B1B4C-8686-4DF4-8EA4-B8D44DB51D4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A4D450FF-6883-4979-A6E7-5A4B629395C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271C418F-5116-497E-9503-DC587BBA141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地方債現在高や公営企業債等繰入見込額の減少により、将来負担額は減少傾向にあり、債務償還比率は前年度より</a:t>
          </a:r>
          <a:r>
            <a:rPr kumimoji="1" lang="en-US" altLang="ja-JP" sz="1100">
              <a:latin typeface="ＭＳ Ｐゴシック" panose="020B0600070205080204" pitchFamily="50" charset="-128"/>
              <a:ea typeface="ＭＳ Ｐゴシック" panose="020B0600070205080204" pitchFamily="50" charset="-128"/>
            </a:rPr>
            <a:t>125.0</a:t>
          </a:r>
          <a:r>
            <a:rPr kumimoji="1" lang="ja-JP" altLang="en-US" sz="1100">
              <a:latin typeface="ＭＳ Ｐゴシック" panose="020B0600070205080204" pitchFamily="50" charset="-128"/>
              <a:ea typeface="ＭＳ Ｐゴシック" panose="020B0600070205080204" pitchFamily="50" charset="-128"/>
            </a:rPr>
            <a:t>ポイント減少し、類似団体を下回っている。今後も引き続き地方債の新規発行の抑制や、充当可能財源の確保に取り組んでいく。</a:t>
          </a: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8125D399-5384-451F-96C2-6116B15AA20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F85F4607-5F0A-42BF-A340-EBEA6FB48E8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7" name="テキスト ボックス 106">
          <a:extLst>
            <a:ext uri="{FF2B5EF4-FFF2-40B4-BE49-F238E27FC236}">
              <a16:creationId xmlns:a16="http://schemas.microsoft.com/office/drawing/2014/main" id="{F81D9B59-46D2-435F-B23B-18B64542146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a:extLst>
            <a:ext uri="{FF2B5EF4-FFF2-40B4-BE49-F238E27FC236}">
              <a16:creationId xmlns:a16="http://schemas.microsoft.com/office/drawing/2014/main" id="{83FFA585-C1D4-407E-8CC2-62B932D43FA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09" name="テキスト ボックス 108">
          <a:extLst>
            <a:ext uri="{FF2B5EF4-FFF2-40B4-BE49-F238E27FC236}">
              <a16:creationId xmlns:a16="http://schemas.microsoft.com/office/drawing/2014/main" id="{A75F3C92-4EFB-41C3-A9A4-B9C0F40C7B74}"/>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a:extLst>
            <a:ext uri="{FF2B5EF4-FFF2-40B4-BE49-F238E27FC236}">
              <a16:creationId xmlns:a16="http://schemas.microsoft.com/office/drawing/2014/main" id="{BB7116C6-E79A-42C1-8B43-D7C9BC260474}"/>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a:extLst>
            <a:ext uri="{FF2B5EF4-FFF2-40B4-BE49-F238E27FC236}">
              <a16:creationId xmlns:a16="http://schemas.microsoft.com/office/drawing/2014/main" id="{DB601703-47C4-4C2E-9EEE-8B4CE708A868}"/>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a:extLst>
            <a:ext uri="{FF2B5EF4-FFF2-40B4-BE49-F238E27FC236}">
              <a16:creationId xmlns:a16="http://schemas.microsoft.com/office/drawing/2014/main" id="{5B68BCD9-FD5C-46D8-B407-E32E2CB9AF94}"/>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a:extLst>
            <a:ext uri="{FF2B5EF4-FFF2-40B4-BE49-F238E27FC236}">
              <a16:creationId xmlns:a16="http://schemas.microsoft.com/office/drawing/2014/main" id="{0EC0D6BE-F533-4551-8898-31089782CABD}"/>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a:extLst>
            <a:ext uri="{FF2B5EF4-FFF2-40B4-BE49-F238E27FC236}">
              <a16:creationId xmlns:a16="http://schemas.microsoft.com/office/drawing/2014/main" id="{F282454A-6768-453B-A944-9F21B4E620CF}"/>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a:extLst>
            <a:ext uri="{FF2B5EF4-FFF2-40B4-BE49-F238E27FC236}">
              <a16:creationId xmlns:a16="http://schemas.microsoft.com/office/drawing/2014/main" id="{A8A62F40-DAFA-49BA-99E0-E1907E5FE3B2}"/>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a:extLst>
            <a:ext uri="{FF2B5EF4-FFF2-40B4-BE49-F238E27FC236}">
              <a16:creationId xmlns:a16="http://schemas.microsoft.com/office/drawing/2014/main" id="{64E46FAC-BADB-42EF-8AD6-EF3B1FC00D6A}"/>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7" name="テキスト ボックス 116">
          <a:extLst>
            <a:ext uri="{FF2B5EF4-FFF2-40B4-BE49-F238E27FC236}">
              <a16:creationId xmlns:a16="http://schemas.microsoft.com/office/drawing/2014/main" id="{8032DA14-A749-4461-93ED-E582DC6E2DD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id="{6FBF0091-6344-4208-AE2F-F12854F9E05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5AC9D50E-BB4C-40DD-B28A-DB75589FB81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20" name="直線コネクタ 119">
          <a:extLst>
            <a:ext uri="{FF2B5EF4-FFF2-40B4-BE49-F238E27FC236}">
              <a16:creationId xmlns:a16="http://schemas.microsoft.com/office/drawing/2014/main" id="{5C8876BC-59AB-4D50-ACBA-A00789FD7D3E}"/>
            </a:ext>
          </a:extLst>
        </xdr:cNvPr>
        <xdr:cNvCxnSpPr/>
      </xdr:nvCxnSpPr>
      <xdr:spPr>
        <a:xfrm flipV="1">
          <a:off x="14793595" y="5312833"/>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21" name="債務償還比率最小値テキスト">
          <a:extLst>
            <a:ext uri="{FF2B5EF4-FFF2-40B4-BE49-F238E27FC236}">
              <a16:creationId xmlns:a16="http://schemas.microsoft.com/office/drawing/2014/main" id="{12442ED7-3B1A-49C7-84AF-82440AC6CFE9}"/>
            </a:ext>
          </a:extLst>
        </xdr:cNvPr>
        <xdr:cNvSpPr txBox="1"/>
      </xdr:nvSpPr>
      <xdr:spPr>
        <a:xfrm>
          <a:off x="14846300" y="65277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22" name="直線コネクタ 121">
          <a:extLst>
            <a:ext uri="{FF2B5EF4-FFF2-40B4-BE49-F238E27FC236}">
              <a16:creationId xmlns:a16="http://schemas.microsoft.com/office/drawing/2014/main" id="{CA0AAF66-1CF6-4D50-896B-EF5EE10369EE}"/>
            </a:ext>
          </a:extLst>
        </xdr:cNvPr>
        <xdr:cNvCxnSpPr/>
      </xdr:nvCxnSpPr>
      <xdr:spPr>
        <a:xfrm>
          <a:off x="14706600" y="652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3" name="債務償還比率最大値テキスト">
          <a:extLst>
            <a:ext uri="{FF2B5EF4-FFF2-40B4-BE49-F238E27FC236}">
              <a16:creationId xmlns:a16="http://schemas.microsoft.com/office/drawing/2014/main" id="{ECA2673A-9DB1-48E5-8F1B-797C2126A744}"/>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4" name="直線コネクタ 123">
          <a:extLst>
            <a:ext uri="{FF2B5EF4-FFF2-40B4-BE49-F238E27FC236}">
              <a16:creationId xmlns:a16="http://schemas.microsoft.com/office/drawing/2014/main" id="{53BF80D4-F549-4ACD-B35D-A7C2AE9FCAE2}"/>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56955</xdr:rowOff>
    </xdr:from>
    <xdr:ext cx="469744" cy="259045"/>
    <xdr:sp macro="" textlink="">
      <xdr:nvSpPr>
        <xdr:cNvPr id="125" name="債務償還比率平均値テキスト">
          <a:extLst>
            <a:ext uri="{FF2B5EF4-FFF2-40B4-BE49-F238E27FC236}">
              <a16:creationId xmlns:a16="http://schemas.microsoft.com/office/drawing/2014/main" id="{DB1DDE61-C968-47EE-A073-37E2DED6EF95}"/>
            </a:ext>
          </a:extLst>
        </xdr:cNvPr>
        <xdr:cNvSpPr txBox="1"/>
      </xdr:nvSpPr>
      <xdr:spPr>
        <a:xfrm>
          <a:off x="14846300" y="5629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26" name="フローチャート: 判断 125">
          <a:extLst>
            <a:ext uri="{FF2B5EF4-FFF2-40B4-BE49-F238E27FC236}">
              <a16:creationId xmlns:a16="http://schemas.microsoft.com/office/drawing/2014/main" id="{1CC9CDA0-0237-48B3-B79D-B2639AB6A121}"/>
            </a:ext>
          </a:extLst>
        </xdr:cNvPr>
        <xdr:cNvSpPr/>
      </xdr:nvSpPr>
      <xdr:spPr>
        <a:xfrm>
          <a:off x="14744700" y="565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27" name="フローチャート: 判断 126">
          <a:extLst>
            <a:ext uri="{FF2B5EF4-FFF2-40B4-BE49-F238E27FC236}">
              <a16:creationId xmlns:a16="http://schemas.microsoft.com/office/drawing/2014/main" id="{2E149541-8402-47A9-984B-73267AC78477}"/>
            </a:ext>
          </a:extLst>
        </xdr:cNvPr>
        <xdr:cNvSpPr/>
      </xdr:nvSpPr>
      <xdr:spPr>
        <a:xfrm>
          <a:off x="14033500" y="5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28" name="フローチャート: 判断 127">
          <a:extLst>
            <a:ext uri="{FF2B5EF4-FFF2-40B4-BE49-F238E27FC236}">
              <a16:creationId xmlns:a16="http://schemas.microsoft.com/office/drawing/2014/main" id="{BE6DA668-8E8B-422E-B7C1-37CBB074015D}"/>
            </a:ext>
          </a:extLst>
        </xdr:cNvPr>
        <xdr:cNvSpPr/>
      </xdr:nvSpPr>
      <xdr:spPr>
        <a:xfrm>
          <a:off x="132715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29" name="フローチャート: 判断 128">
          <a:extLst>
            <a:ext uri="{FF2B5EF4-FFF2-40B4-BE49-F238E27FC236}">
              <a16:creationId xmlns:a16="http://schemas.microsoft.com/office/drawing/2014/main" id="{9A49E03B-C5EC-42A5-BC42-21224F648D4A}"/>
            </a:ext>
          </a:extLst>
        </xdr:cNvPr>
        <xdr:cNvSpPr/>
      </xdr:nvSpPr>
      <xdr:spPr>
        <a:xfrm>
          <a:off x="12509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30" name="フローチャート: 判断 129">
          <a:extLst>
            <a:ext uri="{FF2B5EF4-FFF2-40B4-BE49-F238E27FC236}">
              <a16:creationId xmlns:a16="http://schemas.microsoft.com/office/drawing/2014/main" id="{4C059FBC-46FF-4C89-B9AB-D5A8283E3333}"/>
            </a:ext>
          </a:extLst>
        </xdr:cNvPr>
        <xdr:cNvSpPr/>
      </xdr:nvSpPr>
      <xdr:spPr>
        <a:xfrm>
          <a:off x="11747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61E1268C-1447-44B6-A784-DEA7A14C57D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AA9F42F5-9863-4CC0-BE1A-5EBC4C0EE7F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34CD3D4B-ADF9-4D77-A1B2-44741D17C39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B283C72F-84C6-4FAB-B695-29B8B9435EC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1405EFC4-E8D3-45AE-96CB-130006242F4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108684</xdr:rowOff>
    </xdr:from>
    <xdr:to>
      <xdr:col>76</xdr:col>
      <xdr:colOff>73025</xdr:colOff>
      <xdr:row>28</xdr:row>
      <xdr:rowOff>38834</xdr:rowOff>
    </xdr:to>
    <xdr:sp macro="" textlink="">
      <xdr:nvSpPr>
        <xdr:cNvPr id="136" name="楕円 135">
          <a:extLst>
            <a:ext uri="{FF2B5EF4-FFF2-40B4-BE49-F238E27FC236}">
              <a16:creationId xmlns:a16="http://schemas.microsoft.com/office/drawing/2014/main" id="{35972FE7-75CC-4C1B-A41C-E37F2DBC9BD9}"/>
            </a:ext>
          </a:extLst>
        </xdr:cNvPr>
        <xdr:cNvSpPr/>
      </xdr:nvSpPr>
      <xdr:spPr>
        <a:xfrm>
          <a:off x="14744700" y="550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131561</xdr:rowOff>
    </xdr:from>
    <xdr:ext cx="469744" cy="259045"/>
    <xdr:sp macro="" textlink="">
      <xdr:nvSpPr>
        <xdr:cNvPr id="137" name="債務償還比率該当値テキスト">
          <a:extLst>
            <a:ext uri="{FF2B5EF4-FFF2-40B4-BE49-F238E27FC236}">
              <a16:creationId xmlns:a16="http://schemas.microsoft.com/office/drawing/2014/main" id="{E3F8F14C-A81D-4559-9CE2-07048588B804}"/>
            </a:ext>
          </a:extLst>
        </xdr:cNvPr>
        <xdr:cNvSpPr txBox="1"/>
      </xdr:nvSpPr>
      <xdr:spPr>
        <a:xfrm>
          <a:off x="14846300" y="5360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87164</xdr:rowOff>
    </xdr:from>
    <xdr:to>
      <xdr:col>72</xdr:col>
      <xdr:colOff>123825</xdr:colOff>
      <xdr:row>29</xdr:row>
      <xdr:rowOff>17314</xdr:rowOff>
    </xdr:to>
    <xdr:sp macro="" textlink="">
      <xdr:nvSpPr>
        <xdr:cNvPr id="138" name="楕円 137">
          <a:extLst>
            <a:ext uri="{FF2B5EF4-FFF2-40B4-BE49-F238E27FC236}">
              <a16:creationId xmlns:a16="http://schemas.microsoft.com/office/drawing/2014/main" id="{10B443DA-1146-46BB-B0FF-0BEC8FF60876}"/>
            </a:ext>
          </a:extLst>
        </xdr:cNvPr>
        <xdr:cNvSpPr/>
      </xdr:nvSpPr>
      <xdr:spPr>
        <a:xfrm>
          <a:off x="14033500" y="565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159484</xdr:rowOff>
    </xdr:from>
    <xdr:to>
      <xdr:col>76</xdr:col>
      <xdr:colOff>22225</xdr:colOff>
      <xdr:row>28</xdr:row>
      <xdr:rowOff>137964</xdr:rowOff>
    </xdr:to>
    <xdr:cxnSp macro="">
      <xdr:nvCxnSpPr>
        <xdr:cNvPr id="139" name="直線コネクタ 138">
          <a:extLst>
            <a:ext uri="{FF2B5EF4-FFF2-40B4-BE49-F238E27FC236}">
              <a16:creationId xmlns:a16="http://schemas.microsoft.com/office/drawing/2014/main" id="{7FFEA749-6016-4985-A352-67DE0EB583A0}"/>
            </a:ext>
          </a:extLst>
        </xdr:cNvPr>
        <xdr:cNvCxnSpPr/>
      </xdr:nvCxnSpPr>
      <xdr:spPr>
        <a:xfrm flipV="1">
          <a:off x="14084300" y="5560159"/>
          <a:ext cx="711200" cy="14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18867</xdr:rowOff>
    </xdr:from>
    <xdr:to>
      <xdr:col>68</xdr:col>
      <xdr:colOff>123825</xdr:colOff>
      <xdr:row>29</xdr:row>
      <xdr:rowOff>120467</xdr:rowOff>
    </xdr:to>
    <xdr:sp macro="" textlink="">
      <xdr:nvSpPr>
        <xdr:cNvPr id="140" name="楕円 139">
          <a:extLst>
            <a:ext uri="{FF2B5EF4-FFF2-40B4-BE49-F238E27FC236}">
              <a16:creationId xmlns:a16="http://schemas.microsoft.com/office/drawing/2014/main" id="{2B2E0051-D2DD-46F1-871E-5781527277F1}"/>
            </a:ext>
          </a:extLst>
        </xdr:cNvPr>
        <xdr:cNvSpPr/>
      </xdr:nvSpPr>
      <xdr:spPr>
        <a:xfrm>
          <a:off x="13271500" y="576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137964</xdr:rowOff>
    </xdr:from>
    <xdr:to>
      <xdr:col>72</xdr:col>
      <xdr:colOff>73025</xdr:colOff>
      <xdr:row>29</xdr:row>
      <xdr:rowOff>69667</xdr:rowOff>
    </xdr:to>
    <xdr:cxnSp macro="">
      <xdr:nvCxnSpPr>
        <xdr:cNvPr id="141" name="直線コネクタ 140">
          <a:extLst>
            <a:ext uri="{FF2B5EF4-FFF2-40B4-BE49-F238E27FC236}">
              <a16:creationId xmlns:a16="http://schemas.microsoft.com/office/drawing/2014/main" id="{362A88F6-63A8-4FC5-8DF8-36A2FA5F8F0A}"/>
            </a:ext>
          </a:extLst>
        </xdr:cNvPr>
        <xdr:cNvCxnSpPr/>
      </xdr:nvCxnSpPr>
      <xdr:spPr>
        <a:xfrm flipV="1">
          <a:off x="13322300" y="5710089"/>
          <a:ext cx="762000" cy="10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7712</xdr:rowOff>
    </xdr:from>
    <xdr:to>
      <xdr:col>64</xdr:col>
      <xdr:colOff>123825</xdr:colOff>
      <xdr:row>29</xdr:row>
      <xdr:rowOff>109312</xdr:rowOff>
    </xdr:to>
    <xdr:sp macro="" textlink="">
      <xdr:nvSpPr>
        <xdr:cNvPr id="142" name="楕円 141">
          <a:extLst>
            <a:ext uri="{FF2B5EF4-FFF2-40B4-BE49-F238E27FC236}">
              <a16:creationId xmlns:a16="http://schemas.microsoft.com/office/drawing/2014/main" id="{BD0F2F92-E9D0-4ABD-ACCE-7A33EE770489}"/>
            </a:ext>
          </a:extLst>
        </xdr:cNvPr>
        <xdr:cNvSpPr/>
      </xdr:nvSpPr>
      <xdr:spPr>
        <a:xfrm>
          <a:off x="12509500" y="575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58512</xdr:rowOff>
    </xdr:from>
    <xdr:to>
      <xdr:col>68</xdr:col>
      <xdr:colOff>73025</xdr:colOff>
      <xdr:row>29</xdr:row>
      <xdr:rowOff>69667</xdr:rowOff>
    </xdr:to>
    <xdr:cxnSp macro="">
      <xdr:nvCxnSpPr>
        <xdr:cNvPr id="143" name="直線コネクタ 142">
          <a:extLst>
            <a:ext uri="{FF2B5EF4-FFF2-40B4-BE49-F238E27FC236}">
              <a16:creationId xmlns:a16="http://schemas.microsoft.com/office/drawing/2014/main" id="{A5509D8E-3046-4B60-A71E-F6080B596E95}"/>
            </a:ext>
          </a:extLst>
        </xdr:cNvPr>
        <xdr:cNvCxnSpPr/>
      </xdr:nvCxnSpPr>
      <xdr:spPr>
        <a:xfrm>
          <a:off x="12560300" y="5802087"/>
          <a:ext cx="762000" cy="1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29062</xdr:rowOff>
    </xdr:from>
    <xdr:to>
      <xdr:col>60</xdr:col>
      <xdr:colOff>123825</xdr:colOff>
      <xdr:row>29</xdr:row>
      <xdr:rowOff>130662</xdr:rowOff>
    </xdr:to>
    <xdr:sp macro="" textlink="">
      <xdr:nvSpPr>
        <xdr:cNvPr id="144" name="楕円 143">
          <a:extLst>
            <a:ext uri="{FF2B5EF4-FFF2-40B4-BE49-F238E27FC236}">
              <a16:creationId xmlns:a16="http://schemas.microsoft.com/office/drawing/2014/main" id="{067E81C0-554C-4BE4-A326-B514DACC15B6}"/>
            </a:ext>
          </a:extLst>
        </xdr:cNvPr>
        <xdr:cNvSpPr/>
      </xdr:nvSpPr>
      <xdr:spPr>
        <a:xfrm>
          <a:off x="11747500" y="577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58512</xdr:rowOff>
    </xdr:from>
    <xdr:to>
      <xdr:col>64</xdr:col>
      <xdr:colOff>73025</xdr:colOff>
      <xdr:row>29</xdr:row>
      <xdr:rowOff>79862</xdr:rowOff>
    </xdr:to>
    <xdr:cxnSp macro="">
      <xdr:nvCxnSpPr>
        <xdr:cNvPr id="145" name="直線コネクタ 144">
          <a:extLst>
            <a:ext uri="{FF2B5EF4-FFF2-40B4-BE49-F238E27FC236}">
              <a16:creationId xmlns:a16="http://schemas.microsoft.com/office/drawing/2014/main" id="{460ECA91-8DA8-4B45-A8A5-FEE17115848F}"/>
            </a:ext>
          </a:extLst>
        </xdr:cNvPr>
        <xdr:cNvCxnSpPr/>
      </xdr:nvCxnSpPr>
      <xdr:spPr>
        <a:xfrm flipV="1">
          <a:off x="11798300" y="5802087"/>
          <a:ext cx="762000" cy="2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135222</xdr:rowOff>
    </xdr:from>
    <xdr:ext cx="469744" cy="259045"/>
    <xdr:sp macro="" textlink="">
      <xdr:nvSpPr>
        <xdr:cNvPr id="146" name="n_1aveValue債務償還比率">
          <a:extLst>
            <a:ext uri="{FF2B5EF4-FFF2-40B4-BE49-F238E27FC236}">
              <a16:creationId xmlns:a16="http://schemas.microsoft.com/office/drawing/2014/main" id="{1CF25C46-0132-4ED7-ACFF-662C62518350}"/>
            </a:ext>
          </a:extLst>
        </xdr:cNvPr>
        <xdr:cNvSpPr txBox="1"/>
      </xdr:nvSpPr>
      <xdr:spPr>
        <a:xfrm>
          <a:off x="13836727" y="587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7312</xdr:rowOff>
    </xdr:from>
    <xdr:ext cx="469744" cy="259045"/>
    <xdr:sp macro="" textlink="">
      <xdr:nvSpPr>
        <xdr:cNvPr id="147" name="n_2aveValue債務償還比率">
          <a:extLst>
            <a:ext uri="{FF2B5EF4-FFF2-40B4-BE49-F238E27FC236}">
              <a16:creationId xmlns:a16="http://schemas.microsoft.com/office/drawing/2014/main" id="{5725BBBE-289E-41D5-B469-15DE837C2311}"/>
            </a:ext>
          </a:extLst>
        </xdr:cNvPr>
        <xdr:cNvSpPr txBox="1"/>
      </xdr:nvSpPr>
      <xdr:spPr>
        <a:xfrm>
          <a:off x="13087427" y="592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166048</xdr:rowOff>
    </xdr:from>
    <xdr:ext cx="469744" cy="259045"/>
    <xdr:sp macro="" textlink="">
      <xdr:nvSpPr>
        <xdr:cNvPr id="148" name="n_3aveValue債務償還比率">
          <a:extLst>
            <a:ext uri="{FF2B5EF4-FFF2-40B4-BE49-F238E27FC236}">
              <a16:creationId xmlns:a16="http://schemas.microsoft.com/office/drawing/2014/main" id="{488397FB-4AB4-4AF5-867E-A44F5F8BD201}"/>
            </a:ext>
          </a:extLst>
        </xdr:cNvPr>
        <xdr:cNvSpPr txBox="1"/>
      </xdr:nvSpPr>
      <xdr:spPr>
        <a:xfrm>
          <a:off x="12325427" y="590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11511</xdr:rowOff>
    </xdr:from>
    <xdr:ext cx="469744" cy="259045"/>
    <xdr:sp macro="" textlink="">
      <xdr:nvSpPr>
        <xdr:cNvPr id="149" name="n_4aveValue債務償還比率">
          <a:extLst>
            <a:ext uri="{FF2B5EF4-FFF2-40B4-BE49-F238E27FC236}">
              <a16:creationId xmlns:a16="http://schemas.microsoft.com/office/drawing/2014/main" id="{0BC83785-4A7F-4A17-A810-E82F43FD1013}"/>
            </a:ext>
          </a:extLst>
        </xdr:cNvPr>
        <xdr:cNvSpPr txBox="1"/>
      </xdr:nvSpPr>
      <xdr:spPr>
        <a:xfrm>
          <a:off x="11563427" y="59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33841</xdr:rowOff>
    </xdr:from>
    <xdr:ext cx="469744" cy="259045"/>
    <xdr:sp macro="" textlink="">
      <xdr:nvSpPr>
        <xdr:cNvPr id="150" name="n_1mainValue債務償還比率">
          <a:extLst>
            <a:ext uri="{FF2B5EF4-FFF2-40B4-BE49-F238E27FC236}">
              <a16:creationId xmlns:a16="http://schemas.microsoft.com/office/drawing/2014/main" id="{E83E957D-9D67-4B8A-B06C-709C7C5904AD}"/>
            </a:ext>
          </a:extLst>
        </xdr:cNvPr>
        <xdr:cNvSpPr txBox="1"/>
      </xdr:nvSpPr>
      <xdr:spPr>
        <a:xfrm>
          <a:off x="13836727" y="543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136994</xdr:rowOff>
    </xdr:from>
    <xdr:ext cx="469744" cy="259045"/>
    <xdr:sp macro="" textlink="">
      <xdr:nvSpPr>
        <xdr:cNvPr id="151" name="n_2mainValue債務償還比率">
          <a:extLst>
            <a:ext uri="{FF2B5EF4-FFF2-40B4-BE49-F238E27FC236}">
              <a16:creationId xmlns:a16="http://schemas.microsoft.com/office/drawing/2014/main" id="{76E10342-1AF6-4B3E-89B9-7B755B6FC516}"/>
            </a:ext>
          </a:extLst>
        </xdr:cNvPr>
        <xdr:cNvSpPr txBox="1"/>
      </xdr:nvSpPr>
      <xdr:spPr>
        <a:xfrm>
          <a:off x="13087427" y="5537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125839</xdr:rowOff>
    </xdr:from>
    <xdr:ext cx="469744" cy="259045"/>
    <xdr:sp macro="" textlink="">
      <xdr:nvSpPr>
        <xdr:cNvPr id="152" name="n_3mainValue債務償還比率">
          <a:extLst>
            <a:ext uri="{FF2B5EF4-FFF2-40B4-BE49-F238E27FC236}">
              <a16:creationId xmlns:a16="http://schemas.microsoft.com/office/drawing/2014/main" id="{1E253AF6-8B40-4AB3-9A85-F2A1AF00E887}"/>
            </a:ext>
          </a:extLst>
        </xdr:cNvPr>
        <xdr:cNvSpPr txBox="1"/>
      </xdr:nvSpPr>
      <xdr:spPr>
        <a:xfrm>
          <a:off x="12325427" y="552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147189</xdr:rowOff>
    </xdr:from>
    <xdr:ext cx="469744" cy="259045"/>
    <xdr:sp macro="" textlink="">
      <xdr:nvSpPr>
        <xdr:cNvPr id="153" name="n_4mainValue債務償還比率">
          <a:extLst>
            <a:ext uri="{FF2B5EF4-FFF2-40B4-BE49-F238E27FC236}">
              <a16:creationId xmlns:a16="http://schemas.microsoft.com/office/drawing/2014/main" id="{BF34CD02-6AB4-4594-AF6A-04C91DB814CF}"/>
            </a:ext>
          </a:extLst>
        </xdr:cNvPr>
        <xdr:cNvSpPr txBox="1"/>
      </xdr:nvSpPr>
      <xdr:spPr>
        <a:xfrm>
          <a:off x="11563427" y="554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4" name="正方形/長方形 153">
          <a:extLst>
            <a:ext uri="{FF2B5EF4-FFF2-40B4-BE49-F238E27FC236}">
              <a16:creationId xmlns:a16="http://schemas.microsoft.com/office/drawing/2014/main" id="{C456DE25-5478-4923-90DA-189FF81F4E5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5" name="正方形/長方形 154">
          <a:extLst>
            <a:ext uri="{FF2B5EF4-FFF2-40B4-BE49-F238E27FC236}">
              <a16:creationId xmlns:a16="http://schemas.microsoft.com/office/drawing/2014/main" id="{604355D7-CE33-45A7-8CD4-7116DB7133B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6" name="テキスト ボックス 155">
          <a:extLst>
            <a:ext uri="{FF2B5EF4-FFF2-40B4-BE49-F238E27FC236}">
              <a16:creationId xmlns:a16="http://schemas.microsoft.com/office/drawing/2014/main" id="{91F8334D-0C12-4795-B350-7BE4FEB2151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7" name="テキスト ボックス 156">
          <a:extLst>
            <a:ext uri="{FF2B5EF4-FFF2-40B4-BE49-F238E27FC236}">
              <a16:creationId xmlns:a16="http://schemas.microsoft.com/office/drawing/2014/main" id="{6B74BC4D-52B1-4FD1-AD41-7D9268CC2C1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8" name="テキスト ボックス 157">
          <a:extLst>
            <a:ext uri="{FF2B5EF4-FFF2-40B4-BE49-F238E27FC236}">
              <a16:creationId xmlns:a16="http://schemas.microsoft.com/office/drawing/2014/main" id="{6B2C816C-CFA5-47BF-B3DC-3558A6C8641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9" name="テキスト ボックス 158">
          <a:extLst>
            <a:ext uri="{FF2B5EF4-FFF2-40B4-BE49-F238E27FC236}">
              <a16:creationId xmlns:a16="http://schemas.microsoft.com/office/drawing/2014/main" id="{685EFD13-0C51-4738-BE3F-437AB63EC3D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AF2464B-85D1-4E3E-A77B-98AC9269ACA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F869E1A-0B56-4B3D-AC28-764C0F295F1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78DCF0F-67A2-44A2-8997-81B17585090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EB93CD3-2832-4394-A4A2-6DF9A16F1F7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福島県天栄村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E992064-FB00-400C-900B-158923F898E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C05A4CA-23EB-465A-BC62-077CAE63F7F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44733CB-EB10-4FFB-B1CC-7F6E29E5B73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8B90F4F-EFCC-4563-BC29-8702D4BCA3A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D93461B-F311-4276-A24E-6309FC0DDB4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1442DDA-6620-4985-9541-80AB0D37223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5,403
5,329
225.52
5,404,695
5,167,946
158,557
2,962,902
3,480,345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3D6E6C0-1620-4C88-A3D5-0D5D66CA40F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A5A43C5-DF6B-4DB8-B82F-79C6FF99859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3DF639D-B689-4BB1-8A60-7C9F951379D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CA88D36-42A8-4108-9F3D-6A4A768FE4F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2934758-8DEE-4A27-A54C-EB34150DA62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5353827-45EA-4AF7-8E8C-94B288A672F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86F503-E3EB-48A9-982A-FEA95A12D0F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5259D6D-5B7C-4CC4-ABF6-6037269D355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CE4BF32-A239-459D-B947-EA9DD886902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BDEC7A7-BF69-4BB9-8202-DA1184CD559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1DCB5F0-6292-45FB-835E-671D8BFC812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2610717-9D2D-4388-8E9C-62F1DDFC85B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3FB444A-8B49-4389-8AC1-3129932E1F7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2479329-76D3-4D8D-8661-2472E90DFCB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9ECC9E1-700E-4D77-85C0-656A2C0C901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D36A760-6609-4716-A0A2-98029D3989C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4C0A9E6-B664-4AFD-A4DB-011ECFBE2C7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5134721-5DE1-46F5-A465-457C6EC6C5D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5E21C17-A8A4-4E28-AA4F-21B48BC45B9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F36B4FE-691E-4F07-A629-6531C7A6FF6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DE457D0-7A14-40AA-9CF4-512729D4DF3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9F92292-6F18-476A-B614-F199B169BD4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317B1C6-3FDB-48F7-BF95-A5658A5CB2C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1E3F18A-DAAE-4BB9-A259-81D86BD083D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ECA583D-F180-4A14-BB54-B738C31CDC1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1ACB7C0-84A4-4777-9551-C7FD2AA504C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D296A80-F3D8-4523-BE13-4D9A787C049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ED3F9A5-2846-4BC0-96FF-F219F128E36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5B36646-9692-4408-8961-AC5E285F16B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7B73ACD-A15A-4D7B-B973-F951EE125A6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4759DA6-485E-4E43-A23F-DA204A686FC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D84A6DA-7F5A-4395-A7FE-AC674F662BF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27D5A64-6CA1-48A6-97AE-3BDA5FD465F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B1B4B308-5C1C-49A6-BD48-8C474F445F1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32735CF9-927B-4422-9686-5241F149C55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5C89D5C-FB3B-4282-8507-11BF651178B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8CDB33A-413A-4772-B76A-83E99A261E6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80DEE613-FF00-465F-8B8B-0BA33EB8669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DBA55C5-2B79-4970-BDC4-6C1605DCAE6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287CC7D-1045-40D3-AE64-E9F6AE5815D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E950AE6-0E7A-47E9-A51B-D10F244AE0A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B867FF86-3F87-4171-B056-7DAF0C993B1E}"/>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4137995-9903-4A59-8177-81E7D084DF6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F98BA896-C677-4A87-BD46-FA8C59FC3887}"/>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CC93F3A0-D764-4311-87DA-A321802B0BA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A023C439-9278-4B58-B857-85080F150346}"/>
            </a:ext>
          </a:extLst>
        </xdr:cNvPr>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CDA0EB58-F729-425E-BAE9-F06B1D34E0AA}"/>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62F5D3C6-D7F5-461A-807F-0BFA433B03E3}"/>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B7B0AE48-5C11-4303-9F9A-1AC5340F7FC6}"/>
            </a:ext>
          </a:extLst>
        </xdr:cNvPr>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a:extLst>
            <a:ext uri="{FF2B5EF4-FFF2-40B4-BE49-F238E27FC236}">
              <a16:creationId xmlns:a16="http://schemas.microsoft.com/office/drawing/2014/main" id="{5FC2753E-1045-4E7D-8E93-4623A5653F84}"/>
            </a:ext>
          </a:extLst>
        </xdr:cNvPr>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40022</xdr:rowOff>
    </xdr:from>
    <xdr:ext cx="405111" cy="259045"/>
    <xdr:sp macro="" textlink="">
      <xdr:nvSpPr>
        <xdr:cNvPr id="62" name="【道路】&#10;有形固定資産減価償却率平均値テキスト">
          <a:extLst>
            <a:ext uri="{FF2B5EF4-FFF2-40B4-BE49-F238E27FC236}">
              <a16:creationId xmlns:a16="http://schemas.microsoft.com/office/drawing/2014/main" id="{11E74455-BDBE-4CBF-BE3C-DD53F9147194}"/>
            </a:ext>
          </a:extLst>
        </xdr:cNvPr>
        <xdr:cNvSpPr txBox="1"/>
      </xdr:nvSpPr>
      <xdr:spPr>
        <a:xfrm>
          <a:off x="4673600" y="655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a:extLst>
            <a:ext uri="{FF2B5EF4-FFF2-40B4-BE49-F238E27FC236}">
              <a16:creationId xmlns:a16="http://schemas.microsoft.com/office/drawing/2014/main" id="{F35EBEDA-EAFF-40A7-B3A2-2405E72B8EFD}"/>
            </a:ext>
          </a:extLst>
        </xdr:cNvPr>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a:extLst>
            <a:ext uri="{FF2B5EF4-FFF2-40B4-BE49-F238E27FC236}">
              <a16:creationId xmlns:a16="http://schemas.microsoft.com/office/drawing/2014/main" id="{C0CFB08C-CA3F-4E94-A044-496DE6BA2784}"/>
            </a:ext>
          </a:extLst>
        </xdr:cNvPr>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a:extLst>
            <a:ext uri="{FF2B5EF4-FFF2-40B4-BE49-F238E27FC236}">
              <a16:creationId xmlns:a16="http://schemas.microsoft.com/office/drawing/2014/main" id="{7422093B-D045-4A47-AF73-6576C76A0CB2}"/>
            </a:ext>
          </a:extLst>
        </xdr:cNvPr>
        <xdr:cNvSpPr/>
      </xdr:nvSpPr>
      <xdr:spPr>
        <a:xfrm>
          <a:off x="2857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a:extLst>
            <a:ext uri="{FF2B5EF4-FFF2-40B4-BE49-F238E27FC236}">
              <a16:creationId xmlns:a16="http://schemas.microsoft.com/office/drawing/2014/main" id="{3B87A7DA-3C5E-4235-99B8-963CFA058D88}"/>
            </a:ext>
          </a:extLst>
        </xdr:cNvPr>
        <xdr:cNvSpPr/>
      </xdr:nvSpPr>
      <xdr:spPr>
        <a:xfrm>
          <a:off x="1968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a:extLst>
            <a:ext uri="{FF2B5EF4-FFF2-40B4-BE49-F238E27FC236}">
              <a16:creationId xmlns:a16="http://schemas.microsoft.com/office/drawing/2014/main" id="{290CC5FB-8ACF-416A-A2BA-3C19DD30C4F9}"/>
            </a:ext>
          </a:extLst>
        </xdr:cNvPr>
        <xdr:cNvSpPr/>
      </xdr:nvSpPr>
      <xdr:spPr>
        <a:xfrm>
          <a:off x="1079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9A1C247-0C70-4684-A7D4-ADB2A3FB025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3D6BDF1-A1E9-43F6-91A8-27EFCC45A74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9AC6EF9-58E7-41EA-8896-DE872DBA3CE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CE832B3-1BB7-432E-9E9E-0067D704E3B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3D49726-6353-4791-9045-020FD8E9811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48260</xdr:rowOff>
    </xdr:from>
    <xdr:to>
      <xdr:col>24</xdr:col>
      <xdr:colOff>114300</xdr:colOff>
      <xdr:row>36</xdr:row>
      <xdr:rowOff>149860</xdr:rowOff>
    </xdr:to>
    <xdr:sp macro="" textlink="">
      <xdr:nvSpPr>
        <xdr:cNvPr id="73" name="楕円 72">
          <a:extLst>
            <a:ext uri="{FF2B5EF4-FFF2-40B4-BE49-F238E27FC236}">
              <a16:creationId xmlns:a16="http://schemas.microsoft.com/office/drawing/2014/main" id="{CE7D44C1-41EE-4476-91EB-D82CC4DEF9DE}"/>
            </a:ext>
          </a:extLst>
        </xdr:cNvPr>
        <xdr:cNvSpPr/>
      </xdr:nvSpPr>
      <xdr:spPr>
        <a:xfrm>
          <a:off x="45847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71137</xdr:rowOff>
    </xdr:from>
    <xdr:ext cx="405111" cy="259045"/>
    <xdr:sp macro="" textlink="">
      <xdr:nvSpPr>
        <xdr:cNvPr id="74" name="【道路】&#10;有形固定資産減価償却率該当値テキスト">
          <a:extLst>
            <a:ext uri="{FF2B5EF4-FFF2-40B4-BE49-F238E27FC236}">
              <a16:creationId xmlns:a16="http://schemas.microsoft.com/office/drawing/2014/main" id="{C9AEF2D1-541F-4850-BCF7-E4328ADF385A}"/>
            </a:ext>
          </a:extLst>
        </xdr:cNvPr>
        <xdr:cNvSpPr txBox="1"/>
      </xdr:nvSpPr>
      <xdr:spPr>
        <a:xfrm>
          <a:off x="4673600"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13970</xdr:rowOff>
    </xdr:from>
    <xdr:to>
      <xdr:col>20</xdr:col>
      <xdr:colOff>38100</xdr:colOff>
      <xdr:row>36</xdr:row>
      <xdr:rowOff>115570</xdr:rowOff>
    </xdr:to>
    <xdr:sp macro="" textlink="">
      <xdr:nvSpPr>
        <xdr:cNvPr id="75" name="楕円 74">
          <a:extLst>
            <a:ext uri="{FF2B5EF4-FFF2-40B4-BE49-F238E27FC236}">
              <a16:creationId xmlns:a16="http://schemas.microsoft.com/office/drawing/2014/main" id="{1A8F9095-FADE-43ED-92DC-42413EED1D7A}"/>
            </a:ext>
          </a:extLst>
        </xdr:cNvPr>
        <xdr:cNvSpPr/>
      </xdr:nvSpPr>
      <xdr:spPr>
        <a:xfrm>
          <a:off x="3746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64770</xdr:rowOff>
    </xdr:from>
    <xdr:to>
      <xdr:col>24</xdr:col>
      <xdr:colOff>63500</xdr:colOff>
      <xdr:row>36</xdr:row>
      <xdr:rowOff>99060</xdr:rowOff>
    </xdr:to>
    <xdr:cxnSp macro="">
      <xdr:nvCxnSpPr>
        <xdr:cNvPr id="76" name="直線コネクタ 75">
          <a:extLst>
            <a:ext uri="{FF2B5EF4-FFF2-40B4-BE49-F238E27FC236}">
              <a16:creationId xmlns:a16="http://schemas.microsoft.com/office/drawing/2014/main" id="{32BAF544-299E-4795-9171-446B3C98D1F1}"/>
            </a:ext>
          </a:extLst>
        </xdr:cNvPr>
        <xdr:cNvCxnSpPr/>
      </xdr:nvCxnSpPr>
      <xdr:spPr>
        <a:xfrm>
          <a:off x="3797300" y="62369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77" name="n_1aveValue【道路】&#10;有形固定資産減価償却率">
          <a:extLst>
            <a:ext uri="{FF2B5EF4-FFF2-40B4-BE49-F238E27FC236}">
              <a16:creationId xmlns:a16="http://schemas.microsoft.com/office/drawing/2014/main" id="{6A4DF4F4-846E-4778-AE2B-456F07EA89FC}"/>
            </a:ext>
          </a:extLst>
        </xdr:cNvPr>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135907</xdr:rowOff>
    </xdr:from>
    <xdr:ext cx="405111" cy="259045"/>
    <xdr:sp macro="" textlink="">
      <xdr:nvSpPr>
        <xdr:cNvPr id="78" name="n_2aveValue【道路】&#10;有形固定資産減価償却率">
          <a:extLst>
            <a:ext uri="{FF2B5EF4-FFF2-40B4-BE49-F238E27FC236}">
              <a16:creationId xmlns:a16="http://schemas.microsoft.com/office/drawing/2014/main" id="{15FF5E6D-E4EF-4758-A0FD-AD19B46B0D4E}"/>
            </a:ext>
          </a:extLst>
        </xdr:cNvPr>
        <xdr:cNvSpPr txBox="1"/>
      </xdr:nvSpPr>
      <xdr:spPr>
        <a:xfrm>
          <a:off x="2705744"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109237</xdr:rowOff>
    </xdr:from>
    <xdr:ext cx="405111" cy="259045"/>
    <xdr:sp macro="" textlink="">
      <xdr:nvSpPr>
        <xdr:cNvPr id="79" name="n_3aveValue【道路】&#10;有形固定資産減価償却率">
          <a:extLst>
            <a:ext uri="{FF2B5EF4-FFF2-40B4-BE49-F238E27FC236}">
              <a16:creationId xmlns:a16="http://schemas.microsoft.com/office/drawing/2014/main" id="{5EE5B96E-AAEB-437E-85EA-0D77EC3FCE88}"/>
            </a:ext>
          </a:extLst>
        </xdr:cNvPr>
        <xdr:cNvSpPr txBox="1"/>
      </xdr:nvSpPr>
      <xdr:spPr>
        <a:xfrm>
          <a:off x="1816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69232</xdr:rowOff>
    </xdr:from>
    <xdr:ext cx="405111" cy="259045"/>
    <xdr:sp macro="" textlink="">
      <xdr:nvSpPr>
        <xdr:cNvPr id="80" name="n_4aveValue【道路】&#10;有形固定資産減価償却率">
          <a:extLst>
            <a:ext uri="{FF2B5EF4-FFF2-40B4-BE49-F238E27FC236}">
              <a16:creationId xmlns:a16="http://schemas.microsoft.com/office/drawing/2014/main" id="{FAAC1432-4C89-4CBD-8434-DBAEC0E79E4B}"/>
            </a:ext>
          </a:extLst>
        </xdr:cNvPr>
        <xdr:cNvSpPr txBox="1"/>
      </xdr:nvSpPr>
      <xdr:spPr>
        <a:xfrm>
          <a:off x="927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132097</xdr:rowOff>
    </xdr:from>
    <xdr:ext cx="405111" cy="259045"/>
    <xdr:sp macro="" textlink="">
      <xdr:nvSpPr>
        <xdr:cNvPr id="81" name="n_1mainValue【道路】&#10;有形固定資産減価償却率">
          <a:extLst>
            <a:ext uri="{FF2B5EF4-FFF2-40B4-BE49-F238E27FC236}">
              <a16:creationId xmlns:a16="http://schemas.microsoft.com/office/drawing/2014/main" id="{E2E1E7D0-ACED-47A7-B5C6-539477AD7ADA}"/>
            </a:ext>
          </a:extLst>
        </xdr:cNvPr>
        <xdr:cNvSpPr txBox="1"/>
      </xdr:nvSpPr>
      <xdr:spPr>
        <a:xfrm>
          <a:off x="35820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7DAC7EC8-0A41-49A9-8F14-14D579106BA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E678897E-5FC8-49C7-88FC-511AD4006A0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D3C581B6-378A-4DE6-BB3B-1FC39518A69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556D0C01-2D48-4A35-9D95-E837B849D57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DB362F21-1525-45CC-85E8-DF2C01FCAE2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7155329D-C5EB-4FCB-8D49-96BE9ADBF14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90A43E1F-86DA-4318-A5AE-50DF0703DE0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3030C05A-BD72-4D3D-8070-87FFD21ABAA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51AF1577-BB8C-400B-BB0D-2D3D3B829BA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AC5100E7-DCA1-48CE-8D33-168F0D8A37A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a:extLst>
            <a:ext uri="{FF2B5EF4-FFF2-40B4-BE49-F238E27FC236}">
              <a16:creationId xmlns:a16="http://schemas.microsoft.com/office/drawing/2014/main" id="{9C907536-2E80-4ED8-B628-E85234A70799}"/>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a:extLst>
            <a:ext uri="{FF2B5EF4-FFF2-40B4-BE49-F238E27FC236}">
              <a16:creationId xmlns:a16="http://schemas.microsoft.com/office/drawing/2014/main" id="{925BF867-03A7-4319-B212-68EE5F78671F}"/>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a:extLst>
            <a:ext uri="{FF2B5EF4-FFF2-40B4-BE49-F238E27FC236}">
              <a16:creationId xmlns:a16="http://schemas.microsoft.com/office/drawing/2014/main" id="{40C1B548-2F0E-4F03-87D0-198E82F2B9B6}"/>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5" name="テキスト ボックス 94">
          <a:extLst>
            <a:ext uri="{FF2B5EF4-FFF2-40B4-BE49-F238E27FC236}">
              <a16:creationId xmlns:a16="http://schemas.microsoft.com/office/drawing/2014/main" id="{A94736E1-30F7-4EB6-A725-3661A40F7CAC}"/>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a:extLst>
            <a:ext uri="{FF2B5EF4-FFF2-40B4-BE49-F238E27FC236}">
              <a16:creationId xmlns:a16="http://schemas.microsoft.com/office/drawing/2014/main" id="{A96C16F1-62AD-4E57-BCD0-0496359FBD28}"/>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7" name="テキスト ボックス 96">
          <a:extLst>
            <a:ext uri="{FF2B5EF4-FFF2-40B4-BE49-F238E27FC236}">
              <a16:creationId xmlns:a16="http://schemas.microsoft.com/office/drawing/2014/main" id="{6F1E0ECB-0213-4008-A44B-76AA6CE2E46C}"/>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a:extLst>
            <a:ext uri="{FF2B5EF4-FFF2-40B4-BE49-F238E27FC236}">
              <a16:creationId xmlns:a16="http://schemas.microsoft.com/office/drawing/2014/main" id="{F55E5EEF-54A9-4943-9408-47FE048C4B1C}"/>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9" name="テキスト ボックス 98">
          <a:extLst>
            <a:ext uri="{FF2B5EF4-FFF2-40B4-BE49-F238E27FC236}">
              <a16:creationId xmlns:a16="http://schemas.microsoft.com/office/drawing/2014/main" id="{203525EF-78E7-4276-9DD0-82E46E7F367F}"/>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a:extLst>
            <a:ext uri="{FF2B5EF4-FFF2-40B4-BE49-F238E27FC236}">
              <a16:creationId xmlns:a16="http://schemas.microsoft.com/office/drawing/2014/main" id="{D382D4CC-F427-4446-8F1E-A45A3DADB758}"/>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1" name="テキスト ボックス 100">
          <a:extLst>
            <a:ext uri="{FF2B5EF4-FFF2-40B4-BE49-F238E27FC236}">
              <a16:creationId xmlns:a16="http://schemas.microsoft.com/office/drawing/2014/main" id="{D910550E-91DC-4FA6-8D27-926B9DB61427}"/>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a:extLst>
            <a:ext uri="{FF2B5EF4-FFF2-40B4-BE49-F238E27FC236}">
              <a16:creationId xmlns:a16="http://schemas.microsoft.com/office/drawing/2014/main" id="{8BC0B652-2A0C-417E-868B-663D51A7F70B}"/>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3" name="テキスト ボックス 102">
          <a:extLst>
            <a:ext uri="{FF2B5EF4-FFF2-40B4-BE49-F238E27FC236}">
              <a16:creationId xmlns:a16="http://schemas.microsoft.com/office/drawing/2014/main" id="{C7519E2E-F81E-4F86-B130-ED7F0D6E52A2}"/>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D0748FF4-EAC1-4B89-B134-F5F8F32F193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5" name="テキスト ボックス 104">
          <a:extLst>
            <a:ext uri="{FF2B5EF4-FFF2-40B4-BE49-F238E27FC236}">
              <a16:creationId xmlns:a16="http://schemas.microsoft.com/office/drawing/2014/main" id="{C0A6804F-A5C3-4C01-94D7-0F15965D7D75}"/>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a:extLst>
            <a:ext uri="{FF2B5EF4-FFF2-40B4-BE49-F238E27FC236}">
              <a16:creationId xmlns:a16="http://schemas.microsoft.com/office/drawing/2014/main" id="{364F43C2-5E9D-480B-B607-F70A0E6A7A2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07" name="直線コネクタ 106">
          <a:extLst>
            <a:ext uri="{FF2B5EF4-FFF2-40B4-BE49-F238E27FC236}">
              <a16:creationId xmlns:a16="http://schemas.microsoft.com/office/drawing/2014/main" id="{232C2214-7286-48E5-ABA5-8954E604075B}"/>
            </a:ext>
          </a:extLst>
        </xdr:cNvPr>
        <xdr:cNvCxnSpPr/>
      </xdr:nvCxnSpPr>
      <xdr:spPr>
        <a:xfrm flipV="1">
          <a:off x="10476865" y="5832936"/>
          <a:ext cx="0" cy="134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08" name="【道路】&#10;一人当たり延長最小値テキスト">
          <a:extLst>
            <a:ext uri="{FF2B5EF4-FFF2-40B4-BE49-F238E27FC236}">
              <a16:creationId xmlns:a16="http://schemas.microsoft.com/office/drawing/2014/main" id="{E5D7D437-3607-4B00-A966-BC73873F4141}"/>
            </a:ext>
          </a:extLst>
        </xdr:cNvPr>
        <xdr:cNvSpPr txBox="1"/>
      </xdr:nvSpPr>
      <xdr:spPr>
        <a:xfrm>
          <a:off x="10515600" y="71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09" name="直線コネクタ 108">
          <a:extLst>
            <a:ext uri="{FF2B5EF4-FFF2-40B4-BE49-F238E27FC236}">
              <a16:creationId xmlns:a16="http://schemas.microsoft.com/office/drawing/2014/main" id="{E3E6550E-8F13-4652-9D46-03F7AC9517B7}"/>
            </a:ext>
          </a:extLst>
        </xdr:cNvPr>
        <xdr:cNvCxnSpPr/>
      </xdr:nvCxnSpPr>
      <xdr:spPr>
        <a:xfrm>
          <a:off x="10388600" y="717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0" name="【道路】&#10;一人当たり延長最大値テキスト">
          <a:extLst>
            <a:ext uri="{FF2B5EF4-FFF2-40B4-BE49-F238E27FC236}">
              <a16:creationId xmlns:a16="http://schemas.microsoft.com/office/drawing/2014/main" id="{3D8286AA-390E-45CD-8CD5-75608CC98CC4}"/>
            </a:ext>
          </a:extLst>
        </xdr:cNvPr>
        <xdr:cNvSpPr txBox="1"/>
      </xdr:nvSpPr>
      <xdr:spPr>
        <a:xfrm>
          <a:off x="10515600" y="56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11" name="直線コネクタ 110">
          <a:extLst>
            <a:ext uri="{FF2B5EF4-FFF2-40B4-BE49-F238E27FC236}">
              <a16:creationId xmlns:a16="http://schemas.microsoft.com/office/drawing/2014/main" id="{1E9F3324-AE14-4B3E-9FC4-DA4A2292D81D}"/>
            </a:ext>
          </a:extLst>
        </xdr:cNvPr>
        <xdr:cNvCxnSpPr/>
      </xdr:nvCxnSpPr>
      <xdr:spPr>
        <a:xfrm>
          <a:off x="10388600" y="58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139468</xdr:rowOff>
    </xdr:from>
    <xdr:ext cx="534377" cy="259045"/>
    <xdr:sp macro="" textlink="">
      <xdr:nvSpPr>
        <xdr:cNvPr id="112" name="【道路】&#10;一人当たり延長平均値テキスト">
          <a:extLst>
            <a:ext uri="{FF2B5EF4-FFF2-40B4-BE49-F238E27FC236}">
              <a16:creationId xmlns:a16="http://schemas.microsoft.com/office/drawing/2014/main" id="{445CE4F5-45E0-4D69-A262-976CE8511F7A}"/>
            </a:ext>
          </a:extLst>
        </xdr:cNvPr>
        <xdr:cNvSpPr txBox="1"/>
      </xdr:nvSpPr>
      <xdr:spPr>
        <a:xfrm>
          <a:off x="10515600" y="6654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13" name="フローチャート: 判断 112">
          <a:extLst>
            <a:ext uri="{FF2B5EF4-FFF2-40B4-BE49-F238E27FC236}">
              <a16:creationId xmlns:a16="http://schemas.microsoft.com/office/drawing/2014/main" id="{C1F71325-030C-482C-9E1A-35D63044AD4E}"/>
            </a:ext>
          </a:extLst>
        </xdr:cNvPr>
        <xdr:cNvSpPr/>
      </xdr:nvSpPr>
      <xdr:spPr>
        <a:xfrm>
          <a:off x="10426700" y="66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114" name="フローチャート: 判断 113">
          <a:extLst>
            <a:ext uri="{FF2B5EF4-FFF2-40B4-BE49-F238E27FC236}">
              <a16:creationId xmlns:a16="http://schemas.microsoft.com/office/drawing/2014/main" id="{8D313890-DF8A-4412-B7D4-603A4558299C}"/>
            </a:ext>
          </a:extLst>
        </xdr:cNvPr>
        <xdr:cNvSpPr/>
      </xdr:nvSpPr>
      <xdr:spPr>
        <a:xfrm>
          <a:off x="9588500" y="668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41157</xdr:rowOff>
    </xdr:from>
    <xdr:to>
      <xdr:col>46</xdr:col>
      <xdr:colOff>38100</xdr:colOff>
      <xdr:row>39</xdr:row>
      <xdr:rowOff>142757</xdr:rowOff>
    </xdr:to>
    <xdr:sp macro="" textlink="">
      <xdr:nvSpPr>
        <xdr:cNvPr id="115" name="フローチャート: 判断 114">
          <a:extLst>
            <a:ext uri="{FF2B5EF4-FFF2-40B4-BE49-F238E27FC236}">
              <a16:creationId xmlns:a16="http://schemas.microsoft.com/office/drawing/2014/main" id="{838A9E77-4DC9-4E88-961C-9685CB87A635}"/>
            </a:ext>
          </a:extLst>
        </xdr:cNvPr>
        <xdr:cNvSpPr/>
      </xdr:nvSpPr>
      <xdr:spPr>
        <a:xfrm>
          <a:off x="8699500" y="672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64426</xdr:rowOff>
    </xdr:from>
    <xdr:to>
      <xdr:col>41</xdr:col>
      <xdr:colOff>101600</xdr:colOff>
      <xdr:row>39</xdr:row>
      <xdr:rowOff>166026</xdr:rowOff>
    </xdr:to>
    <xdr:sp macro="" textlink="">
      <xdr:nvSpPr>
        <xdr:cNvPr id="116" name="フローチャート: 判断 115">
          <a:extLst>
            <a:ext uri="{FF2B5EF4-FFF2-40B4-BE49-F238E27FC236}">
              <a16:creationId xmlns:a16="http://schemas.microsoft.com/office/drawing/2014/main" id="{16F52E35-A8B0-4C31-9CDF-E6591D292363}"/>
            </a:ext>
          </a:extLst>
        </xdr:cNvPr>
        <xdr:cNvSpPr/>
      </xdr:nvSpPr>
      <xdr:spPr>
        <a:xfrm>
          <a:off x="7810500" y="675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46840</xdr:rowOff>
    </xdr:from>
    <xdr:to>
      <xdr:col>36</xdr:col>
      <xdr:colOff>165100</xdr:colOff>
      <xdr:row>39</xdr:row>
      <xdr:rowOff>148440</xdr:rowOff>
    </xdr:to>
    <xdr:sp macro="" textlink="">
      <xdr:nvSpPr>
        <xdr:cNvPr id="117" name="フローチャート: 判断 116">
          <a:extLst>
            <a:ext uri="{FF2B5EF4-FFF2-40B4-BE49-F238E27FC236}">
              <a16:creationId xmlns:a16="http://schemas.microsoft.com/office/drawing/2014/main" id="{A27ACD34-1A97-4867-A31B-7C21B847649C}"/>
            </a:ext>
          </a:extLst>
        </xdr:cNvPr>
        <xdr:cNvSpPr/>
      </xdr:nvSpPr>
      <xdr:spPr>
        <a:xfrm>
          <a:off x="6921500" y="67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8D430829-2B6A-4E00-881A-CD98EFA1687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873CF417-C95A-491F-98B7-670C688F7CE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AB9D1A6F-FD4B-4C05-AF51-213A051F297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A5997E87-A15E-4104-A741-7E6448D8B4C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6F07B388-9AD1-432B-851D-43342D4B1C8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135177</xdr:rowOff>
    </xdr:from>
    <xdr:to>
      <xdr:col>55</xdr:col>
      <xdr:colOff>50800</xdr:colOff>
      <xdr:row>36</xdr:row>
      <xdr:rowOff>65327</xdr:rowOff>
    </xdr:to>
    <xdr:sp macro="" textlink="">
      <xdr:nvSpPr>
        <xdr:cNvPr id="123" name="楕円 122">
          <a:extLst>
            <a:ext uri="{FF2B5EF4-FFF2-40B4-BE49-F238E27FC236}">
              <a16:creationId xmlns:a16="http://schemas.microsoft.com/office/drawing/2014/main" id="{326A9A91-E81D-41C8-8A27-A518002AB386}"/>
            </a:ext>
          </a:extLst>
        </xdr:cNvPr>
        <xdr:cNvSpPr/>
      </xdr:nvSpPr>
      <xdr:spPr>
        <a:xfrm>
          <a:off x="10426700" y="613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158054</xdr:rowOff>
    </xdr:from>
    <xdr:ext cx="534377" cy="259045"/>
    <xdr:sp macro="" textlink="">
      <xdr:nvSpPr>
        <xdr:cNvPr id="124" name="【道路】&#10;一人当たり延長該当値テキスト">
          <a:extLst>
            <a:ext uri="{FF2B5EF4-FFF2-40B4-BE49-F238E27FC236}">
              <a16:creationId xmlns:a16="http://schemas.microsoft.com/office/drawing/2014/main" id="{1359F446-B3AA-4A79-AB6D-36FFA6D6FD06}"/>
            </a:ext>
          </a:extLst>
        </xdr:cNvPr>
        <xdr:cNvSpPr txBox="1"/>
      </xdr:nvSpPr>
      <xdr:spPr>
        <a:xfrm>
          <a:off x="10515600" y="59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157759</xdr:rowOff>
    </xdr:from>
    <xdr:to>
      <xdr:col>50</xdr:col>
      <xdr:colOff>165100</xdr:colOff>
      <xdr:row>36</xdr:row>
      <xdr:rowOff>87909</xdr:rowOff>
    </xdr:to>
    <xdr:sp macro="" textlink="">
      <xdr:nvSpPr>
        <xdr:cNvPr id="125" name="楕円 124">
          <a:extLst>
            <a:ext uri="{FF2B5EF4-FFF2-40B4-BE49-F238E27FC236}">
              <a16:creationId xmlns:a16="http://schemas.microsoft.com/office/drawing/2014/main" id="{97A5CFB1-4AF1-42C6-8A87-175E6C5E3F0D}"/>
            </a:ext>
          </a:extLst>
        </xdr:cNvPr>
        <xdr:cNvSpPr/>
      </xdr:nvSpPr>
      <xdr:spPr>
        <a:xfrm>
          <a:off x="9588500" y="615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14527</xdr:rowOff>
    </xdr:from>
    <xdr:to>
      <xdr:col>55</xdr:col>
      <xdr:colOff>0</xdr:colOff>
      <xdr:row>36</xdr:row>
      <xdr:rowOff>37109</xdr:rowOff>
    </xdr:to>
    <xdr:cxnSp macro="">
      <xdr:nvCxnSpPr>
        <xdr:cNvPr id="126" name="直線コネクタ 125">
          <a:extLst>
            <a:ext uri="{FF2B5EF4-FFF2-40B4-BE49-F238E27FC236}">
              <a16:creationId xmlns:a16="http://schemas.microsoft.com/office/drawing/2014/main" id="{E386BB7A-757E-4A2F-B292-9ED3F811A908}"/>
            </a:ext>
          </a:extLst>
        </xdr:cNvPr>
        <xdr:cNvCxnSpPr/>
      </xdr:nvCxnSpPr>
      <xdr:spPr>
        <a:xfrm flipV="1">
          <a:off x="9639300" y="6186727"/>
          <a:ext cx="838200" cy="2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89699</xdr:rowOff>
    </xdr:from>
    <xdr:ext cx="534377" cy="259045"/>
    <xdr:sp macro="" textlink="">
      <xdr:nvSpPr>
        <xdr:cNvPr id="127" name="n_1aveValue【道路】&#10;一人当たり延長">
          <a:extLst>
            <a:ext uri="{FF2B5EF4-FFF2-40B4-BE49-F238E27FC236}">
              <a16:creationId xmlns:a16="http://schemas.microsoft.com/office/drawing/2014/main" id="{5F03DF5C-36F5-456A-9C8B-86A9DD7096C1}"/>
            </a:ext>
          </a:extLst>
        </xdr:cNvPr>
        <xdr:cNvSpPr txBox="1"/>
      </xdr:nvSpPr>
      <xdr:spPr>
        <a:xfrm>
          <a:off x="9359411" y="677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159284</xdr:rowOff>
    </xdr:from>
    <xdr:ext cx="534377" cy="259045"/>
    <xdr:sp macro="" textlink="">
      <xdr:nvSpPr>
        <xdr:cNvPr id="128" name="n_2aveValue【道路】&#10;一人当たり延長">
          <a:extLst>
            <a:ext uri="{FF2B5EF4-FFF2-40B4-BE49-F238E27FC236}">
              <a16:creationId xmlns:a16="http://schemas.microsoft.com/office/drawing/2014/main" id="{538E2357-223F-4C48-9EEC-84CEC4DAD03D}"/>
            </a:ext>
          </a:extLst>
        </xdr:cNvPr>
        <xdr:cNvSpPr txBox="1"/>
      </xdr:nvSpPr>
      <xdr:spPr>
        <a:xfrm>
          <a:off x="8483111" y="650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11103</xdr:rowOff>
    </xdr:from>
    <xdr:ext cx="534377" cy="259045"/>
    <xdr:sp macro="" textlink="">
      <xdr:nvSpPr>
        <xdr:cNvPr id="129" name="n_3aveValue【道路】&#10;一人当たり延長">
          <a:extLst>
            <a:ext uri="{FF2B5EF4-FFF2-40B4-BE49-F238E27FC236}">
              <a16:creationId xmlns:a16="http://schemas.microsoft.com/office/drawing/2014/main" id="{35C032F2-F5E6-44D6-9608-9C2CFD5A08FE}"/>
            </a:ext>
          </a:extLst>
        </xdr:cNvPr>
        <xdr:cNvSpPr txBox="1"/>
      </xdr:nvSpPr>
      <xdr:spPr>
        <a:xfrm>
          <a:off x="7594111" y="652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164967</xdr:rowOff>
    </xdr:from>
    <xdr:ext cx="534377" cy="259045"/>
    <xdr:sp macro="" textlink="">
      <xdr:nvSpPr>
        <xdr:cNvPr id="130" name="n_4aveValue【道路】&#10;一人当たり延長">
          <a:extLst>
            <a:ext uri="{FF2B5EF4-FFF2-40B4-BE49-F238E27FC236}">
              <a16:creationId xmlns:a16="http://schemas.microsoft.com/office/drawing/2014/main" id="{1DCCEB68-F830-4CF1-9E33-C3AA9327557C}"/>
            </a:ext>
          </a:extLst>
        </xdr:cNvPr>
        <xdr:cNvSpPr txBox="1"/>
      </xdr:nvSpPr>
      <xdr:spPr>
        <a:xfrm>
          <a:off x="6705111" y="650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104436</xdr:rowOff>
    </xdr:from>
    <xdr:ext cx="534377" cy="259045"/>
    <xdr:sp macro="" textlink="">
      <xdr:nvSpPr>
        <xdr:cNvPr id="131" name="n_1mainValue【道路】&#10;一人当たり延長">
          <a:extLst>
            <a:ext uri="{FF2B5EF4-FFF2-40B4-BE49-F238E27FC236}">
              <a16:creationId xmlns:a16="http://schemas.microsoft.com/office/drawing/2014/main" id="{9572CF01-ED21-4C60-9144-770161950E7B}"/>
            </a:ext>
          </a:extLst>
        </xdr:cNvPr>
        <xdr:cNvSpPr txBox="1"/>
      </xdr:nvSpPr>
      <xdr:spPr>
        <a:xfrm>
          <a:off x="9359411" y="593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23A923D5-1ACC-4C5D-8787-C44B7560B83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78C9F1AC-3B99-4B60-98C1-BF4AF84C6A4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D05DA88A-70D0-4DDB-A7EA-2BDFEDEF8E2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D3017D09-2925-4B28-9327-EDD4856738D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70E786FB-E449-4273-93C2-827A99FA5B1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22F75CBE-68BF-4533-A5B2-2F2FB8CC873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A73658CA-9947-47EE-A512-C0E9DB712A2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23B908B2-73F4-47EF-8AC5-8CD4F5EA08E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B0892B97-9837-48E2-B3DC-25A65D41951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49285B6C-D6F1-4454-AEBC-44D894BA81D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2" name="テキスト ボックス 141">
          <a:extLst>
            <a:ext uri="{FF2B5EF4-FFF2-40B4-BE49-F238E27FC236}">
              <a16:creationId xmlns:a16="http://schemas.microsoft.com/office/drawing/2014/main" id="{21CF0900-22D2-4B07-9328-50912EFC3B0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a:extLst>
            <a:ext uri="{FF2B5EF4-FFF2-40B4-BE49-F238E27FC236}">
              <a16:creationId xmlns:a16="http://schemas.microsoft.com/office/drawing/2014/main" id="{AE200749-30BF-42CE-BF79-69E5053103C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4" name="テキスト ボックス 143">
          <a:extLst>
            <a:ext uri="{FF2B5EF4-FFF2-40B4-BE49-F238E27FC236}">
              <a16:creationId xmlns:a16="http://schemas.microsoft.com/office/drawing/2014/main" id="{E6693FC1-1D52-4BC5-87D1-463F08263DE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a:extLst>
            <a:ext uri="{FF2B5EF4-FFF2-40B4-BE49-F238E27FC236}">
              <a16:creationId xmlns:a16="http://schemas.microsoft.com/office/drawing/2014/main" id="{C4ABBFB8-1A11-445B-B18B-E8E1BEC004E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a:extLst>
            <a:ext uri="{FF2B5EF4-FFF2-40B4-BE49-F238E27FC236}">
              <a16:creationId xmlns:a16="http://schemas.microsoft.com/office/drawing/2014/main" id="{3B4C86FD-EC9E-450D-BB04-7946E55DACC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a:extLst>
            <a:ext uri="{FF2B5EF4-FFF2-40B4-BE49-F238E27FC236}">
              <a16:creationId xmlns:a16="http://schemas.microsoft.com/office/drawing/2014/main" id="{BBCD7829-1D43-48E3-9FBB-A3CB50C5F4C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a:extLst>
            <a:ext uri="{FF2B5EF4-FFF2-40B4-BE49-F238E27FC236}">
              <a16:creationId xmlns:a16="http://schemas.microsoft.com/office/drawing/2014/main" id="{2C28A03F-86AB-4689-B709-6ABC9C8BA44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a:extLst>
            <a:ext uri="{FF2B5EF4-FFF2-40B4-BE49-F238E27FC236}">
              <a16:creationId xmlns:a16="http://schemas.microsoft.com/office/drawing/2014/main" id="{61046DAA-B003-49A2-B4A6-A4D4A9429B2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a:extLst>
            <a:ext uri="{FF2B5EF4-FFF2-40B4-BE49-F238E27FC236}">
              <a16:creationId xmlns:a16="http://schemas.microsoft.com/office/drawing/2014/main" id="{CE87C4F4-75DF-4251-88F3-1BD34E3CA16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a:extLst>
            <a:ext uri="{FF2B5EF4-FFF2-40B4-BE49-F238E27FC236}">
              <a16:creationId xmlns:a16="http://schemas.microsoft.com/office/drawing/2014/main" id="{DB997C2E-A273-4FEA-AE8D-0D6F96322DE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a:extLst>
            <a:ext uri="{FF2B5EF4-FFF2-40B4-BE49-F238E27FC236}">
              <a16:creationId xmlns:a16="http://schemas.microsoft.com/office/drawing/2014/main" id="{440E86C0-04A3-4052-A88D-47AF876DD8A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a:extLst>
            <a:ext uri="{FF2B5EF4-FFF2-40B4-BE49-F238E27FC236}">
              <a16:creationId xmlns:a16="http://schemas.microsoft.com/office/drawing/2014/main" id="{09A509BB-C69D-4454-9290-6168126232D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4" name="テキスト ボックス 153">
          <a:extLst>
            <a:ext uri="{FF2B5EF4-FFF2-40B4-BE49-F238E27FC236}">
              <a16:creationId xmlns:a16="http://schemas.microsoft.com/office/drawing/2014/main" id="{FCE46D9B-78AA-4635-8F02-FECDF768289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444D4824-A606-42BD-B16E-28BCF9C8E50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A4E7B9C3-9527-42ED-8EDC-CC7D35C868B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57" name="直線コネクタ 156">
          <a:extLst>
            <a:ext uri="{FF2B5EF4-FFF2-40B4-BE49-F238E27FC236}">
              <a16:creationId xmlns:a16="http://schemas.microsoft.com/office/drawing/2014/main" id="{315732C0-98F2-47E9-B69B-6B504EBF8053}"/>
            </a:ext>
          </a:extLst>
        </xdr:cNvPr>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58" name="【橋りょう・トンネル】&#10;有形固定資産減価償却率最小値テキスト">
          <a:extLst>
            <a:ext uri="{FF2B5EF4-FFF2-40B4-BE49-F238E27FC236}">
              <a16:creationId xmlns:a16="http://schemas.microsoft.com/office/drawing/2014/main" id="{B21E92D5-8C66-4D66-AC4F-057C9E1D3A25}"/>
            </a:ext>
          </a:extLst>
        </xdr:cNvPr>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59" name="直線コネクタ 158">
          <a:extLst>
            <a:ext uri="{FF2B5EF4-FFF2-40B4-BE49-F238E27FC236}">
              <a16:creationId xmlns:a16="http://schemas.microsoft.com/office/drawing/2014/main" id="{E5F72BE1-8CB1-42B1-A20B-1FEC83D1FF03}"/>
            </a:ext>
          </a:extLst>
        </xdr:cNvPr>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60" name="【橋りょう・トンネル】&#10;有形固定資産減価償却率最大値テキスト">
          <a:extLst>
            <a:ext uri="{FF2B5EF4-FFF2-40B4-BE49-F238E27FC236}">
              <a16:creationId xmlns:a16="http://schemas.microsoft.com/office/drawing/2014/main" id="{5CEA5C4F-FE00-49FA-A9CD-270EDEB01FBF}"/>
            </a:ext>
          </a:extLst>
        </xdr:cNvPr>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61" name="直線コネクタ 160">
          <a:extLst>
            <a:ext uri="{FF2B5EF4-FFF2-40B4-BE49-F238E27FC236}">
              <a16:creationId xmlns:a16="http://schemas.microsoft.com/office/drawing/2014/main" id="{928FC528-4025-4592-8363-9125E02BA2FA}"/>
            </a:ext>
          </a:extLst>
        </xdr:cNvPr>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9633</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2A20F403-4F42-4641-926C-65F6419B63DD}"/>
            </a:ext>
          </a:extLst>
        </xdr:cNvPr>
        <xdr:cNvSpPr txBox="1"/>
      </xdr:nvSpPr>
      <xdr:spPr>
        <a:xfrm>
          <a:off x="4673600" y="10296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63" name="フローチャート: 判断 162">
          <a:extLst>
            <a:ext uri="{FF2B5EF4-FFF2-40B4-BE49-F238E27FC236}">
              <a16:creationId xmlns:a16="http://schemas.microsoft.com/office/drawing/2014/main" id="{A5681113-C549-4A0E-AAE9-DA274806D93F}"/>
            </a:ext>
          </a:extLst>
        </xdr:cNvPr>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64" name="フローチャート: 判断 163">
          <a:extLst>
            <a:ext uri="{FF2B5EF4-FFF2-40B4-BE49-F238E27FC236}">
              <a16:creationId xmlns:a16="http://schemas.microsoft.com/office/drawing/2014/main" id="{726CB1FB-1BCE-4C49-8C27-934C3E281931}"/>
            </a:ext>
          </a:extLst>
        </xdr:cNvPr>
        <xdr:cNvSpPr/>
      </xdr:nvSpPr>
      <xdr:spPr>
        <a:xfrm>
          <a:off x="3746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65" name="フローチャート: 判断 164">
          <a:extLst>
            <a:ext uri="{FF2B5EF4-FFF2-40B4-BE49-F238E27FC236}">
              <a16:creationId xmlns:a16="http://schemas.microsoft.com/office/drawing/2014/main" id="{3CA19300-8A07-4A89-8B32-9E9819491A71}"/>
            </a:ext>
          </a:extLst>
        </xdr:cNvPr>
        <xdr:cNvSpPr/>
      </xdr:nvSpPr>
      <xdr:spPr>
        <a:xfrm>
          <a:off x="2857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66" name="フローチャート: 判断 165">
          <a:extLst>
            <a:ext uri="{FF2B5EF4-FFF2-40B4-BE49-F238E27FC236}">
              <a16:creationId xmlns:a16="http://schemas.microsoft.com/office/drawing/2014/main" id="{A90283A0-77D4-45E8-A52D-DFBF1FDFAFD1}"/>
            </a:ext>
          </a:extLst>
        </xdr:cNvPr>
        <xdr:cNvSpPr/>
      </xdr:nvSpPr>
      <xdr:spPr>
        <a:xfrm>
          <a:off x="196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67" name="フローチャート: 判断 166">
          <a:extLst>
            <a:ext uri="{FF2B5EF4-FFF2-40B4-BE49-F238E27FC236}">
              <a16:creationId xmlns:a16="http://schemas.microsoft.com/office/drawing/2014/main" id="{5EEBE099-F161-4D3C-957D-22C753EDAE96}"/>
            </a:ext>
          </a:extLst>
        </xdr:cNvPr>
        <xdr:cNvSpPr/>
      </xdr:nvSpPr>
      <xdr:spPr>
        <a:xfrm>
          <a:off x="1079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8628644E-8909-4085-A7E5-82638135297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CD993B91-8500-43C1-AECE-071AC0FFED9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4148BC9C-B0AB-4928-80AA-54D897561BB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B90C3C38-EBFD-44D1-89EF-4241325622E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59BC1971-7BA9-4F4D-AF45-D308B85B348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50437</xdr:rowOff>
    </xdr:from>
    <xdr:to>
      <xdr:col>24</xdr:col>
      <xdr:colOff>114300</xdr:colOff>
      <xdr:row>61</xdr:row>
      <xdr:rowOff>152037</xdr:rowOff>
    </xdr:to>
    <xdr:sp macro="" textlink="">
      <xdr:nvSpPr>
        <xdr:cNvPr id="173" name="楕円 172">
          <a:extLst>
            <a:ext uri="{FF2B5EF4-FFF2-40B4-BE49-F238E27FC236}">
              <a16:creationId xmlns:a16="http://schemas.microsoft.com/office/drawing/2014/main" id="{483359F5-86A2-4463-8FD5-93AD0F3E615E}"/>
            </a:ext>
          </a:extLst>
        </xdr:cNvPr>
        <xdr:cNvSpPr/>
      </xdr:nvSpPr>
      <xdr:spPr>
        <a:xfrm>
          <a:off x="4584700" y="10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28864</xdr:rowOff>
    </xdr:from>
    <xdr:ext cx="405111" cy="259045"/>
    <xdr:sp macro="" textlink="">
      <xdr:nvSpPr>
        <xdr:cNvPr id="174" name="【橋りょう・トンネル】&#10;有形固定資産減価償却率該当値テキスト">
          <a:extLst>
            <a:ext uri="{FF2B5EF4-FFF2-40B4-BE49-F238E27FC236}">
              <a16:creationId xmlns:a16="http://schemas.microsoft.com/office/drawing/2014/main" id="{FBBAE5F5-2AE2-49E8-9B34-1E7BF86B117B}"/>
            </a:ext>
          </a:extLst>
        </xdr:cNvPr>
        <xdr:cNvSpPr txBox="1"/>
      </xdr:nvSpPr>
      <xdr:spPr>
        <a:xfrm>
          <a:off x="4673600"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27577</xdr:rowOff>
    </xdr:from>
    <xdr:to>
      <xdr:col>20</xdr:col>
      <xdr:colOff>38100</xdr:colOff>
      <xdr:row>61</xdr:row>
      <xdr:rowOff>129177</xdr:rowOff>
    </xdr:to>
    <xdr:sp macro="" textlink="">
      <xdr:nvSpPr>
        <xdr:cNvPr id="175" name="楕円 174">
          <a:extLst>
            <a:ext uri="{FF2B5EF4-FFF2-40B4-BE49-F238E27FC236}">
              <a16:creationId xmlns:a16="http://schemas.microsoft.com/office/drawing/2014/main" id="{B231C2A4-9C6F-4186-8800-5A1C71229260}"/>
            </a:ext>
          </a:extLst>
        </xdr:cNvPr>
        <xdr:cNvSpPr/>
      </xdr:nvSpPr>
      <xdr:spPr>
        <a:xfrm>
          <a:off x="37465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78377</xdr:rowOff>
    </xdr:from>
    <xdr:to>
      <xdr:col>24</xdr:col>
      <xdr:colOff>63500</xdr:colOff>
      <xdr:row>61</xdr:row>
      <xdr:rowOff>101237</xdr:rowOff>
    </xdr:to>
    <xdr:cxnSp macro="">
      <xdr:nvCxnSpPr>
        <xdr:cNvPr id="176" name="直線コネクタ 175">
          <a:extLst>
            <a:ext uri="{FF2B5EF4-FFF2-40B4-BE49-F238E27FC236}">
              <a16:creationId xmlns:a16="http://schemas.microsoft.com/office/drawing/2014/main" id="{D1775AB4-DC08-4EFE-91E8-49BB3524A8D3}"/>
            </a:ext>
          </a:extLst>
        </xdr:cNvPr>
        <xdr:cNvCxnSpPr/>
      </xdr:nvCxnSpPr>
      <xdr:spPr>
        <a:xfrm>
          <a:off x="3797300" y="1053682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73858</xdr:rowOff>
    </xdr:from>
    <xdr:ext cx="405111" cy="259045"/>
    <xdr:sp macro="" textlink="">
      <xdr:nvSpPr>
        <xdr:cNvPr id="177" name="n_1aveValue【橋りょう・トンネル】&#10;有形固定資産減価償却率">
          <a:extLst>
            <a:ext uri="{FF2B5EF4-FFF2-40B4-BE49-F238E27FC236}">
              <a16:creationId xmlns:a16="http://schemas.microsoft.com/office/drawing/2014/main" id="{AE088B07-295E-4417-B212-5CB4F9B61F0A}"/>
            </a:ext>
          </a:extLst>
        </xdr:cNvPr>
        <xdr:cNvSpPr txBox="1"/>
      </xdr:nvSpPr>
      <xdr:spPr>
        <a:xfrm>
          <a:off x="35820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80390</xdr:rowOff>
    </xdr:from>
    <xdr:ext cx="405111" cy="259045"/>
    <xdr:sp macro="" textlink="">
      <xdr:nvSpPr>
        <xdr:cNvPr id="178" name="n_2aveValue【橋りょう・トンネル】&#10;有形固定資産減価償却率">
          <a:extLst>
            <a:ext uri="{FF2B5EF4-FFF2-40B4-BE49-F238E27FC236}">
              <a16:creationId xmlns:a16="http://schemas.microsoft.com/office/drawing/2014/main" id="{A88FD1ED-98B9-4918-8B3C-EFB659546470}"/>
            </a:ext>
          </a:extLst>
        </xdr:cNvPr>
        <xdr:cNvSpPr txBox="1"/>
      </xdr:nvSpPr>
      <xdr:spPr>
        <a:xfrm>
          <a:off x="2705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73858</xdr:rowOff>
    </xdr:from>
    <xdr:ext cx="405111" cy="259045"/>
    <xdr:sp macro="" textlink="">
      <xdr:nvSpPr>
        <xdr:cNvPr id="179" name="n_3aveValue【橋りょう・トンネル】&#10;有形固定資産減価償却率">
          <a:extLst>
            <a:ext uri="{FF2B5EF4-FFF2-40B4-BE49-F238E27FC236}">
              <a16:creationId xmlns:a16="http://schemas.microsoft.com/office/drawing/2014/main" id="{C17692B9-D56E-454F-A951-32F42F270F19}"/>
            </a:ext>
          </a:extLst>
        </xdr:cNvPr>
        <xdr:cNvSpPr txBox="1"/>
      </xdr:nvSpPr>
      <xdr:spPr>
        <a:xfrm>
          <a:off x="1816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29771</xdr:rowOff>
    </xdr:from>
    <xdr:ext cx="405111" cy="259045"/>
    <xdr:sp macro="" textlink="">
      <xdr:nvSpPr>
        <xdr:cNvPr id="180" name="n_4aveValue【橋りょう・トンネル】&#10;有形固定資産減価償却率">
          <a:extLst>
            <a:ext uri="{FF2B5EF4-FFF2-40B4-BE49-F238E27FC236}">
              <a16:creationId xmlns:a16="http://schemas.microsoft.com/office/drawing/2014/main" id="{12DC0B3E-7203-4D4A-A102-CBF05151AB24}"/>
            </a:ext>
          </a:extLst>
        </xdr:cNvPr>
        <xdr:cNvSpPr txBox="1"/>
      </xdr:nvSpPr>
      <xdr:spPr>
        <a:xfrm>
          <a:off x="927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120304</xdr:rowOff>
    </xdr:from>
    <xdr:ext cx="405111" cy="259045"/>
    <xdr:sp macro="" textlink="">
      <xdr:nvSpPr>
        <xdr:cNvPr id="181" name="n_1mainValue【橋りょう・トンネル】&#10;有形固定資産減価償却率">
          <a:extLst>
            <a:ext uri="{FF2B5EF4-FFF2-40B4-BE49-F238E27FC236}">
              <a16:creationId xmlns:a16="http://schemas.microsoft.com/office/drawing/2014/main" id="{EE5DD11C-3AEB-4698-8BF7-170C66F3F44D}"/>
            </a:ext>
          </a:extLst>
        </xdr:cNvPr>
        <xdr:cNvSpPr txBox="1"/>
      </xdr:nvSpPr>
      <xdr:spPr>
        <a:xfrm>
          <a:off x="3582044"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id="{F1D711F5-1FAC-4ED5-A5F0-FD8C6AF9C39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id="{3C9BC7A7-55A0-4E33-8816-02FEDD28B8A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id="{D64A652A-557A-459A-84DB-7339610414C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id="{C9E45FFE-F2FF-4E36-B8AC-B8A59DCC9A9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id="{7D1BEE53-2C7F-493C-8EFE-B17F1407016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id="{1C0B872D-342D-4323-8352-9FD05F55BC7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id="{24D5C480-0A6A-48D6-82EB-BA443A0C51A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id="{5E0585DB-4C48-4EA3-BE19-AF59279B814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id="{1955D886-1B43-4E04-BE19-20F550327DB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id="{09642983-A34C-4272-9846-E2862F0BAE8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a:extLst>
            <a:ext uri="{FF2B5EF4-FFF2-40B4-BE49-F238E27FC236}">
              <a16:creationId xmlns:a16="http://schemas.microsoft.com/office/drawing/2014/main" id="{C1DF8103-0D27-44D1-AAA0-3F79AF954A6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3" name="テキスト ボックス 192">
          <a:extLst>
            <a:ext uri="{FF2B5EF4-FFF2-40B4-BE49-F238E27FC236}">
              <a16:creationId xmlns:a16="http://schemas.microsoft.com/office/drawing/2014/main" id="{B5E57E24-2D56-4220-A2DB-3BF4EE54F6FE}"/>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a:extLst>
            <a:ext uri="{FF2B5EF4-FFF2-40B4-BE49-F238E27FC236}">
              <a16:creationId xmlns:a16="http://schemas.microsoft.com/office/drawing/2014/main" id="{E7D2A962-FE5C-481C-B976-49AC740CB4D5}"/>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5" name="テキスト ボックス 194">
          <a:extLst>
            <a:ext uri="{FF2B5EF4-FFF2-40B4-BE49-F238E27FC236}">
              <a16:creationId xmlns:a16="http://schemas.microsoft.com/office/drawing/2014/main" id="{EECE27E8-0BFD-4786-AFED-10B48BA6DC03}"/>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a:extLst>
            <a:ext uri="{FF2B5EF4-FFF2-40B4-BE49-F238E27FC236}">
              <a16:creationId xmlns:a16="http://schemas.microsoft.com/office/drawing/2014/main" id="{723191BA-E810-4932-AF17-779783003837}"/>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7" name="テキスト ボックス 196">
          <a:extLst>
            <a:ext uri="{FF2B5EF4-FFF2-40B4-BE49-F238E27FC236}">
              <a16:creationId xmlns:a16="http://schemas.microsoft.com/office/drawing/2014/main" id="{F4FA321E-F2B2-414D-A6ED-05649FC8D821}"/>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a:extLst>
            <a:ext uri="{FF2B5EF4-FFF2-40B4-BE49-F238E27FC236}">
              <a16:creationId xmlns:a16="http://schemas.microsoft.com/office/drawing/2014/main" id="{C35BA2A1-CF7D-4623-ABB7-666AA1F00F9D}"/>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9" name="テキスト ボックス 198">
          <a:extLst>
            <a:ext uri="{FF2B5EF4-FFF2-40B4-BE49-F238E27FC236}">
              <a16:creationId xmlns:a16="http://schemas.microsoft.com/office/drawing/2014/main" id="{EF6E6561-6CAC-4663-9378-D40F65A780AB}"/>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a:extLst>
            <a:ext uri="{FF2B5EF4-FFF2-40B4-BE49-F238E27FC236}">
              <a16:creationId xmlns:a16="http://schemas.microsoft.com/office/drawing/2014/main" id="{BB659C29-296A-4E08-B2FD-2EA0CDC1C9D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1" name="テキスト ボックス 200">
          <a:extLst>
            <a:ext uri="{FF2B5EF4-FFF2-40B4-BE49-F238E27FC236}">
              <a16:creationId xmlns:a16="http://schemas.microsoft.com/office/drawing/2014/main" id="{83723251-2128-43E4-BFCC-8E62CC75EFA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a:extLst>
            <a:ext uri="{FF2B5EF4-FFF2-40B4-BE49-F238E27FC236}">
              <a16:creationId xmlns:a16="http://schemas.microsoft.com/office/drawing/2014/main" id="{C8F06125-F539-48F6-A2DA-3119F2E52F6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03" name="直線コネクタ 202">
          <a:extLst>
            <a:ext uri="{FF2B5EF4-FFF2-40B4-BE49-F238E27FC236}">
              <a16:creationId xmlns:a16="http://schemas.microsoft.com/office/drawing/2014/main" id="{3103FDB8-1BE5-4C6B-AFA2-F9DF5D91C0C0}"/>
            </a:ext>
          </a:extLst>
        </xdr:cNvPr>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04" name="【橋りょう・トンネル】&#10;一人当たり有形固定資産（償却資産）額最小値テキスト">
          <a:extLst>
            <a:ext uri="{FF2B5EF4-FFF2-40B4-BE49-F238E27FC236}">
              <a16:creationId xmlns:a16="http://schemas.microsoft.com/office/drawing/2014/main" id="{50AD4737-DF74-4339-B685-13AE0CD4FEC6}"/>
            </a:ext>
          </a:extLst>
        </xdr:cNvPr>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05" name="直線コネクタ 204">
          <a:extLst>
            <a:ext uri="{FF2B5EF4-FFF2-40B4-BE49-F238E27FC236}">
              <a16:creationId xmlns:a16="http://schemas.microsoft.com/office/drawing/2014/main" id="{46A2B694-9803-4A04-8FE3-3FF062A60C57}"/>
            </a:ext>
          </a:extLst>
        </xdr:cNvPr>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06" name="【橋りょう・トンネル】&#10;一人当たり有形固定資産（償却資産）額最大値テキスト">
          <a:extLst>
            <a:ext uri="{FF2B5EF4-FFF2-40B4-BE49-F238E27FC236}">
              <a16:creationId xmlns:a16="http://schemas.microsoft.com/office/drawing/2014/main" id="{9FC91BB0-923D-41A5-8E64-3EFC39CF80A7}"/>
            </a:ext>
          </a:extLst>
        </xdr:cNvPr>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07" name="直線コネクタ 206">
          <a:extLst>
            <a:ext uri="{FF2B5EF4-FFF2-40B4-BE49-F238E27FC236}">
              <a16:creationId xmlns:a16="http://schemas.microsoft.com/office/drawing/2014/main" id="{5A787162-E45C-4C18-846E-8D885EA833EA}"/>
            </a:ext>
          </a:extLst>
        </xdr:cNvPr>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163660</xdr:rowOff>
    </xdr:from>
    <xdr:ext cx="599010" cy="259045"/>
    <xdr:sp macro="" textlink="">
      <xdr:nvSpPr>
        <xdr:cNvPr id="208" name="【橋りょう・トンネル】&#10;一人当たり有形固定資産（償却資産）額平均値テキスト">
          <a:extLst>
            <a:ext uri="{FF2B5EF4-FFF2-40B4-BE49-F238E27FC236}">
              <a16:creationId xmlns:a16="http://schemas.microsoft.com/office/drawing/2014/main" id="{F1568C8E-C0F5-4882-8433-D8FCC03DB9FC}"/>
            </a:ext>
          </a:extLst>
        </xdr:cNvPr>
        <xdr:cNvSpPr txBox="1"/>
      </xdr:nvSpPr>
      <xdr:spPr>
        <a:xfrm>
          <a:off x="10515600" y="10622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09" name="フローチャート: 判断 208">
          <a:extLst>
            <a:ext uri="{FF2B5EF4-FFF2-40B4-BE49-F238E27FC236}">
              <a16:creationId xmlns:a16="http://schemas.microsoft.com/office/drawing/2014/main" id="{28999ABA-03BA-4962-BE8D-577F015839AD}"/>
            </a:ext>
          </a:extLst>
        </xdr:cNvPr>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10" name="フローチャート: 判断 209">
          <a:extLst>
            <a:ext uri="{FF2B5EF4-FFF2-40B4-BE49-F238E27FC236}">
              <a16:creationId xmlns:a16="http://schemas.microsoft.com/office/drawing/2014/main" id="{F6E5BF82-B4DD-453E-8E66-111321AD8C4F}"/>
            </a:ext>
          </a:extLst>
        </xdr:cNvPr>
        <xdr:cNvSpPr/>
      </xdr:nvSpPr>
      <xdr:spPr>
        <a:xfrm>
          <a:off x="9588500" y="1065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46737</xdr:rowOff>
    </xdr:from>
    <xdr:to>
      <xdr:col>46</xdr:col>
      <xdr:colOff>38100</xdr:colOff>
      <xdr:row>62</xdr:row>
      <xdr:rowOff>148337</xdr:rowOff>
    </xdr:to>
    <xdr:sp macro="" textlink="">
      <xdr:nvSpPr>
        <xdr:cNvPr id="211" name="フローチャート: 判断 210">
          <a:extLst>
            <a:ext uri="{FF2B5EF4-FFF2-40B4-BE49-F238E27FC236}">
              <a16:creationId xmlns:a16="http://schemas.microsoft.com/office/drawing/2014/main" id="{FBF74B48-522D-470A-8B7E-E83855BB213C}"/>
            </a:ext>
          </a:extLst>
        </xdr:cNvPr>
        <xdr:cNvSpPr/>
      </xdr:nvSpPr>
      <xdr:spPr>
        <a:xfrm>
          <a:off x="8699500" y="106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78325</xdr:rowOff>
    </xdr:from>
    <xdr:to>
      <xdr:col>41</xdr:col>
      <xdr:colOff>101600</xdr:colOff>
      <xdr:row>63</xdr:row>
      <xdr:rowOff>8475</xdr:rowOff>
    </xdr:to>
    <xdr:sp macro="" textlink="">
      <xdr:nvSpPr>
        <xdr:cNvPr id="212" name="フローチャート: 判断 211">
          <a:extLst>
            <a:ext uri="{FF2B5EF4-FFF2-40B4-BE49-F238E27FC236}">
              <a16:creationId xmlns:a16="http://schemas.microsoft.com/office/drawing/2014/main" id="{6B07FE03-59C7-4999-B18C-625D62FA2824}"/>
            </a:ext>
          </a:extLst>
        </xdr:cNvPr>
        <xdr:cNvSpPr/>
      </xdr:nvSpPr>
      <xdr:spPr>
        <a:xfrm>
          <a:off x="7810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43507</xdr:rowOff>
    </xdr:from>
    <xdr:to>
      <xdr:col>36</xdr:col>
      <xdr:colOff>165100</xdr:colOff>
      <xdr:row>62</xdr:row>
      <xdr:rowOff>145107</xdr:rowOff>
    </xdr:to>
    <xdr:sp macro="" textlink="">
      <xdr:nvSpPr>
        <xdr:cNvPr id="213" name="フローチャート: 判断 212">
          <a:extLst>
            <a:ext uri="{FF2B5EF4-FFF2-40B4-BE49-F238E27FC236}">
              <a16:creationId xmlns:a16="http://schemas.microsoft.com/office/drawing/2014/main" id="{3E0309D1-BD9E-427A-8611-F8EDCD428CFA}"/>
            </a:ext>
          </a:extLst>
        </xdr:cNvPr>
        <xdr:cNvSpPr/>
      </xdr:nvSpPr>
      <xdr:spPr>
        <a:xfrm>
          <a:off x="6921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7216D10E-4F36-4C01-826A-9A2C58810BF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20FA434C-5403-44AD-916E-4A81676E697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8D99AEC5-6FAB-4A36-ADDD-E14A28FBE12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9560D057-BABC-46C4-82A0-2633D8821F8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4FDDDDC9-BA97-49B0-B850-8784B2C9E68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161972</xdr:rowOff>
    </xdr:from>
    <xdr:to>
      <xdr:col>55</xdr:col>
      <xdr:colOff>50800</xdr:colOff>
      <xdr:row>60</xdr:row>
      <xdr:rowOff>92122</xdr:rowOff>
    </xdr:to>
    <xdr:sp macro="" textlink="">
      <xdr:nvSpPr>
        <xdr:cNvPr id="219" name="楕円 218">
          <a:extLst>
            <a:ext uri="{FF2B5EF4-FFF2-40B4-BE49-F238E27FC236}">
              <a16:creationId xmlns:a16="http://schemas.microsoft.com/office/drawing/2014/main" id="{A1CA3EA0-BAEB-414E-870F-E4C030F6C372}"/>
            </a:ext>
          </a:extLst>
        </xdr:cNvPr>
        <xdr:cNvSpPr/>
      </xdr:nvSpPr>
      <xdr:spPr>
        <a:xfrm>
          <a:off x="10426700" y="1027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13399</xdr:rowOff>
    </xdr:from>
    <xdr:ext cx="690189" cy="259045"/>
    <xdr:sp macro="" textlink="">
      <xdr:nvSpPr>
        <xdr:cNvPr id="220" name="【橋りょう・トンネル】&#10;一人当たり有形固定資産（償却資産）額該当値テキスト">
          <a:extLst>
            <a:ext uri="{FF2B5EF4-FFF2-40B4-BE49-F238E27FC236}">
              <a16:creationId xmlns:a16="http://schemas.microsoft.com/office/drawing/2014/main" id="{9C61B0B3-2EDB-4080-B36B-C68D44E6ACAD}"/>
            </a:ext>
          </a:extLst>
        </xdr:cNvPr>
        <xdr:cNvSpPr txBox="1"/>
      </xdr:nvSpPr>
      <xdr:spPr>
        <a:xfrm>
          <a:off x="10515600" y="101289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10087</xdr:rowOff>
    </xdr:from>
    <xdr:to>
      <xdr:col>50</xdr:col>
      <xdr:colOff>165100</xdr:colOff>
      <xdr:row>60</xdr:row>
      <xdr:rowOff>111687</xdr:rowOff>
    </xdr:to>
    <xdr:sp macro="" textlink="">
      <xdr:nvSpPr>
        <xdr:cNvPr id="221" name="楕円 220">
          <a:extLst>
            <a:ext uri="{FF2B5EF4-FFF2-40B4-BE49-F238E27FC236}">
              <a16:creationId xmlns:a16="http://schemas.microsoft.com/office/drawing/2014/main" id="{4D40F606-D7C0-4F20-9299-934DA11F1BB0}"/>
            </a:ext>
          </a:extLst>
        </xdr:cNvPr>
        <xdr:cNvSpPr/>
      </xdr:nvSpPr>
      <xdr:spPr>
        <a:xfrm>
          <a:off x="9588500" y="1029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41322</xdr:rowOff>
    </xdr:from>
    <xdr:to>
      <xdr:col>55</xdr:col>
      <xdr:colOff>0</xdr:colOff>
      <xdr:row>60</xdr:row>
      <xdr:rowOff>60887</xdr:rowOff>
    </xdr:to>
    <xdr:cxnSp macro="">
      <xdr:nvCxnSpPr>
        <xdr:cNvPr id="222" name="直線コネクタ 221">
          <a:extLst>
            <a:ext uri="{FF2B5EF4-FFF2-40B4-BE49-F238E27FC236}">
              <a16:creationId xmlns:a16="http://schemas.microsoft.com/office/drawing/2014/main" id="{32F1F9A2-BE3B-4BB5-88C6-E5507196168D}"/>
            </a:ext>
          </a:extLst>
        </xdr:cNvPr>
        <xdr:cNvCxnSpPr/>
      </xdr:nvCxnSpPr>
      <xdr:spPr>
        <a:xfrm flipV="1">
          <a:off x="9639300" y="10328322"/>
          <a:ext cx="838200" cy="1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116946</xdr:rowOff>
    </xdr:from>
    <xdr:ext cx="599010" cy="259045"/>
    <xdr:sp macro="" textlink="">
      <xdr:nvSpPr>
        <xdr:cNvPr id="223" name="n_1aveValue【橋りょう・トンネル】&#10;一人当たり有形固定資産（償却資産）額">
          <a:extLst>
            <a:ext uri="{FF2B5EF4-FFF2-40B4-BE49-F238E27FC236}">
              <a16:creationId xmlns:a16="http://schemas.microsoft.com/office/drawing/2014/main" id="{9883E7A2-A8BB-44AC-AD10-E2157507FE21}"/>
            </a:ext>
          </a:extLst>
        </xdr:cNvPr>
        <xdr:cNvSpPr txBox="1"/>
      </xdr:nvSpPr>
      <xdr:spPr>
        <a:xfrm>
          <a:off x="9327095" y="10746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164864</xdr:rowOff>
    </xdr:from>
    <xdr:ext cx="599010" cy="259045"/>
    <xdr:sp macro="" textlink="">
      <xdr:nvSpPr>
        <xdr:cNvPr id="224" name="n_2aveValue【橋りょう・トンネル】&#10;一人当たり有形固定資産（償却資産）額">
          <a:extLst>
            <a:ext uri="{FF2B5EF4-FFF2-40B4-BE49-F238E27FC236}">
              <a16:creationId xmlns:a16="http://schemas.microsoft.com/office/drawing/2014/main" id="{2A49BF31-9B5E-403B-9349-0714889E0A3F}"/>
            </a:ext>
          </a:extLst>
        </xdr:cNvPr>
        <xdr:cNvSpPr txBox="1"/>
      </xdr:nvSpPr>
      <xdr:spPr>
        <a:xfrm>
          <a:off x="8450795" y="1045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25002</xdr:rowOff>
    </xdr:from>
    <xdr:ext cx="599010" cy="259045"/>
    <xdr:sp macro="" textlink="">
      <xdr:nvSpPr>
        <xdr:cNvPr id="225" name="n_3aveValue【橋りょう・トンネル】&#10;一人当たり有形固定資産（償却資産）額">
          <a:extLst>
            <a:ext uri="{FF2B5EF4-FFF2-40B4-BE49-F238E27FC236}">
              <a16:creationId xmlns:a16="http://schemas.microsoft.com/office/drawing/2014/main" id="{2B0218E0-6AB8-45B4-AC9D-34E2B8C839F1}"/>
            </a:ext>
          </a:extLst>
        </xdr:cNvPr>
        <xdr:cNvSpPr txBox="1"/>
      </xdr:nvSpPr>
      <xdr:spPr>
        <a:xfrm>
          <a:off x="7561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161634</xdr:rowOff>
    </xdr:from>
    <xdr:ext cx="599010" cy="259045"/>
    <xdr:sp macro="" textlink="">
      <xdr:nvSpPr>
        <xdr:cNvPr id="226" name="n_4aveValue【橋りょう・トンネル】&#10;一人当たり有形固定資産（償却資産）額">
          <a:extLst>
            <a:ext uri="{FF2B5EF4-FFF2-40B4-BE49-F238E27FC236}">
              <a16:creationId xmlns:a16="http://schemas.microsoft.com/office/drawing/2014/main" id="{3F5A8350-FE0C-4433-8B7B-742F7D672245}"/>
            </a:ext>
          </a:extLst>
        </xdr:cNvPr>
        <xdr:cNvSpPr txBox="1"/>
      </xdr:nvSpPr>
      <xdr:spPr>
        <a:xfrm>
          <a:off x="6672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58</xdr:row>
      <xdr:rowOff>128214</xdr:rowOff>
    </xdr:from>
    <xdr:ext cx="690189" cy="259045"/>
    <xdr:sp macro="" textlink="">
      <xdr:nvSpPr>
        <xdr:cNvPr id="227" name="n_1mainValue【橋りょう・トンネル】&#10;一人当たり有形固定資産（償却資産）額">
          <a:extLst>
            <a:ext uri="{FF2B5EF4-FFF2-40B4-BE49-F238E27FC236}">
              <a16:creationId xmlns:a16="http://schemas.microsoft.com/office/drawing/2014/main" id="{E1E26E00-A197-4294-9D86-022D12DC7198}"/>
            </a:ext>
          </a:extLst>
        </xdr:cNvPr>
        <xdr:cNvSpPr txBox="1"/>
      </xdr:nvSpPr>
      <xdr:spPr>
        <a:xfrm>
          <a:off x="9281505" y="100723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a:extLst>
            <a:ext uri="{FF2B5EF4-FFF2-40B4-BE49-F238E27FC236}">
              <a16:creationId xmlns:a16="http://schemas.microsoft.com/office/drawing/2014/main" id="{81731C1E-DB78-4B26-8253-D55EBCF950A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a:extLst>
            <a:ext uri="{FF2B5EF4-FFF2-40B4-BE49-F238E27FC236}">
              <a16:creationId xmlns:a16="http://schemas.microsoft.com/office/drawing/2014/main" id="{569822C6-C5A5-44C2-982F-985ECF3E348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a:extLst>
            <a:ext uri="{FF2B5EF4-FFF2-40B4-BE49-F238E27FC236}">
              <a16:creationId xmlns:a16="http://schemas.microsoft.com/office/drawing/2014/main" id="{68160AC8-72A3-4079-97D5-3232ECB69FE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a:extLst>
            <a:ext uri="{FF2B5EF4-FFF2-40B4-BE49-F238E27FC236}">
              <a16:creationId xmlns:a16="http://schemas.microsoft.com/office/drawing/2014/main" id="{5CC94625-B68D-4351-9556-4F9E8D177E3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a:extLst>
            <a:ext uri="{FF2B5EF4-FFF2-40B4-BE49-F238E27FC236}">
              <a16:creationId xmlns:a16="http://schemas.microsoft.com/office/drawing/2014/main" id="{DB39BECC-B602-4EEA-9C81-5D2CCCA550E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a:extLst>
            <a:ext uri="{FF2B5EF4-FFF2-40B4-BE49-F238E27FC236}">
              <a16:creationId xmlns:a16="http://schemas.microsoft.com/office/drawing/2014/main" id="{94C07D77-4EBB-4885-8BB6-E97DA823B97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a:extLst>
            <a:ext uri="{FF2B5EF4-FFF2-40B4-BE49-F238E27FC236}">
              <a16:creationId xmlns:a16="http://schemas.microsoft.com/office/drawing/2014/main" id="{8DCB21FF-07F4-4E19-BA15-E50851CBEE0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a:extLst>
            <a:ext uri="{FF2B5EF4-FFF2-40B4-BE49-F238E27FC236}">
              <a16:creationId xmlns:a16="http://schemas.microsoft.com/office/drawing/2014/main" id="{4796228A-B574-4143-99E1-46F8589D63D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a:extLst>
            <a:ext uri="{FF2B5EF4-FFF2-40B4-BE49-F238E27FC236}">
              <a16:creationId xmlns:a16="http://schemas.microsoft.com/office/drawing/2014/main" id="{9A5D958C-398F-48E4-AEBB-C549FFF380A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a:extLst>
            <a:ext uri="{FF2B5EF4-FFF2-40B4-BE49-F238E27FC236}">
              <a16:creationId xmlns:a16="http://schemas.microsoft.com/office/drawing/2014/main" id="{2B4E57AD-C893-4138-B65D-A1D6A2AC502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8" name="テキスト ボックス 237">
          <a:extLst>
            <a:ext uri="{FF2B5EF4-FFF2-40B4-BE49-F238E27FC236}">
              <a16:creationId xmlns:a16="http://schemas.microsoft.com/office/drawing/2014/main" id="{B5A4EF0C-CDAB-4DD0-9931-44866F7D2C1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a:extLst>
            <a:ext uri="{FF2B5EF4-FFF2-40B4-BE49-F238E27FC236}">
              <a16:creationId xmlns:a16="http://schemas.microsoft.com/office/drawing/2014/main" id="{880251B0-5A07-4F05-8436-CD4DD7660EE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0" name="テキスト ボックス 239">
          <a:extLst>
            <a:ext uri="{FF2B5EF4-FFF2-40B4-BE49-F238E27FC236}">
              <a16:creationId xmlns:a16="http://schemas.microsoft.com/office/drawing/2014/main" id="{80A23C5F-14EA-41C9-894C-E3D00AFA7FB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a:extLst>
            <a:ext uri="{FF2B5EF4-FFF2-40B4-BE49-F238E27FC236}">
              <a16:creationId xmlns:a16="http://schemas.microsoft.com/office/drawing/2014/main" id="{93BEF884-A1E4-4FE7-A96E-93519323CC0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a:extLst>
            <a:ext uri="{FF2B5EF4-FFF2-40B4-BE49-F238E27FC236}">
              <a16:creationId xmlns:a16="http://schemas.microsoft.com/office/drawing/2014/main" id="{3D1B2575-DF43-477C-8A11-49719ED0063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a:extLst>
            <a:ext uri="{FF2B5EF4-FFF2-40B4-BE49-F238E27FC236}">
              <a16:creationId xmlns:a16="http://schemas.microsoft.com/office/drawing/2014/main" id="{F4081DAA-2901-4236-86AF-C75D1EF9451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a:extLst>
            <a:ext uri="{FF2B5EF4-FFF2-40B4-BE49-F238E27FC236}">
              <a16:creationId xmlns:a16="http://schemas.microsoft.com/office/drawing/2014/main" id="{E7966B38-259B-4355-B25E-0B99A304760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a:extLst>
            <a:ext uri="{FF2B5EF4-FFF2-40B4-BE49-F238E27FC236}">
              <a16:creationId xmlns:a16="http://schemas.microsoft.com/office/drawing/2014/main" id="{A5C21BF2-F736-4891-B8E5-F92E4863FAA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a:extLst>
            <a:ext uri="{FF2B5EF4-FFF2-40B4-BE49-F238E27FC236}">
              <a16:creationId xmlns:a16="http://schemas.microsoft.com/office/drawing/2014/main" id="{75928FAF-0C44-496F-BC1B-29160133B99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a:extLst>
            <a:ext uri="{FF2B5EF4-FFF2-40B4-BE49-F238E27FC236}">
              <a16:creationId xmlns:a16="http://schemas.microsoft.com/office/drawing/2014/main" id="{CA09090E-E94A-4676-8F12-CFB2D18753D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8" name="テキスト ボックス 247">
          <a:extLst>
            <a:ext uri="{FF2B5EF4-FFF2-40B4-BE49-F238E27FC236}">
              <a16:creationId xmlns:a16="http://schemas.microsoft.com/office/drawing/2014/main" id="{EA1D3587-DD2F-44BB-901B-E79C2765BFF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a:extLst>
            <a:ext uri="{FF2B5EF4-FFF2-40B4-BE49-F238E27FC236}">
              <a16:creationId xmlns:a16="http://schemas.microsoft.com/office/drawing/2014/main" id="{6AF9934C-36A9-49F9-BFEA-AC5189AE401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0" name="テキスト ボックス 249">
          <a:extLst>
            <a:ext uri="{FF2B5EF4-FFF2-40B4-BE49-F238E27FC236}">
              <a16:creationId xmlns:a16="http://schemas.microsoft.com/office/drawing/2014/main" id="{843B9A16-355F-4891-A8CA-07B375092C2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公営住宅】&#10;有形固定資産減価償却率グラフ枠">
          <a:extLst>
            <a:ext uri="{FF2B5EF4-FFF2-40B4-BE49-F238E27FC236}">
              <a16:creationId xmlns:a16="http://schemas.microsoft.com/office/drawing/2014/main" id="{03630B6D-FF07-486E-91D6-281D8146F0B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52" name="直線コネクタ 251">
          <a:extLst>
            <a:ext uri="{FF2B5EF4-FFF2-40B4-BE49-F238E27FC236}">
              <a16:creationId xmlns:a16="http://schemas.microsoft.com/office/drawing/2014/main" id="{68DB8826-F033-458D-8C30-1A88315F8D2A}"/>
            </a:ext>
          </a:extLst>
        </xdr:cNvPr>
        <xdr:cNvCxnSpPr/>
      </xdr:nvCxnSpPr>
      <xdr:spPr>
        <a:xfrm flipV="1">
          <a:off x="4634865" y="13230225"/>
          <a:ext cx="0"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53" name="【公営住宅】&#10;有形固定資産減価償却率最小値テキスト">
          <a:extLst>
            <a:ext uri="{FF2B5EF4-FFF2-40B4-BE49-F238E27FC236}">
              <a16:creationId xmlns:a16="http://schemas.microsoft.com/office/drawing/2014/main" id="{56ADA167-9984-46AC-994E-003349EDF8E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54" name="直線コネクタ 253">
          <a:extLst>
            <a:ext uri="{FF2B5EF4-FFF2-40B4-BE49-F238E27FC236}">
              <a16:creationId xmlns:a16="http://schemas.microsoft.com/office/drawing/2014/main" id="{06955A8B-29C9-49D1-BA8B-8251863AB731}"/>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55" name="【公営住宅】&#10;有形固定資産減価償却率最大値テキスト">
          <a:extLst>
            <a:ext uri="{FF2B5EF4-FFF2-40B4-BE49-F238E27FC236}">
              <a16:creationId xmlns:a16="http://schemas.microsoft.com/office/drawing/2014/main" id="{023A94B6-73E4-4504-B073-101DF5534D46}"/>
            </a:ext>
          </a:extLst>
        </xdr:cNvPr>
        <xdr:cNvSpPr txBox="1"/>
      </xdr:nvSpPr>
      <xdr:spPr>
        <a:xfrm>
          <a:off x="4673600" y="1300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56" name="直線コネクタ 255">
          <a:extLst>
            <a:ext uri="{FF2B5EF4-FFF2-40B4-BE49-F238E27FC236}">
              <a16:creationId xmlns:a16="http://schemas.microsoft.com/office/drawing/2014/main" id="{3064DF9E-1095-4A7A-ABEE-2740B2BDEF7F}"/>
            </a:ext>
          </a:extLst>
        </xdr:cNvPr>
        <xdr:cNvCxnSpPr/>
      </xdr:nvCxnSpPr>
      <xdr:spPr>
        <a:xfrm>
          <a:off x="4546600" y="1323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57" name="【公営住宅】&#10;有形固定資産減価償却率平均値テキスト">
          <a:extLst>
            <a:ext uri="{FF2B5EF4-FFF2-40B4-BE49-F238E27FC236}">
              <a16:creationId xmlns:a16="http://schemas.microsoft.com/office/drawing/2014/main" id="{B6815C6D-6CF6-46FF-8322-86AD4B43B5A1}"/>
            </a:ext>
          </a:extLst>
        </xdr:cNvPr>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58" name="フローチャート: 判断 257">
          <a:extLst>
            <a:ext uri="{FF2B5EF4-FFF2-40B4-BE49-F238E27FC236}">
              <a16:creationId xmlns:a16="http://schemas.microsoft.com/office/drawing/2014/main" id="{84A11897-7B0B-4874-9920-1E3DBB4EE69C}"/>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84455</xdr:rowOff>
    </xdr:from>
    <xdr:to>
      <xdr:col>20</xdr:col>
      <xdr:colOff>38100</xdr:colOff>
      <xdr:row>83</xdr:row>
      <xdr:rowOff>14605</xdr:rowOff>
    </xdr:to>
    <xdr:sp macro="" textlink="">
      <xdr:nvSpPr>
        <xdr:cNvPr id="259" name="フローチャート: 判断 258">
          <a:extLst>
            <a:ext uri="{FF2B5EF4-FFF2-40B4-BE49-F238E27FC236}">
              <a16:creationId xmlns:a16="http://schemas.microsoft.com/office/drawing/2014/main" id="{A64EF1F1-1E20-450C-83FD-A1508AB1EFA6}"/>
            </a:ext>
          </a:extLst>
        </xdr:cNvPr>
        <xdr:cNvSpPr/>
      </xdr:nvSpPr>
      <xdr:spPr>
        <a:xfrm>
          <a:off x="3746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60" name="フローチャート: 判断 259">
          <a:extLst>
            <a:ext uri="{FF2B5EF4-FFF2-40B4-BE49-F238E27FC236}">
              <a16:creationId xmlns:a16="http://schemas.microsoft.com/office/drawing/2014/main" id="{147346D3-17BC-492B-AA34-26115C6D421F}"/>
            </a:ext>
          </a:extLst>
        </xdr:cNvPr>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61" name="フローチャート: 判断 260">
          <a:extLst>
            <a:ext uri="{FF2B5EF4-FFF2-40B4-BE49-F238E27FC236}">
              <a16:creationId xmlns:a16="http://schemas.microsoft.com/office/drawing/2014/main" id="{D2C68C7C-5C51-474D-A793-FF14044F191B}"/>
            </a:ext>
          </a:extLst>
        </xdr:cNvPr>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62" name="フローチャート: 判断 261">
          <a:extLst>
            <a:ext uri="{FF2B5EF4-FFF2-40B4-BE49-F238E27FC236}">
              <a16:creationId xmlns:a16="http://schemas.microsoft.com/office/drawing/2014/main" id="{E71ECEB2-5A75-46EB-803D-23E5493524EF}"/>
            </a:ext>
          </a:extLst>
        </xdr:cNvPr>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F5BEE386-E478-4576-ACA0-95BAD58B798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B4E884BB-CE26-4F1F-830C-0ACDA081C77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3C3D810A-13FE-43B4-9AFF-1B0A6FD29FD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4AE69C41-0347-4FB0-B461-C014C8A0A79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37DBA561-76C5-4054-BCEA-7D187325805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109220</xdr:rowOff>
    </xdr:from>
    <xdr:to>
      <xdr:col>24</xdr:col>
      <xdr:colOff>114300</xdr:colOff>
      <xdr:row>84</xdr:row>
      <xdr:rowOff>39370</xdr:rowOff>
    </xdr:to>
    <xdr:sp macro="" textlink="">
      <xdr:nvSpPr>
        <xdr:cNvPr id="268" name="楕円 267">
          <a:extLst>
            <a:ext uri="{FF2B5EF4-FFF2-40B4-BE49-F238E27FC236}">
              <a16:creationId xmlns:a16="http://schemas.microsoft.com/office/drawing/2014/main" id="{EDAD5E88-8606-4EC9-A7AF-1B5C27026C42}"/>
            </a:ext>
          </a:extLst>
        </xdr:cNvPr>
        <xdr:cNvSpPr/>
      </xdr:nvSpPr>
      <xdr:spPr>
        <a:xfrm>
          <a:off x="45847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87647</xdr:rowOff>
    </xdr:from>
    <xdr:ext cx="405111" cy="259045"/>
    <xdr:sp macro="" textlink="">
      <xdr:nvSpPr>
        <xdr:cNvPr id="269" name="【公営住宅】&#10;有形固定資産減価償却率該当値テキスト">
          <a:extLst>
            <a:ext uri="{FF2B5EF4-FFF2-40B4-BE49-F238E27FC236}">
              <a16:creationId xmlns:a16="http://schemas.microsoft.com/office/drawing/2014/main" id="{D04EC117-B873-400E-8585-284FD57AC558}"/>
            </a:ext>
          </a:extLst>
        </xdr:cNvPr>
        <xdr:cNvSpPr txBox="1"/>
      </xdr:nvSpPr>
      <xdr:spPr>
        <a:xfrm>
          <a:off x="4673600"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40639</xdr:rowOff>
    </xdr:from>
    <xdr:to>
      <xdr:col>20</xdr:col>
      <xdr:colOff>38100</xdr:colOff>
      <xdr:row>83</xdr:row>
      <xdr:rowOff>142239</xdr:rowOff>
    </xdr:to>
    <xdr:sp macro="" textlink="">
      <xdr:nvSpPr>
        <xdr:cNvPr id="270" name="楕円 269">
          <a:extLst>
            <a:ext uri="{FF2B5EF4-FFF2-40B4-BE49-F238E27FC236}">
              <a16:creationId xmlns:a16="http://schemas.microsoft.com/office/drawing/2014/main" id="{CCCE3750-95E6-4BD1-B20F-59BECAAC137E}"/>
            </a:ext>
          </a:extLst>
        </xdr:cNvPr>
        <xdr:cNvSpPr/>
      </xdr:nvSpPr>
      <xdr:spPr>
        <a:xfrm>
          <a:off x="37465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91439</xdr:rowOff>
    </xdr:from>
    <xdr:to>
      <xdr:col>24</xdr:col>
      <xdr:colOff>63500</xdr:colOff>
      <xdr:row>83</xdr:row>
      <xdr:rowOff>160020</xdr:rowOff>
    </xdr:to>
    <xdr:cxnSp macro="">
      <xdr:nvCxnSpPr>
        <xdr:cNvPr id="271" name="直線コネクタ 270">
          <a:extLst>
            <a:ext uri="{FF2B5EF4-FFF2-40B4-BE49-F238E27FC236}">
              <a16:creationId xmlns:a16="http://schemas.microsoft.com/office/drawing/2014/main" id="{442C13F4-D1A6-491F-BAA2-A0E17E8B1C52}"/>
            </a:ext>
          </a:extLst>
        </xdr:cNvPr>
        <xdr:cNvCxnSpPr/>
      </xdr:nvCxnSpPr>
      <xdr:spPr>
        <a:xfrm>
          <a:off x="3797300" y="1432178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31132</xdr:rowOff>
    </xdr:from>
    <xdr:ext cx="405111" cy="259045"/>
    <xdr:sp macro="" textlink="">
      <xdr:nvSpPr>
        <xdr:cNvPr id="272" name="n_1aveValue【公営住宅】&#10;有形固定資産減価償却率">
          <a:extLst>
            <a:ext uri="{FF2B5EF4-FFF2-40B4-BE49-F238E27FC236}">
              <a16:creationId xmlns:a16="http://schemas.microsoft.com/office/drawing/2014/main" id="{AF195C79-3CE5-4DEB-86F4-FB20BE6767CB}"/>
            </a:ext>
          </a:extLst>
        </xdr:cNvPr>
        <xdr:cNvSpPr txBox="1"/>
      </xdr:nvSpPr>
      <xdr:spPr>
        <a:xfrm>
          <a:off x="35820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2557</xdr:rowOff>
    </xdr:from>
    <xdr:ext cx="405111" cy="259045"/>
    <xdr:sp macro="" textlink="">
      <xdr:nvSpPr>
        <xdr:cNvPr id="273" name="n_2aveValue【公営住宅】&#10;有形固定資産減価償却率">
          <a:extLst>
            <a:ext uri="{FF2B5EF4-FFF2-40B4-BE49-F238E27FC236}">
              <a16:creationId xmlns:a16="http://schemas.microsoft.com/office/drawing/2014/main" id="{5D53077C-865B-4BBC-8585-24A797B0E967}"/>
            </a:ext>
          </a:extLst>
        </xdr:cNvPr>
        <xdr:cNvSpPr txBox="1"/>
      </xdr:nvSpPr>
      <xdr:spPr>
        <a:xfrm>
          <a:off x="2705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274" name="n_3aveValue【公営住宅】&#10;有形固定資産減価償却率">
          <a:extLst>
            <a:ext uri="{FF2B5EF4-FFF2-40B4-BE49-F238E27FC236}">
              <a16:creationId xmlns:a16="http://schemas.microsoft.com/office/drawing/2014/main" id="{69BBBBEE-8267-4D20-88D0-8820987B82DB}"/>
            </a:ext>
          </a:extLst>
        </xdr:cNvPr>
        <xdr:cNvSpPr txBox="1"/>
      </xdr:nvSpPr>
      <xdr:spPr>
        <a:xfrm>
          <a:off x="1816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2557</xdr:rowOff>
    </xdr:from>
    <xdr:ext cx="405111" cy="259045"/>
    <xdr:sp macro="" textlink="">
      <xdr:nvSpPr>
        <xdr:cNvPr id="275" name="n_4aveValue【公営住宅】&#10;有形固定資産減価償却率">
          <a:extLst>
            <a:ext uri="{FF2B5EF4-FFF2-40B4-BE49-F238E27FC236}">
              <a16:creationId xmlns:a16="http://schemas.microsoft.com/office/drawing/2014/main" id="{FE79F2A3-AB20-4E78-BE0C-0D4F04DDC195}"/>
            </a:ext>
          </a:extLst>
        </xdr:cNvPr>
        <xdr:cNvSpPr txBox="1"/>
      </xdr:nvSpPr>
      <xdr:spPr>
        <a:xfrm>
          <a:off x="927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133366</xdr:rowOff>
    </xdr:from>
    <xdr:ext cx="405111" cy="259045"/>
    <xdr:sp macro="" textlink="">
      <xdr:nvSpPr>
        <xdr:cNvPr id="276" name="n_1mainValue【公営住宅】&#10;有形固定資産減価償却率">
          <a:extLst>
            <a:ext uri="{FF2B5EF4-FFF2-40B4-BE49-F238E27FC236}">
              <a16:creationId xmlns:a16="http://schemas.microsoft.com/office/drawing/2014/main" id="{BFFDDC76-D1DD-4F37-B58A-4D3A820B96FD}"/>
            </a:ext>
          </a:extLst>
        </xdr:cNvPr>
        <xdr:cNvSpPr txBox="1"/>
      </xdr:nvSpPr>
      <xdr:spPr>
        <a:xfrm>
          <a:off x="358204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a:extLst>
            <a:ext uri="{FF2B5EF4-FFF2-40B4-BE49-F238E27FC236}">
              <a16:creationId xmlns:a16="http://schemas.microsoft.com/office/drawing/2014/main" id="{9BC57E50-D4BE-42FA-872C-371CF09707B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a:extLst>
            <a:ext uri="{FF2B5EF4-FFF2-40B4-BE49-F238E27FC236}">
              <a16:creationId xmlns:a16="http://schemas.microsoft.com/office/drawing/2014/main" id="{CED995FE-73ED-48B4-A13B-F433145B5A4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a:extLst>
            <a:ext uri="{FF2B5EF4-FFF2-40B4-BE49-F238E27FC236}">
              <a16:creationId xmlns:a16="http://schemas.microsoft.com/office/drawing/2014/main" id="{4FC79C11-4F99-4F99-AEFC-CBA78460ECE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a:extLst>
            <a:ext uri="{FF2B5EF4-FFF2-40B4-BE49-F238E27FC236}">
              <a16:creationId xmlns:a16="http://schemas.microsoft.com/office/drawing/2014/main" id="{14C4C95D-DCED-4298-9E10-437332E279A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a:extLst>
            <a:ext uri="{FF2B5EF4-FFF2-40B4-BE49-F238E27FC236}">
              <a16:creationId xmlns:a16="http://schemas.microsoft.com/office/drawing/2014/main" id="{8F070D80-7503-47E2-A41F-D9D4A597829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a:extLst>
            <a:ext uri="{FF2B5EF4-FFF2-40B4-BE49-F238E27FC236}">
              <a16:creationId xmlns:a16="http://schemas.microsoft.com/office/drawing/2014/main" id="{827393C2-AA1B-4CAC-A6EF-06B77BD5613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a:extLst>
            <a:ext uri="{FF2B5EF4-FFF2-40B4-BE49-F238E27FC236}">
              <a16:creationId xmlns:a16="http://schemas.microsoft.com/office/drawing/2014/main" id="{4527E73F-7390-4A5B-A5C8-E035323B77F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a:extLst>
            <a:ext uri="{FF2B5EF4-FFF2-40B4-BE49-F238E27FC236}">
              <a16:creationId xmlns:a16="http://schemas.microsoft.com/office/drawing/2014/main" id="{F89AC876-5E1C-4870-9BF9-C00200CA66E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a:extLst>
            <a:ext uri="{FF2B5EF4-FFF2-40B4-BE49-F238E27FC236}">
              <a16:creationId xmlns:a16="http://schemas.microsoft.com/office/drawing/2014/main" id="{9640A215-5B12-4EF4-BDFB-98BE979A60A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a:extLst>
            <a:ext uri="{FF2B5EF4-FFF2-40B4-BE49-F238E27FC236}">
              <a16:creationId xmlns:a16="http://schemas.microsoft.com/office/drawing/2014/main" id="{7C43252A-89C9-4E48-A52C-CA711CA7F24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7" name="直線コネクタ 286">
          <a:extLst>
            <a:ext uri="{FF2B5EF4-FFF2-40B4-BE49-F238E27FC236}">
              <a16:creationId xmlns:a16="http://schemas.microsoft.com/office/drawing/2014/main" id="{09B87278-6BD1-478E-8D20-6097E7E4F299}"/>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8" name="テキスト ボックス 287">
          <a:extLst>
            <a:ext uri="{FF2B5EF4-FFF2-40B4-BE49-F238E27FC236}">
              <a16:creationId xmlns:a16="http://schemas.microsoft.com/office/drawing/2014/main" id="{FE9FD8F8-0F12-46AD-876E-4A68259951DC}"/>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9" name="直線コネクタ 288">
          <a:extLst>
            <a:ext uri="{FF2B5EF4-FFF2-40B4-BE49-F238E27FC236}">
              <a16:creationId xmlns:a16="http://schemas.microsoft.com/office/drawing/2014/main" id="{CB76DE0F-6E95-4F82-81CC-347C4E4D05C5}"/>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0" name="テキスト ボックス 289">
          <a:extLst>
            <a:ext uri="{FF2B5EF4-FFF2-40B4-BE49-F238E27FC236}">
              <a16:creationId xmlns:a16="http://schemas.microsoft.com/office/drawing/2014/main" id="{2AAFFB79-8629-4E91-975E-F9238E3C7CE7}"/>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1" name="直線コネクタ 290">
          <a:extLst>
            <a:ext uri="{FF2B5EF4-FFF2-40B4-BE49-F238E27FC236}">
              <a16:creationId xmlns:a16="http://schemas.microsoft.com/office/drawing/2014/main" id="{6197F1F9-FB2C-4045-B3C1-46A39BFA2A27}"/>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2" name="テキスト ボックス 291">
          <a:extLst>
            <a:ext uri="{FF2B5EF4-FFF2-40B4-BE49-F238E27FC236}">
              <a16:creationId xmlns:a16="http://schemas.microsoft.com/office/drawing/2014/main" id="{84715696-7CAF-47AD-BF14-40B3D0E33E89}"/>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3" name="直線コネクタ 292">
          <a:extLst>
            <a:ext uri="{FF2B5EF4-FFF2-40B4-BE49-F238E27FC236}">
              <a16:creationId xmlns:a16="http://schemas.microsoft.com/office/drawing/2014/main" id="{EF1F356D-53C6-47D6-A8BF-4B6CF82995D3}"/>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4" name="テキスト ボックス 293">
          <a:extLst>
            <a:ext uri="{FF2B5EF4-FFF2-40B4-BE49-F238E27FC236}">
              <a16:creationId xmlns:a16="http://schemas.microsoft.com/office/drawing/2014/main" id="{A1F81C1D-E873-42B5-AAF9-AF506CFC9CC3}"/>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5" name="直線コネクタ 294">
          <a:extLst>
            <a:ext uri="{FF2B5EF4-FFF2-40B4-BE49-F238E27FC236}">
              <a16:creationId xmlns:a16="http://schemas.microsoft.com/office/drawing/2014/main" id="{FC3FB81D-92A5-411C-8494-80CB4779E1D4}"/>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296" name="テキスト ボックス 295">
          <a:extLst>
            <a:ext uri="{FF2B5EF4-FFF2-40B4-BE49-F238E27FC236}">
              <a16:creationId xmlns:a16="http://schemas.microsoft.com/office/drawing/2014/main" id="{D2E5F60E-8F09-4C9B-A82A-8EC1ABC6DD3C}"/>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7" name="直線コネクタ 296">
          <a:extLst>
            <a:ext uri="{FF2B5EF4-FFF2-40B4-BE49-F238E27FC236}">
              <a16:creationId xmlns:a16="http://schemas.microsoft.com/office/drawing/2014/main" id="{93099BD2-CC72-44A4-A5AE-2004E10DF52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98" name="テキスト ボックス 297">
          <a:extLst>
            <a:ext uri="{FF2B5EF4-FFF2-40B4-BE49-F238E27FC236}">
              <a16:creationId xmlns:a16="http://schemas.microsoft.com/office/drawing/2014/main" id="{A72C18C0-A3AB-4A0E-ABF8-A963FAC9A7DF}"/>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a:extLst>
            <a:ext uri="{FF2B5EF4-FFF2-40B4-BE49-F238E27FC236}">
              <a16:creationId xmlns:a16="http://schemas.microsoft.com/office/drawing/2014/main" id="{4F14C720-AC5D-419C-BA08-F396E5CB135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0" name="テキスト ボックス 299">
          <a:extLst>
            <a:ext uri="{FF2B5EF4-FFF2-40B4-BE49-F238E27FC236}">
              <a16:creationId xmlns:a16="http://schemas.microsoft.com/office/drawing/2014/main" id="{5F5EA086-4055-4C55-AC9F-911035C645B1}"/>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a:extLst>
            <a:ext uri="{FF2B5EF4-FFF2-40B4-BE49-F238E27FC236}">
              <a16:creationId xmlns:a16="http://schemas.microsoft.com/office/drawing/2014/main" id="{80A982A1-45F5-4EDF-BDDF-F4BFE6597B4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02" name="直線コネクタ 301">
          <a:extLst>
            <a:ext uri="{FF2B5EF4-FFF2-40B4-BE49-F238E27FC236}">
              <a16:creationId xmlns:a16="http://schemas.microsoft.com/office/drawing/2014/main" id="{A53C78DC-1E7F-4DB1-9AE6-EA0A09E45673}"/>
            </a:ext>
          </a:extLst>
        </xdr:cNvPr>
        <xdr:cNvCxnSpPr/>
      </xdr:nvCxnSpPr>
      <xdr:spPr>
        <a:xfrm flipV="1">
          <a:off x="10476865" y="13452348"/>
          <a:ext cx="0" cy="1449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03" name="【公営住宅】&#10;一人当たり面積最小値テキスト">
          <a:extLst>
            <a:ext uri="{FF2B5EF4-FFF2-40B4-BE49-F238E27FC236}">
              <a16:creationId xmlns:a16="http://schemas.microsoft.com/office/drawing/2014/main" id="{30D0FB52-2792-41D6-965E-89A9AACCC145}"/>
            </a:ext>
          </a:extLst>
        </xdr:cNvPr>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04" name="直線コネクタ 303">
          <a:extLst>
            <a:ext uri="{FF2B5EF4-FFF2-40B4-BE49-F238E27FC236}">
              <a16:creationId xmlns:a16="http://schemas.microsoft.com/office/drawing/2014/main" id="{7B4BEBA2-63CD-4E92-BFF9-6A490B844CC4}"/>
            </a:ext>
          </a:extLst>
        </xdr:cNvPr>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05" name="【公営住宅】&#10;一人当たり面積最大値テキスト">
          <a:extLst>
            <a:ext uri="{FF2B5EF4-FFF2-40B4-BE49-F238E27FC236}">
              <a16:creationId xmlns:a16="http://schemas.microsoft.com/office/drawing/2014/main" id="{A0C6041F-EE12-490A-B516-0681ECB76084}"/>
            </a:ext>
          </a:extLst>
        </xdr:cNvPr>
        <xdr:cNvSpPr txBox="1"/>
      </xdr:nvSpPr>
      <xdr:spPr>
        <a:xfrm>
          <a:off x="10515600" y="132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06" name="直線コネクタ 305">
          <a:extLst>
            <a:ext uri="{FF2B5EF4-FFF2-40B4-BE49-F238E27FC236}">
              <a16:creationId xmlns:a16="http://schemas.microsoft.com/office/drawing/2014/main" id="{D72FD633-D451-44C3-B4DA-14BFD8D2F558}"/>
            </a:ext>
          </a:extLst>
        </xdr:cNvPr>
        <xdr:cNvCxnSpPr/>
      </xdr:nvCxnSpPr>
      <xdr:spPr>
        <a:xfrm>
          <a:off x="10388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162468</xdr:rowOff>
    </xdr:from>
    <xdr:ext cx="469744" cy="259045"/>
    <xdr:sp macro="" textlink="">
      <xdr:nvSpPr>
        <xdr:cNvPr id="307" name="【公営住宅】&#10;一人当たり面積平均値テキスト">
          <a:extLst>
            <a:ext uri="{FF2B5EF4-FFF2-40B4-BE49-F238E27FC236}">
              <a16:creationId xmlns:a16="http://schemas.microsoft.com/office/drawing/2014/main" id="{73BACB8A-2F35-4551-9507-D744A6BF783B}"/>
            </a:ext>
          </a:extLst>
        </xdr:cNvPr>
        <xdr:cNvSpPr txBox="1"/>
      </xdr:nvSpPr>
      <xdr:spPr>
        <a:xfrm>
          <a:off x="10515600" y="14564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08" name="フローチャート: 判断 307">
          <a:extLst>
            <a:ext uri="{FF2B5EF4-FFF2-40B4-BE49-F238E27FC236}">
              <a16:creationId xmlns:a16="http://schemas.microsoft.com/office/drawing/2014/main" id="{07BA5D08-35C4-4E33-8DFE-4FFD66AA9EC9}"/>
            </a:ext>
          </a:extLst>
        </xdr:cNvPr>
        <xdr:cNvSpPr/>
      </xdr:nvSpPr>
      <xdr:spPr>
        <a:xfrm>
          <a:off x="10426700" y="1471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129902</xdr:rowOff>
    </xdr:from>
    <xdr:to>
      <xdr:col>50</xdr:col>
      <xdr:colOff>165100</xdr:colOff>
      <xdr:row>86</xdr:row>
      <xdr:rowOff>60052</xdr:rowOff>
    </xdr:to>
    <xdr:sp macro="" textlink="">
      <xdr:nvSpPr>
        <xdr:cNvPr id="309" name="フローチャート: 判断 308">
          <a:extLst>
            <a:ext uri="{FF2B5EF4-FFF2-40B4-BE49-F238E27FC236}">
              <a16:creationId xmlns:a16="http://schemas.microsoft.com/office/drawing/2014/main" id="{966FBE4E-E85D-4213-87E2-AF10AE6E4640}"/>
            </a:ext>
          </a:extLst>
        </xdr:cNvPr>
        <xdr:cNvSpPr/>
      </xdr:nvSpPr>
      <xdr:spPr>
        <a:xfrm>
          <a:off x="9588500" y="147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143075</xdr:rowOff>
    </xdr:from>
    <xdr:to>
      <xdr:col>46</xdr:col>
      <xdr:colOff>38100</xdr:colOff>
      <xdr:row>86</xdr:row>
      <xdr:rowOff>73225</xdr:rowOff>
    </xdr:to>
    <xdr:sp macro="" textlink="">
      <xdr:nvSpPr>
        <xdr:cNvPr id="310" name="フローチャート: 判断 309">
          <a:extLst>
            <a:ext uri="{FF2B5EF4-FFF2-40B4-BE49-F238E27FC236}">
              <a16:creationId xmlns:a16="http://schemas.microsoft.com/office/drawing/2014/main" id="{5B2C767E-ED7A-418E-B556-545E7DBB97B7}"/>
            </a:ext>
          </a:extLst>
        </xdr:cNvPr>
        <xdr:cNvSpPr/>
      </xdr:nvSpPr>
      <xdr:spPr>
        <a:xfrm>
          <a:off x="8699500" y="1471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144599</xdr:rowOff>
    </xdr:from>
    <xdr:to>
      <xdr:col>41</xdr:col>
      <xdr:colOff>101600</xdr:colOff>
      <xdr:row>86</xdr:row>
      <xdr:rowOff>74749</xdr:rowOff>
    </xdr:to>
    <xdr:sp macro="" textlink="">
      <xdr:nvSpPr>
        <xdr:cNvPr id="311" name="フローチャート: 判断 310">
          <a:extLst>
            <a:ext uri="{FF2B5EF4-FFF2-40B4-BE49-F238E27FC236}">
              <a16:creationId xmlns:a16="http://schemas.microsoft.com/office/drawing/2014/main" id="{15D25F27-9DB5-43BB-A633-2759BBA35279}"/>
            </a:ext>
          </a:extLst>
        </xdr:cNvPr>
        <xdr:cNvSpPr/>
      </xdr:nvSpPr>
      <xdr:spPr>
        <a:xfrm>
          <a:off x="7810500" y="1471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144272</xdr:rowOff>
    </xdr:from>
    <xdr:to>
      <xdr:col>36</xdr:col>
      <xdr:colOff>165100</xdr:colOff>
      <xdr:row>86</xdr:row>
      <xdr:rowOff>74422</xdr:rowOff>
    </xdr:to>
    <xdr:sp macro="" textlink="">
      <xdr:nvSpPr>
        <xdr:cNvPr id="312" name="フローチャート: 判断 311">
          <a:extLst>
            <a:ext uri="{FF2B5EF4-FFF2-40B4-BE49-F238E27FC236}">
              <a16:creationId xmlns:a16="http://schemas.microsoft.com/office/drawing/2014/main" id="{F940EE78-BBB9-433D-B115-F9C429453F82}"/>
            </a:ext>
          </a:extLst>
        </xdr:cNvPr>
        <xdr:cNvSpPr/>
      </xdr:nvSpPr>
      <xdr:spPr>
        <a:xfrm>
          <a:off x="6921500" y="1471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989E1D37-6691-4D52-B9BB-6E38EF6D5CC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89C011BD-8266-4644-88B0-48D4C27C34E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EEB42DB2-B857-4E73-867D-C058C15FD99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21993F80-E951-4988-94F0-26CD663D1F5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EE784CB5-CAE9-4843-BC82-59E39D80567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84182</xdr:rowOff>
    </xdr:from>
    <xdr:to>
      <xdr:col>55</xdr:col>
      <xdr:colOff>50800</xdr:colOff>
      <xdr:row>87</xdr:row>
      <xdr:rowOff>14332</xdr:rowOff>
    </xdr:to>
    <xdr:sp macro="" textlink="">
      <xdr:nvSpPr>
        <xdr:cNvPr id="318" name="楕円 317">
          <a:extLst>
            <a:ext uri="{FF2B5EF4-FFF2-40B4-BE49-F238E27FC236}">
              <a16:creationId xmlns:a16="http://schemas.microsoft.com/office/drawing/2014/main" id="{C01B2C68-0435-418E-88CA-3C96C4C1DF33}"/>
            </a:ext>
          </a:extLst>
        </xdr:cNvPr>
        <xdr:cNvSpPr/>
      </xdr:nvSpPr>
      <xdr:spPr>
        <a:xfrm>
          <a:off x="10426700" y="1482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170559</xdr:rowOff>
    </xdr:from>
    <xdr:ext cx="469744" cy="259045"/>
    <xdr:sp macro="" textlink="">
      <xdr:nvSpPr>
        <xdr:cNvPr id="319" name="【公営住宅】&#10;一人当たり面積該当値テキスト">
          <a:extLst>
            <a:ext uri="{FF2B5EF4-FFF2-40B4-BE49-F238E27FC236}">
              <a16:creationId xmlns:a16="http://schemas.microsoft.com/office/drawing/2014/main" id="{601378E0-98DD-415B-B0EB-6540962008B7}"/>
            </a:ext>
          </a:extLst>
        </xdr:cNvPr>
        <xdr:cNvSpPr txBox="1"/>
      </xdr:nvSpPr>
      <xdr:spPr>
        <a:xfrm>
          <a:off x="10515600" y="14743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84837</xdr:rowOff>
    </xdr:from>
    <xdr:to>
      <xdr:col>50</xdr:col>
      <xdr:colOff>165100</xdr:colOff>
      <xdr:row>87</xdr:row>
      <xdr:rowOff>14987</xdr:rowOff>
    </xdr:to>
    <xdr:sp macro="" textlink="">
      <xdr:nvSpPr>
        <xdr:cNvPr id="320" name="楕円 319">
          <a:extLst>
            <a:ext uri="{FF2B5EF4-FFF2-40B4-BE49-F238E27FC236}">
              <a16:creationId xmlns:a16="http://schemas.microsoft.com/office/drawing/2014/main" id="{2F351DAF-6FB0-4C4D-81C7-83F5C29B1AE5}"/>
            </a:ext>
          </a:extLst>
        </xdr:cNvPr>
        <xdr:cNvSpPr/>
      </xdr:nvSpPr>
      <xdr:spPr>
        <a:xfrm>
          <a:off x="9588500" y="1482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134982</xdr:rowOff>
    </xdr:from>
    <xdr:to>
      <xdr:col>55</xdr:col>
      <xdr:colOff>0</xdr:colOff>
      <xdr:row>86</xdr:row>
      <xdr:rowOff>135637</xdr:rowOff>
    </xdr:to>
    <xdr:cxnSp macro="">
      <xdr:nvCxnSpPr>
        <xdr:cNvPr id="321" name="直線コネクタ 320">
          <a:extLst>
            <a:ext uri="{FF2B5EF4-FFF2-40B4-BE49-F238E27FC236}">
              <a16:creationId xmlns:a16="http://schemas.microsoft.com/office/drawing/2014/main" id="{912DAA0E-53FE-40A0-A5B6-C55B3C141DDE}"/>
            </a:ext>
          </a:extLst>
        </xdr:cNvPr>
        <xdr:cNvCxnSpPr/>
      </xdr:nvCxnSpPr>
      <xdr:spPr>
        <a:xfrm flipV="1">
          <a:off x="9639300" y="14879682"/>
          <a:ext cx="838200" cy="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76579</xdr:rowOff>
    </xdr:from>
    <xdr:ext cx="469744" cy="259045"/>
    <xdr:sp macro="" textlink="">
      <xdr:nvSpPr>
        <xdr:cNvPr id="322" name="n_1aveValue【公営住宅】&#10;一人当たり面積">
          <a:extLst>
            <a:ext uri="{FF2B5EF4-FFF2-40B4-BE49-F238E27FC236}">
              <a16:creationId xmlns:a16="http://schemas.microsoft.com/office/drawing/2014/main" id="{BDF953FE-40D9-47B2-BEB5-309FB1C5C7A8}"/>
            </a:ext>
          </a:extLst>
        </xdr:cNvPr>
        <xdr:cNvSpPr txBox="1"/>
      </xdr:nvSpPr>
      <xdr:spPr>
        <a:xfrm>
          <a:off x="9391727" y="1447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89752</xdr:rowOff>
    </xdr:from>
    <xdr:ext cx="469744" cy="259045"/>
    <xdr:sp macro="" textlink="">
      <xdr:nvSpPr>
        <xdr:cNvPr id="323" name="n_2aveValue【公営住宅】&#10;一人当たり面積">
          <a:extLst>
            <a:ext uri="{FF2B5EF4-FFF2-40B4-BE49-F238E27FC236}">
              <a16:creationId xmlns:a16="http://schemas.microsoft.com/office/drawing/2014/main" id="{715146CE-A241-43E7-B7F4-CECD81CBAB84}"/>
            </a:ext>
          </a:extLst>
        </xdr:cNvPr>
        <xdr:cNvSpPr txBox="1"/>
      </xdr:nvSpPr>
      <xdr:spPr>
        <a:xfrm>
          <a:off x="8515427" y="144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91276</xdr:rowOff>
    </xdr:from>
    <xdr:ext cx="469744" cy="259045"/>
    <xdr:sp macro="" textlink="">
      <xdr:nvSpPr>
        <xdr:cNvPr id="324" name="n_3aveValue【公営住宅】&#10;一人当たり面積">
          <a:extLst>
            <a:ext uri="{FF2B5EF4-FFF2-40B4-BE49-F238E27FC236}">
              <a16:creationId xmlns:a16="http://schemas.microsoft.com/office/drawing/2014/main" id="{6162F5D4-C881-4EA1-897C-AE155865247D}"/>
            </a:ext>
          </a:extLst>
        </xdr:cNvPr>
        <xdr:cNvSpPr txBox="1"/>
      </xdr:nvSpPr>
      <xdr:spPr>
        <a:xfrm>
          <a:off x="7626427" y="1449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90949</xdr:rowOff>
    </xdr:from>
    <xdr:ext cx="469744" cy="259045"/>
    <xdr:sp macro="" textlink="">
      <xdr:nvSpPr>
        <xdr:cNvPr id="325" name="n_4aveValue【公営住宅】&#10;一人当たり面積">
          <a:extLst>
            <a:ext uri="{FF2B5EF4-FFF2-40B4-BE49-F238E27FC236}">
              <a16:creationId xmlns:a16="http://schemas.microsoft.com/office/drawing/2014/main" id="{BE7DAC2E-DCE6-4EF2-8EB6-E5E5738AA71E}"/>
            </a:ext>
          </a:extLst>
        </xdr:cNvPr>
        <xdr:cNvSpPr txBox="1"/>
      </xdr:nvSpPr>
      <xdr:spPr>
        <a:xfrm>
          <a:off x="6737427" y="1449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6114</xdr:rowOff>
    </xdr:from>
    <xdr:ext cx="469744" cy="259045"/>
    <xdr:sp macro="" textlink="">
      <xdr:nvSpPr>
        <xdr:cNvPr id="326" name="n_1mainValue【公営住宅】&#10;一人当たり面積">
          <a:extLst>
            <a:ext uri="{FF2B5EF4-FFF2-40B4-BE49-F238E27FC236}">
              <a16:creationId xmlns:a16="http://schemas.microsoft.com/office/drawing/2014/main" id="{615EC451-1ADF-42E7-B480-4159774860D6}"/>
            </a:ext>
          </a:extLst>
        </xdr:cNvPr>
        <xdr:cNvSpPr txBox="1"/>
      </xdr:nvSpPr>
      <xdr:spPr>
        <a:xfrm>
          <a:off x="9391727" y="1492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a:extLst>
            <a:ext uri="{FF2B5EF4-FFF2-40B4-BE49-F238E27FC236}">
              <a16:creationId xmlns:a16="http://schemas.microsoft.com/office/drawing/2014/main" id="{62FFC8F9-74D1-4453-BDA5-2F0F118E976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a:extLst>
            <a:ext uri="{FF2B5EF4-FFF2-40B4-BE49-F238E27FC236}">
              <a16:creationId xmlns:a16="http://schemas.microsoft.com/office/drawing/2014/main" id="{49AF299D-1C41-44A1-A947-03A80FB20C4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a:extLst>
            <a:ext uri="{FF2B5EF4-FFF2-40B4-BE49-F238E27FC236}">
              <a16:creationId xmlns:a16="http://schemas.microsoft.com/office/drawing/2014/main" id="{396707AB-74B7-48ED-AABD-973528D31A0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a:extLst>
            <a:ext uri="{FF2B5EF4-FFF2-40B4-BE49-F238E27FC236}">
              <a16:creationId xmlns:a16="http://schemas.microsoft.com/office/drawing/2014/main" id="{C5767C38-0ECE-41B7-A63F-E4A7D0AD769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a:extLst>
            <a:ext uri="{FF2B5EF4-FFF2-40B4-BE49-F238E27FC236}">
              <a16:creationId xmlns:a16="http://schemas.microsoft.com/office/drawing/2014/main" id="{700E1992-4541-4986-893B-F2F4B4656CF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a:extLst>
            <a:ext uri="{FF2B5EF4-FFF2-40B4-BE49-F238E27FC236}">
              <a16:creationId xmlns:a16="http://schemas.microsoft.com/office/drawing/2014/main" id="{86D56053-5A04-4F00-84B9-1A8FC3BDF30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a:extLst>
            <a:ext uri="{FF2B5EF4-FFF2-40B4-BE49-F238E27FC236}">
              <a16:creationId xmlns:a16="http://schemas.microsoft.com/office/drawing/2014/main" id="{AB6D3670-CAD9-4B7C-BDB1-9A96899EDC8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a:extLst>
            <a:ext uri="{FF2B5EF4-FFF2-40B4-BE49-F238E27FC236}">
              <a16:creationId xmlns:a16="http://schemas.microsoft.com/office/drawing/2014/main" id="{B5FB8920-F8F8-49D5-86AB-BA4A72E886A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a:extLst>
            <a:ext uri="{FF2B5EF4-FFF2-40B4-BE49-F238E27FC236}">
              <a16:creationId xmlns:a16="http://schemas.microsoft.com/office/drawing/2014/main" id="{65F9D402-2B8B-49D4-AF5C-3A5ABA75AC7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a:extLst>
            <a:ext uri="{FF2B5EF4-FFF2-40B4-BE49-F238E27FC236}">
              <a16:creationId xmlns:a16="http://schemas.microsoft.com/office/drawing/2014/main" id="{D000B671-1898-4869-B840-9692A2E8575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a:extLst>
            <a:ext uri="{FF2B5EF4-FFF2-40B4-BE49-F238E27FC236}">
              <a16:creationId xmlns:a16="http://schemas.microsoft.com/office/drawing/2014/main" id="{83762AAC-ECC8-46E3-AA77-8630555D886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a:extLst>
            <a:ext uri="{FF2B5EF4-FFF2-40B4-BE49-F238E27FC236}">
              <a16:creationId xmlns:a16="http://schemas.microsoft.com/office/drawing/2014/main" id="{A282C377-E678-4C60-A4A2-3FFC70DEBA3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a:extLst>
            <a:ext uri="{FF2B5EF4-FFF2-40B4-BE49-F238E27FC236}">
              <a16:creationId xmlns:a16="http://schemas.microsoft.com/office/drawing/2014/main" id="{66BA2CDF-B0B4-4EA9-9E8F-3FF0C8CDC6C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a:extLst>
            <a:ext uri="{FF2B5EF4-FFF2-40B4-BE49-F238E27FC236}">
              <a16:creationId xmlns:a16="http://schemas.microsoft.com/office/drawing/2014/main" id="{30EA9565-2045-4273-B93F-F39F034C5C0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a:extLst>
            <a:ext uri="{FF2B5EF4-FFF2-40B4-BE49-F238E27FC236}">
              <a16:creationId xmlns:a16="http://schemas.microsoft.com/office/drawing/2014/main" id="{663DF312-2F4B-451F-93E1-1285FD46779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a:extLst>
            <a:ext uri="{FF2B5EF4-FFF2-40B4-BE49-F238E27FC236}">
              <a16:creationId xmlns:a16="http://schemas.microsoft.com/office/drawing/2014/main" id="{163503AE-11D6-49FF-A203-1A34F9E1286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3" name="正方形/長方形 342">
          <a:extLst>
            <a:ext uri="{FF2B5EF4-FFF2-40B4-BE49-F238E27FC236}">
              <a16:creationId xmlns:a16="http://schemas.microsoft.com/office/drawing/2014/main" id="{07DA9C6D-C1A9-4DCE-B509-48F6A33B2CD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4" name="正方形/長方形 343">
          <a:extLst>
            <a:ext uri="{FF2B5EF4-FFF2-40B4-BE49-F238E27FC236}">
              <a16:creationId xmlns:a16="http://schemas.microsoft.com/office/drawing/2014/main" id="{AEC52FE8-6C30-4C57-81C8-E3FA1EE4E2C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5" name="正方形/長方形 344">
          <a:extLst>
            <a:ext uri="{FF2B5EF4-FFF2-40B4-BE49-F238E27FC236}">
              <a16:creationId xmlns:a16="http://schemas.microsoft.com/office/drawing/2014/main" id="{B813775E-9A84-4939-88E6-B707BA4D945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6" name="正方形/長方形 345">
          <a:extLst>
            <a:ext uri="{FF2B5EF4-FFF2-40B4-BE49-F238E27FC236}">
              <a16:creationId xmlns:a16="http://schemas.microsoft.com/office/drawing/2014/main" id="{D4C95715-163E-4D33-9281-4C8D9BD5E28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7" name="正方形/長方形 346">
          <a:extLst>
            <a:ext uri="{FF2B5EF4-FFF2-40B4-BE49-F238E27FC236}">
              <a16:creationId xmlns:a16="http://schemas.microsoft.com/office/drawing/2014/main" id="{A22E847D-EC60-45F3-8424-DA19E5E7F2E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8" name="正方形/長方形 347">
          <a:extLst>
            <a:ext uri="{FF2B5EF4-FFF2-40B4-BE49-F238E27FC236}">
              <a16:creationId xmlns:a16="http://schemas.microsoft.com/office/drawing/2014/main" id="{C53123F1-6A0A-4687-9C0E-B67D3D81CFD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9" name="正方形/長方形 348">
          <a:extLst>
            <a:ext uri="{FF2B5EF4-FFF2-40B4-BE49-F238E27FC236}">
              <a16:creationId xmlns:a16="http://schemas.microsoft.com/office/drawing/2014/main" id="{140A1742-7EB7-465A-A05B-F91375FBD4E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0" name="正方形/長方形 349">
          <a:extLst>
            <a:ext uri="{FF2B5EF4-FFF2-40B4-BE49-F238E27FC236}">
              <a16:creationId xmlns:a16="http://schemas.microsoft.com/office/drawing/2014/main" id="{4404158E-5FAE-46AA-97AB-6AF2E1CC536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1" name="テキスト ボックス 350">
          <a:extLst>
            <a:ext uri="{FF2B5EF4-FFF2-40B4-BE49-F238E27FC236}">
              <a16:creationId xmlns:a16="http://schemas.microsoft.com/office/drawing/2014/main" id="{167BC5F4-E2E6-43A5-A360-4B839C48A45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2" name="直線コネクタ 351">
          <a:extLst>
            <a:ext uri="{FF2B5EF4-FFF2-40B4-BE49-F238E27FC236}">
              <a16:creationId xmlns:a16="http://schemas.microsoft.com/office/drawing/2014/main" id="{2968DD1E-528D-4FB7-BE1B-0B29839460D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3" name="テキスト ボックス 352">
          <a:extLst>
            <a:ext uri="{FF2B5EF4-FFF2-40B4-BE49-F238E27FC236}">
              <a16:creationId xmlns:a16="http://schemas.microsoft.com/office/drawing/2014/main" id="{87B3BCB9-214E-4792-B536-1B0329FCFB9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54" name="直線コネクタ 353">
          <a:extLst>
            <a:ext uri="{FF2B5EF4-FFF2-40B4-BE49-F238E27FC236}">
              <a16:creationId xmlns:a16="http://schemas.microsoft.com/office/drawing/2014/main" id="{BF65EF7E-81CE-41A0-80EF-67BF3C5DB12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55" name="テキスト ボックス 354">
          <a:extLst>
            <a:ext uri="{FF2B5EF4-FFF2-40B4-BE49-F238E27FC236}">
              <a16:creationId xmlns:a16="http://schemas.microsoft.com/office/drawing/2014/main" id="{5DA9FB8B-DC60-48F2-B98C-06571086620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6" name="直線コネクタ 355">
          <a:extLst>
            <a:ext uri="{FF2B5EF4-FFF2-40B4-BE49-F238E27FC236}">
              <a16:creationId xmlns:a16="http://schemas.microsoft.com/office/drawing/2014/main" id="{5CECC99E-C43E-4696-AD65-59C90CE4241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7" name="テキスト ボックス 356">
          <a:extLst>
            <a:ext uri="{FF2B5EF4-FFF2-40B4-BE49-F238E27FC236}">
              <a16:creationId xmlns:a16="http://schemas.microsoft.com/office/drawing/2014/main" id="{620CFAF0-2BA9-4489-A758-741A4312DBC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8" name="直線コネクタ 357">
          <a:extLst>
            <a:ext uri="{FF2B5EF4-FFF2-40B4-BE49-F238E27FC236}">
              <a16:creationId xmlns:a16="http://schemas.microsoft.com/office/drawing/2014/main" id="{C94152E2-016E-40FE-B0CC-3D1B11D51BA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9" name="テキスト ボックス 358">
          <a:extLst>
            <a:ext uri="{FF2B5EF4-FFF2-40B4-BE49-F238E27FC236}">
              <a16:creationId xmlns:a16="http://schemas.microsoft.com/office/drawing/2014/main" id="{29C83B6E-0D43-411D-AE03-172DAD343E1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0" name="直線コネクタ 359">
          <a:extLst>
            <a:ext uri="{FF2B5EF4-FFF2-40B4-BE49-F238E27FC236}">
              <a16:creationId xmlns:a16="http://schemas.microsoft.com/office/drawing/2014/main" id="{B5AC48EF-2293-4406-B8B7-CB423BCF42A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1" name="テキスト ボックス 360">
          <a:extLst>
            <a:ext uri="{FF2B5EF4-FFF2-40B4-BE49-F238E27FC236}">
              <a16:creationId xmlns:a16="http://schemas.microsoft.com/office/drawing/2014/main" id="{E3C5DE45-6B09-4604-B109-6563986AF6A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2" name="直線コネクタ 361">
          <a:extLst>
            <a:ext uri="{FF2B5EF4-FFF2-40B4-BE49-F238E27FC236}">
              <a16:creationId xmlns:a16="http://schemas.microsoft.com/office/drawing/2014/main" id="{2BB84FAD-8D97-45EB-AB06-95E9E1A9B38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3" name="テキスト ボックス 362">
          <a:extLst>
            <a:ext uri="{FF2B5EF4-FFF2-40B4-BE49-F238E27FC236}">
              <a16:creationId xmlns:a16="http://schemas.microsoft.com/office/drawing/2014/main" id="{8B63DFF3-E15C-4405-B00D-59E16339E3A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4" name="直線コネクタ 363">
          <a:extLst>
            <a:ext uri="{FF2B5EF4-FFF2-40B4-BE49-F238E27FC236}">
              <a16:creationId xmlns:a16="http://schemas.microsoft.com/office/drawing/2014/main" id="{9A1A9A43-EB7F-47A4-A95C-9BC52822D28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65" name="テキスト ボックス 364">
          <a:extLst>
            <a:ext uri="{FF2B5EF4-FFF2-40B4-BE49-F238E27FC236}">
              <a16:creationId xmlns:a16="http://schemas.microsoft.com/office/drawing/2014/main" id="{D6674E15-930F-4A86-A413-DE6FF4ED4A5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6" name="直線コネクタ 365">
          <a:extLst>
            <a:ext uri="{FF2B5EF4-FFF2-40B4-BE49-F238E27FC236}">
              <a16:creationId xmlns:a16="http://schemas.microsoft.com/office/drawing/2014/main" id="{DD071ECB-0552-4197-A75A-60F98CBEA0E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67" name="【認定こども園・幼稚園・保育所】&#10;有形固定資産減価償却率グラフ枠">
          <a:extLst>
            <a:ext uri="{FF2B5EF4-FFF2-40B4-BE49-F238E27FC236}">
              <a16:creationId xmlns:a16="http://schemas.microsoft.com/office/drawing/2014/main" id="{9FF942FB-A257-4143-891E-FCE4479B234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368" name="直線コネクタ 367">
          <a:extLst>
            <a:ext uri="{FF2B5EF4-FFF2-40B4-BE49-F238E27FC236}">
              <a16:creationId xmlns:a16="http://schemas.microsoft.com/office/drawing/2014/main" id="{21EC62BC-8BA7-42F2-913B-E4B65C1FA87A}"/>
            </a:ext>
          </a:extLst>
        </xdr:cNvPr>
        <xdr:cNvCxnSpPr/>
      </xdr:nvCxnSpPr>
      <xdr:spPr>
        <a:xfrm flipV="1">
          <a:off x="16318864" y="575201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69" name="【認定こども園・幼稚園・保育所】&#10;有形固定資産減価償却率最小値テキスト">
          <a:extLst>
            <a:ext uri="{FF2B5EF4-FFF2-40B4-BE49-F238E27FC236}">
              <a16:creationId xmlns:a16="http://schemas.microsoft.com/office/drawing/2014/main" id="{F27594AB-4BB0-4C67-B4BF-27C91353CFB4}"/>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70" name="直線コネクタ 369">
          <a:extLst>
            <a:ext uri="{FF2B5EF4-FFF2-40B4-BE49-F238E27FC236}">
              <a16:creationId xmlns:a16="http://schemas.microsoft.com/office/drawing/2014/main" id="{147FD5D7-FC57-478C-9E21-3E14DC09E48C}"/>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371" name="【認定こども園・幼稚園・保育所】&#10;有形固定資産減価償却率最大値テキスト">
          <a:extLst>
            <a:ext uri="{FF2B5EF4-FFF2-40B4-BE49-F238E27FC236}">
              <a16:creationId xmlns:a16="http://schemas.microsoft.com/office/drawing/2014/main" id="{A720C7B6-43E8-4C6E-8102-6E2CA3792F21}"/>
            </a:ext>
          </a:extLst>
        </xdr:cNvPr>
        <xdr:cNvSpPr txBox="1"/>
      </xdr:nvSpPr>
      <xdr:spPr>
        <a:xfrm>
          <a:off x="16357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372" name="直線コネクタ 371">
          <a:extLst>
            <a:ext uri="{FF2B5EF4-FFF2-40B4-BE49-F238E27FC236}">
              <a16:creationId xmlns:a16="http://schemas.microsoft.com/office/drawing/2014/main" id="{935BA75C-E972-4AD9-B738-1E74738DA6A2}"/>
            </a:ext>
          </a:extLst>
        </xdr:cNvPr>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30316</xdr:rowOff>
    </xdr:from>
    <xdr:ext cx="405111" cy="259045"/>
    <xdr:sp macro="" textlink="">
      <xdr:nvSpPr>
        <xdr:cNvPr id="373" name="【認定こども園・幼稚園・保育所】&#10;有形固定資産減価償却率平均値テキスト">
          <a:extLst>
            <a:ext uri="{FF2B5EF4-FFF2-40B4-BE49-F238E27FC236}">
              <a16:creationId xmlns:a16="http://schemas.microsoft.com/office/drawing/2014/main" id="{A09C4A65-822E-4848-9219-8BCF9B1A192F}"/>
            </a:ext>
          </a:extLst>
        </xdr:cNvPr>
        <xdr:cNvSpPr txBox="1"/>
      </xdr:nvSpPr>
      <xdr:spPr>
        <a:xfrm>
          <a:off x="16357600" y="6373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374" name="フローチャート: 判断 373">
          <a:extLst>
            <a:ext uri="{FF2B5EF4-FFF2-40B4-BE49-F238E27FC236}">
              <a16:creationId xmlns:a16="http://schemas.microsoft.com/office/drawing/2014/main" id="{634E56F0-EE82-4885-A38C-0EA2C17AF749}"/>
            </a:ext>
          </a:extLst>
        </xdr:cNvPr>
        <xdr:cNvSpPr/>
      </xdr:nvSpPr>
      <xdr:spPr>
        <a:xfrm>
          <a:off x="162687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375" name="フローチャート: 判断 374">
          <a:extLst>
            <a:ext uri="{FF2B5EF4-FFF2-40B4-BE49-F238E27FC236}">
              <a16:creationId xmlns:a16="http://schemas.microsoft.com/office/drawing/2014/main" id="{8742832E-BE81-463C-8B7E-CB214DEAEA0F}"/>
            </a:ext>
          </a:extLst>
        </xdr:cNvPr>
        <xdr:cNvSpPr/>
      </xdr:nvSpPr>
      <xdr:spPr>
        <a:xfrm>
          <a:off x="15430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376" name="フローチャート: 判断 375">
          <a:extLst>
            <a:ext uri="{FF2B5EF4-FFF2-40B4-BE49-F238E27FC236}">
              <a16:creationId xmlns:a16="http://schemas.microsoft.com/office/drawing/2014/main" id="{8610AD26-BE2B-4E20-B5A6-A5CC76694C2D}"/>
            </a:ext>
          </a:extLst>
        </xdr:cNvPr>
        <xdr:cNvSpPr/>
      </xdr:nvSpPr>
      <xdr:spPr>
        <a:xfrm>
          <a:off x="14541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377" name="フローチャート: 判断 376">
          <a:extLst>
            <a:ext uri="{FF2B5EF4-FFF2-40B4-BE49-F238E27FC236}">
              <a16:creationId xmlns:a16="http://schemas.microsoft.com/office/drawing/2014/main" id="{54F854A3-CEE9-45CE-9143-332ECD1FCD86}"/>
            </a:ext>
          </a:extLst>
        </xdr:cNvPr>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378" name="フローチャート: 判断 377">
          <a:extLst>
            <a:ext uri="{FF2B5EF4-FFF2-40B4-BE49-F238E27FC236}">
              <a16:creationId xmlns:a16="http://schemas.microsoft.com/office/drawing/2014/main" id="{19C49816-59EC-4FE3-86DA-13D4C8E50224}"/>
            </a:ext>
          </a:extLst>
        </xdr:cNvPr>
        <xdr:cNvSpPr/>
      </xdr:nvSpPr>
      <xdr:spPr>
        <a:xfrm>
          <a:off x="12763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BC9A126F-7277-4270-BE45-5E1D7C2BB95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A5C44F01-0787-42A1-AE67-7E6E60AF9B7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F88EF5FE-A653-4C6F-BCF6-D6E7E2AD5C5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9F2D324F-5823-44AE-94F9-0FDA7DCE466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9FA2BA1C-8A25-4277-9552-4E3F013E06A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89081</xdr:rowOff>
    </xdr:from>
    <xdr:to>
      <xdr:col>85</xdr:col>
      <xdr:colOff>177800</xdr:colOff>
      <xdr:row>41</xdr:row>
      <xdr:rowOff>19231</xdr:rowOff>
    </xdr:to>
    <xdr:sp macro="" textlink="">
      <xdr:nvSpPr>
        <xdr:cNvPr id="384" name="楕円 383">
          <a:extLst>
            <a:ext uri="{FF2B5EF4-FFF2-40B4-BE49-F238E27FC236}">
              <a16:creationId xmlns:a16="http://schemas.microsoft.com/office/drawing/2014/main" id="{DAFE86CD-0D76-4C47-945E-1027B62FDED0}"/>
            </a:ext>
          </a:extLst>
        </xdr:cNvPr>
        <xdr:cNvSpPr/>
      </xdr:nvSpPr>
      <xdr:spPr>
        <a:xfrm>
          <a:off x="16268700" y="694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67508</xdr:rowOff>
    </xdr:from>
    <xdr:ext cx="405111" cy="259045"/>
    <xdr:sp macro="" textlink="">
      <xdr:nvSpPr>
        <xdr:cNvPr id="385" name="【認定こども園・幼稚園・保育所】&#10;有形固定資産減価償却率該当値テキスト">
          <a:extLst>
            <a:ext uri="{FF2B5EF4-FFF2-40B4-BE49-F238E27FC236}">
              <a16:creationId xmlns:a16="http://schemas.microsoft.com/office/drawing/2014/main" id="{7C77C2A6-D812-40CE-AF53-296FFFE3D29F}"/>
            </a:ext>
          </a:extLst>
        </xdr:cNvPr>
        <xdr:cNvSpPr txBox="1"/>
      </xdr:nvSpPr>
      <xdr:spPr>
        <a:xfrm>
          <a:off x="16357600" y="692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62956</xdr:rowOff>
    </xdr:from>
    <xdr:to>
      <xdr:col>81</xdr:col>
      <xdr:colOff>101600</xdr:colOff>
      <xdr:row>40</xdr:row>
      <xdr:rowOff>164556</xdr:rowOff>
    </xdr:to>
    <xdr:sp macro="" textlink="">
      <xdr:nvSpPr>
        <xdr:cNvPr id="386" name="楕円 385">
          <a:extLst>
            <a:ext uri="{FF2B5EF4-FFF2-40B4-BE49-F238E27FC236}">
              <a16:creationId xmlns:a16="http://schemas.microsoft.com/office/drawing/2014/main" id="{8BFF8D45-2024-4D81-A48C-44A6E2CDAF10}"/>
            </a:ext>
          </a:extLst>
        </xdr:cNvPr>
        <xdr:cNvSpPr/>
      </xdr:nvSpPr>
      <xdr:spPr>
        <a:xfrm>
          <a:off x="15430500" y="692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113756</xdr:rowOff>
    </xdr:from>
    <xdr:to>
      <xdr:col>85</xdr:col>
      <xdr:colOff>127000</xdr:colOff>
      <xdr:row>40</xdr:row>
      <xdr:rowOff>139881</xdr:rowOff>
    </xdr:to>
    <xdr:cxnSp macro="">
      <xdr:nvCxnSpPr>
        <xdr:cNvPr id="387" name="直線コネクタ 386">
          <a:extLst>
            <a:ext uri="{FF2B5EF4-FFF2-40B4-BE49-F238E27FC236}">
              <a16:creationId xmlns:a16="http://schemas.microsoft.com/office/drawing/2014/main" id="{278FE8E5-BF07-4A40-8FA5-2582CF370BB4}"/>
            </a:ext>
          </a:extLst>
        </xdr:cNvPr>
        <xdr:cNvCxnSpPr/>
      </xdr:nvCxnSpPr>
      <xdr:spPr>
        <a:xfrm>
          <a:off x="15481300" y="697175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96174</xdr:rowOff>
    </xdr:from>
    <xdr:ext cx="405111" cy="259045"/>
    <xdr:sp macro="" textlink="">
      <xdr:nvSpPr>
        <xdr:cNvPr id="388" name="n_1aveValue【認定こども園・幼稚園・保育所】&#10;有形固定資産減価償却率">
          <a:extLst>
            <a:ext uri="{FF2B5EF4-FFF2-40B4-BE49-F238E27FC236}">
              <a16:creationId xmlns:a16="http://schemas.microsoft.com/office/drawing/2014/main" id="{DE63C779-0F00-4FD5-95B0-F0568DC58682}"/>
            </a:ext>
          </a:extLst>
        </xdr:cNvPr>
        <xdr:cNvSpPr txBox="1"/>
      </xdr:nvSpPr>
      <xdr:spPr>
        <a:xfrm>
          <a:off x="152660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55353</xdr:rowOff>
    </xdr:from>
    <xdr:ext cx="405111" cy="259045"/>
    <xdr:sp macro="" textlink="">
      <xdr:nvSpPr>
        <xdr:cNvPr id="389" name="n_2aveValue【認定こども園・幼稚園・保育所】&#10;有形固定資産減価償却率">
          <a:extLst>
            <a:ext uri="{FF2B5EF4-FFF2-40B4-BE49-F238E27FC236}">
              <a16:creationId xmlns:a16="http://schemas.microsoft.com/office/drawing/2014/main" id="{0EFA57CE-EF41-463D-8C2D-E5C31020F000}"/>
            </a:ext>
          </a:extLst>
        </xdr:cNvPr>
        <xdr:cNvSpPr txBox="1"/>
      </xdr:nvSpPr>
      <xdr:spPr>
        <a:xfrm>
          <a:off x="14389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390" name="n_3aveValue【認定こども園・幼稚園・保育所】&#10;有形固定資産減価償却率">
          <a:extLst>
            <a:ext uri="{FF2B5EF4-FFF2-40B4-BE49-F238E27FC236}">
              <a16:creationId xmlns:a16="http://schemas.microsoft.com/office/drawing/2014/main" id="{AB0C1CF8-69DD-44E7-B60C-C994484B175B}"/>
            </a:ext>
          </a:extLst>
        </xdr:cNvPr>
        <xdr:cNvSpPr txBox="1"/>
      </xdr:nvSpPr>
      <xdr:spPr>
        <a:xfrm>
          <a:off x="13500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158223</xdr:rowOff>
    </xdr:from>
    <xdr:ext cx="405111" cy="259045"/>
    <xdr:sp macro="" textlink="">
      <xdr:nvSpPr>
        <xdr:cNvPr id="391" name="n_4aveValue【認定こども園・幼稚園・保育所】&#10;有形固定資産減価償却率">
          <a:extLst>
            <a:ext uri="{FF2B5EF4-FFF2-40B4-BE49-F238E27FC236}">
              <a16:creationId xmlns:a16="http://schemas.microsoft.com/office/drawing/2014/main" id="{ACD605A9-9203-4DDA-81C8-B8EC7DB21708}"/>
            </a:ext>
          </a:extLst>
        </xdr:cNvPr>
        <xdr:cNvSpPr txBox="1"/>
      </xdr:nvSpPr>
      <xdr:spPr>
        <a:xfrm>
          <a:off x="12611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155683</xdr:rowOff>
    </xdr:from>
    <xdr:ext cx="405111" cy="259045"/>
    <xdr:sp macro="" textlink="">
      <xdr:nvSpPr>
        <xdr:cNvPr id="392" name="n_1mainValue【認定こども園・幼稚園・保育所】&#10;有形固定資産減価償却率">
          <a:extLst>
            <a:ext uri="{FF2B5EF4-FFF2-40B4-BE49-F238E27FC236}">
              <a16:creationId xmlns:a16="http://schemas.microsoft.com/office/drawing/2014/main" id="{F28989EB-1D88-4F19-97B5-B3FDFC02FF2A}"/>
            </a:ext>
          </a:extLst>
        </xdr:cNvPr>
        <xdr:cNvSpPr txBox="1"/>
      </xdr:nvSpPr>
      <xdr:spPr>
        <a:xfrm>
          <a:off x="15266044" y="701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3" name="正方形/長方形 392">
          <a:extLst>
            <a:ext uri="{FF2B5EF4-FFF2-40B4-BE49-F238E27FC236}">
              <a16:creationId xmlns:a16="http://schemas.microsoft.com/office/drawing/2014/main" id="{57ADE0F2-BB13-414D-B76C-5C78BA60AC9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4" name="正方形/長方形 393">
          <a:extLst>
            <a:ext uri="{FF2B5EF4-FFF2-40B4-BE49-F238E27FC236}">
              <a16:creationId xmlns:a16="http://schemas.microsoft.com/office/drawing/2014/main" id="{883B5B5B-197A-4492-AE32-3F20BDC15F0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5" name="正方形/長方形 394">
          <a:extLst>
            <a:ext uri="{FF2B5EF4-FFF2-40B4-BE49-F238E27FC236}">
              <a16:creationId xmlns:a16="http://schemas.microsoft.com/office/drawing/2014/main" id="{6A3A37E8-4319-4556-A298-6D2DB2C6F84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6" name="正方形/長方形 395">
          <a:extLst>
            <a:ext uri="{FF2B5EF4-FFF2-40B4-BE49-F238E27FC236}">
              <a16:creationId xmlns:a16="http://schemas.microsoft.com/office/drawing/2014/main" id="{01DA0482-24D7-47C5-8264-E7ABBB0D69C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7" name="正方形/長方形 396">
          <a:extLst>
            <a:ext uri="{FF2B5EF4-FFF2-40B4-BE49-F238E27FC236}">
              <a16:creationId xmlns:a16="http://schemas.microsoft.com/office/drawing/2014/main" id="{6C0CFCBA-D818-4EFD-86C0-264BB342DBC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8" name="正方形/長方形 397">
          <a:extLst>
            <a:ext uri="{FF2B5EF4-FFF2-40B4-BE49-F238E27FC236}">
              <a16:creationId xmlns:a16="http://schemas.microsoft.com/office/drawing/2014/main" id="{B3E2157B-3DE6-4BB8-97F3-879D856B9BA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9" name="正方形/長方形 398">
          <a:extLst>
            <a:ext uri="{FF2B5EF4-FFF2-40B4-BE49-F238E27FC236}">
              <a16:creationId xmlns:a16="http://schemas.microsoft.com/office/drawing/2014/main" id="{1DE1C0A3-1BA6-400A-B983-15F2A0022A5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0" name="正方形/長方形 399">
          <a:extLst>
            <a:ext uri="{FF2B5EF4-FFF2-40B4-BE49-F238E27FC236}">
              <a16:creationId xmlns:a16="http://schemas.microsoft.com/office/drawing/2014/main" id="{5B2E1DDE-1238-4203-A15C-55F1B04360E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1" name="テキスト ボックス 400">
          <a:extLst>
            <a:ext uri="{FF2B5EF4-FFF2-40B4-BE49-F238E27FC236}">
              <a16:creationId xmlns:a16="http://schemas.microsoft.com/office/drawing/2014/main" id="{A707B4C6-A512-4954-81FB-6CCEA4E5072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2" name="直線コネクタ 401">
          <a:extLst>
            <a:ext uri="{FF2B5EF4-FFF2-40B4-BE49-F238E27FC236}">
              <a16:creationId xmlns:a16="http://schemas.microsoft.com/office/drawing/2014/main" id="{AD3B05A9-9CD0-4C31-A8B2-95A6357E258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3" name="直線コネクタ 402">
          <a:extLst>
            <a:ext uri="{FF2B5EF4-FFF2-40B4-BE49-F238E27FC236}">
              <a16:creationId xmlns:a16="http://schemas.microsoft.com/office/drawing/2014/main" id="{80B5842F-1149-4374-AB9A-C3BC6DC45F0C}"/>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4" name="テキスト ボックス 403">
          <a:extLst>
            <a:ext uri="{FF2B5EF4-FFF2-40B4-BE49-F238E27FC236}">
              <a16:creationId xmlns:a16="http://schemas.microsoft.com/office/drawing/2014/main" id="{34BB81A0-0ABE-47E0-BFBB-B570C0759D97}"/>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5" name="直線コネクタ 404">
          <a:extLst>
            <a:ext uri="{FF2B5EF4-FFF2-40B4-BE49-F238E27FC236}">
              <a16:creationId xmlns:a16="http://schemas.microsoft.com/office/drawing/2014/main" id="{0B7F468E-3884-48D1-B887-A927F7671B1E}"/>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6" name="テキスト ボックス 405">
          <a:extLst>
            <a:ext uri="{FF2B5EF4-FFF2-40B4-BE49-F238E27FC236}">
              <a16:creationId xmlns:a16="http://schemas.microsoft.com/office/drawing/2014/main" id="{BA573C15-5BDD-4D95-AD04-B520552A943F}"/>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7" name="直線コネクタ 406">
          <a:extLst>
            <a:ext uri="{FF2B5EF4-FFF2-40B4-BE49-F238E27FC236}">
              <a16:creationId xmlns:a16="http://schemas.microsoft.com/office/drawing/2014/main" id="{32BFBD94-FD83-4051-8587-0E47FB0451F3}"/>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08" name="テキスト ボックス 407">
          <a:extLst>
            <a:ext uri="{FF2B5EF4-FFF2-40B4-BE49-F238E27FC236}">
              <a16:creationId xmlns:a16="http://schemas.microsoft.com/office/drawing/2014/main" id="{074A57DF-D0CD-4923-8C67-08CA413D254D}"/>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9" name="直線コネクタ 408">
          <a:extLst>
            <a:ext uri="{FF2B5EF4-FFF2-40B4-BE49-F238E27FC236}">
              <a16:creationId xmlns:a16="http://schemas.microsoft.com/office/drawing/2014/main" id="{BC5FA504-7D2A-4EC5-A987-002137591C5A}"/>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0" name="テキスト ボックス 409">
          <a:extLst>
            <a:ext uri="{FF2B5EF4-FFF2-40B4-BE49-F238E27FC236}">
              <a16:creationId xmlns:a16="http://schemas.microsoft.com/office/drawing/2014/main" id="{CBB9421F-7C76-4D72-B18B-F6393689F289}"/>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1" name="直線コネクタ 410">
          <a:extLst>
            <a:ext uri="{FF2B5EF4-FFF2-40B4-BE49-F238E27FC236}">
              <a16:creationId xmlns:a16="http://schemas.microsoft.com/office/drawing/2014/main" id="{4A50BADD-0990-41D1-9EAB-6B960A0B42B3}"/>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2" name="テキスト ボックス 411">
          <a:extLst>
            <a:ext uri="{FF2B5EF4-FFF2-40B4-BE49-F238E27FC236}">
              <a16:creationId xmlns:a16="http://schemas.microsoft.com/office/drawing/2014/main" id="{E15563F9-32ED-4337-A40E-92FECA65728C}"/>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3" name="直線コネクタ 412">
          <a:extLst>
            <a:ext uri="{FF2B5EF4-FFF2-40B4-BE49-F238E27FC236}">
              <a16:creationId xmlns:a16="http://schemas.microsoft.com/office/drawing/2014/main" id="{195674B9-322D-4F5F-BC4B-258098473671}"/>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4" name="テキスト ボックス 413">
          <a:extLst>
            <a:ext uri="{FF2B5EF4-FFF2-40B4-BE49-F238E27FC236}">
              <a16:creationId xmlns:a16="http://schemas.microsoft.com/office/drawing/2014/main" id="{A588039F-3EB9-4509-A054-5F79CBB877AD}"/>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5" name="直線コネクタ 414">
          <a:extLst>
            <a:ext uri="{FF2B5EF4-FFF2-40B4-BE49-F238E27FC236}">
              <a16:creationId xmlns:a16="http://schemas.microsoft.com/office/drawing/2014/main" id="{CF25334B-76F8-475D-8064-1F55602D935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6" name="テキスト ボックス 415">
          <a:extLst>
            <a:ext uri="{FF2B5EF4-FFF2-40B4-BE49-F238E27FC236}">
              <a16:creationId xmlns:a16="http://schemas.microsoft.com/office/drawing/2014/main" id="{F125DFAF-B754-413C-8908-DF41E0F383E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7" name="【認定こども園・幼稚園・保育所】&#10;一人当たり面積グラフ枠">
          <a:extLst>
            <a:ext uri="{FF2B5EF4-FFF2-40B4-BE49-F238E27FC236}">
              <a16:creationId xmlns:a16="http://schemas.microsoft.com/office/drawing/2014/main" id="{AB073D94-D711-4CDD-92CC-A2FBABC45DB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418" name="直線コネクタ 417">
          <a:extLst>
            <a:ext uri="{FF2B5EF4-FFF2-40B4-BE49-F238E27FC236}">
              <a16:creationId xmlns:a16="http://schemas.microsoft.com/office/drawing/2014/main" id="{1D215FAA-4790-43B2-BCC7-B569AF11D302}"/>
            </a:ext>
          </a:extLst>
        </xdr:cNvPr>
        <xdr:cNvCxnSpPr/>
      </xdr:nvCxnSpPr>
      <xdr:spPr>
        <a:xfrm flipV="1">
          <a:off x="22160864" y="5882640"/>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19" name="【認定こども園・幼稚園・保育所】&#10;一人当たり面積最小値テキスト">
          <a:extLst>
            <a:ext uri="{FF2B5EF4-FFF2-40B4-BE49-F238E27FC236}">
              <a16:creationId xmlns:a16="http://schemas.microsoft.com/office/drawing/2014/main" id="{23C35BF0-D88D-473C-AFB8-CEC26A990B69}"/>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20" name="直線コネクタ 419">
          <a:extLst>
            <a:ext uri="{FF2B5EF4-FFF2-40B4-BE49-F238E27FC236}">
              <a16:creationId xmlns:a16="http://schemas.microsoft.com/office/drawing/2014/main" id="{BA5607F7-44DC-4003-B3E4-A890A9165281}"/>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21" name="【認定こども園・幼稚園・保育所】&#10;一人当たり面積最大値テキスト">
          <a:extLst>
            <a:ext uri="{FF2B5EF4-FFF2-40B4-BE49-F238E27FC236}">
              <a16:creationId xmlns:a16="http://schemas.microsoft.com/office/drawing/2014/main" id="{9BBF2D99-110F-4574-A7B0-D6628512570B}"/>
            </a:ext>
          </a:extLst>
        </xdr:cNvPr>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22" name="直線コネクタ 421">
          <a:extLst>
            <a:ext uri="{FF2B5EF4-FFF2-40B4-BE49-F238E27FC236}">
              <a16:creationId xmlns:a16="http://schemas.microsoft.com/office/drawing/2014/main" id="{4CCCE3C2-0C0B-43E2-9E6C-58511CA9CDF1}"/>
            </a:ext>
          </a:extLst>
        </xdr:cNvPr>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7455</xdr:rowOff>
    </xdr:from>
    <xdr:ext cx="469744" cy="259045"/>
    <xdr:sp macro="" textlink="">
      <xdr:nvSpPr>
        <xdr:cNvPr id="423" name="【認定こども園・幼稚園・保育所】&#10;一人当たり面積平均値テキスト">
          <a:extLst>
            <a:ext uri="{FF2B5EF4-FFF2-40B4-BE49-F238E27FC236}">
              <a16:creationId xmlns:a16="http://schemas.microsoft.com/office/drawing/2014/main" id="{F0DCC9C0-F0F4-48FD-88C7-481ACF410AA9}"/>
            </a:ext>
          </a:extLst>
        </xdr:cNvPr>
        <xdr:cNvSpPr txBox="1"/>
      </xdr:nvSpPr>
      <xdr:spPr>
        <a:xfrm>
          <a:off x="22199600" y="6522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424" name="フローチャート: 判断 423">
          <a:extLst>
            <a:ext uri="{FF2B5EF4-FFF2-40B4-BE49-F238E27FC236}">
              <a16:creationId xmlns:a16="http://schemas.microsoft.com/office/drawing/2014/main" id="{B179D533-2359-48D0-BA13-BB4B8879899E}"/>
            </a:ext>
          </a:extLst>
        </xdr:cNvPr>
        <xdr:cNvSpPr/>
      </xdr:nvSpPr>
      <xdr:spPr>
        <a:xfrm>
          <a:off x="22110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159294</xdr:rowOff>
    </xdr:from>
    <xdr:to>
      <xdr:col>112</xdr:col>
      <xdr:colOff>38100</xdr:colOff>
      <xdr:row>39</xdr:row>
      <xdr:rowOff>89444</xdr:rowOff>
    </xdr:to>
    <xdr:sp macro="" textlink="">
      <xdr:nvSpPr>
        <xdr:cNvPr id="425" name="フローチャート: 判断 424">
          <a:extLst>
            <a:ext uri="{FF2B5EF4-FFF2-40B4-BE49-F238E27FC236}">
              <a16:creationId xmlns:a16="http://schemas.microsoft.com/office/drawing/2014/main" id="{7966A3E8-8705-4D89-82D4-FCDF141F9264}"/>
            </a:ext>
          </a:extLst>
        </xdr:cNvPr>
        <xdr:cNvSpPr/>
      </xdr:nvSpPr>
      <xdr:spPr>
        <a:xfrm>
          <a:off x="21272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5806</xdr:rowOff>
    </xdr:from>
    <xdr:to>
      <xdr:col>107</xdr:col>
      <xdr:colOff>101600</xdr:colOff>
      <xdr:row>39</xdr:row>
      <xdr:rowOff>107406</xdr:rowOff>
    </xdr:to>
    <xdr:sp macro="" textlink="">
      <xdr:nvSpPr>
        <xdr:cNvPr id="426" name="フローチャート: 判断 425">
          <a:extLst>
            <a:ext uri="{FF2B5EF4-FFF2-40B4-BE49-F238E27FC236}">
              <a16:creationId xmlns:a16="http://schemas.microsoft.com/office/drawing/2014/main" id="{A817DF4E-AB48-4826-9D91-4ABA82540960}"/>
            </a:ext>
          </a:extLst>
        </xdr:cNvPr>
        <xdr:cNvSpPr/>
      </xdr:nvSpPr>
      <xdr:spPr>
        <a:xfrm>
          <a:off x="20383500" y="669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46627</xdr:rowOff>
    </xdr:from>
    <xdr:to>
      <xdr:col>102</xdr:col>
      <xdr:colOff>165100</xdr:colOff>
      <xdr:row>39</xdr:row>
      <xdr:rowOff>148227</xdr:rowOff>
    </xdr:to>
    <xdr:sp macro="" textlink="">
      <xdr:nvSpPr>
        <xdr:cNvPr id="427" name="フローチャート: 判断 426">
          <a:extLst>
            <a:ext uri="{FF2B5EF4-FFF2-40B4-BE49-F238E27FC236}">
              <a16:creationId xmlns:a16="http://schemas.microsoft.com/office/drawing/2014/main" id="{3F58CC84-A639-44E2-A9C4-E0B1A395F4ED}"/>
            </a:ext>
          </a:extLst>
        </xdr:cNvPr>
        <xdr:cNvSpPr/>
      </xdr:nvSpPr>
      <xdr:spPr>
        <a:xfrm>
          <a:off x="19494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149497</xdr:rowOff>
    </xdr:from>
    <xdr:to>
      <xdr:col>98</xdr:col>
      <xdr:colOff>38100</xdr:colOff>
      <xdr:row>39</xdr:row>
      <xdr:rowOff>79647</xdr:rowOff>
    </xdr:to>
    <xdr:sp macro="" textlink="">
      <xdr:nvSpPr>
        <xdr:cNvPr id="428" name="フローチャート: 判断 427">
          <a:extLst>
            <a:ext uri="{FF2B5EF4-FFF2-40B4-BE49-F238E27FC236}">
              <a16:creationId xmlns:a16="http://schemas.microsoft.com/office/drawing/2014/main" id="{43D7816C-92B3-40EF-8DA4-D6ECF93819C9}"/>
            </a:ext>
          </a:extLst>
        </xdr:cNvPr>
        <xdr:cNvSpPr/>
      </xdr:nvSpPr>
      <xdr:spPr>
        <a:xfrm>
          <a:off x="18605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70B860AC-7843-48F5-A569-A4F478D1637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7B242F81-A6C1-4435-A798-F692AC2A575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7437EE5D-67DF-4C53-B1E2-885323702B6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8861251-6238-4CFF-BFE0-D2213A94300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4848462B-F1E1-4507-992C-ABAE527B435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43362</xdr:rowOff>
    </xdr:from>
    <xdr:to>
      <xdr:col>116</xdr:col>
      <xdr:colOff>114300</xdr:colOff>
      <xdr:row>39</xdr:row>
      <xdr:rowOff>144962</xdr:rowOff>
    </xdr:to>
    <xdr:sp macro="" textlink="">
      <xdr:nvSpPr>
        <xdr:cNvPr id="434" name="楕円 433">
          <a:extLst>
            <a:ext uri="{FF2B5EF4-FFF2-40B4-BE49-F238E27FC236}">
              <a16:creationId xmlns:a16="http://schemas.microsoft.com/office/drawing/2014/main" id="{2431AB45-BDA2-493A-8222-E387FC8C4C7D}"/>
            </a:ext>
          </a:extLst>
        </xdr:cNvPr>
        <xdr:cNvSpPr/>
      </xdr:nvSpPr>
      <xdr:spPr>
        <a:xfrm>
          <a:off x="221107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21789</xdr:rowOff>
    </xdr:from>
    <xdr:ext cx="469744" cy="259045"/>
    <xdr:sp macro="" textlink="">
      <xdr:nvSpPr>
        <xdr:cNvPr id="435" name="【認定こども園・幼稚園・保育所】&#10;一人当たり面積該当値テキスト">
          <a:extLst>
            <a:ext uri="{FF2B5EF4-FFF2-40B4-BE49-F238E27FC236}">
              <a16:creationId xmlns:a16="http://schemas.microsoft.com/office/drawing/2014/main" id="{F4368085-1D0C-4E35-B394-66E4A567E7D6}"/>
            </a:ext>
          </a:extLst>
        </xdr:cNvPr>
        <xdr:cNvSpPr txBox="1"/>
      </xdr:nvSpPr>
      <xdr:spPr>
        <a:xfrm>
          <a:off x="22199600" y="670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54791</xdr:rowOff>
    </xdr:from>
    <xdr:to>
      <xdr:col>112</xdr:col>
      <xdr:colOff>38100</xdr:colOff>
      <xdr:row>39</xdr:row>
      <xdr:rowOff>156391</xdr:rowOff>
    </xdr:to>
    <xdr:sp macro="" textlink="">
      <xdr:nvSpPr>
        <xdr:cNvPr id="436" name="楕円 435">
          <a:extLst>
            <a:ext uri="{FF2B5EF4-FFF2-40B4-BE49-F238E27FC236}">
              <a16:creationId xmlns:a16="http://schemas.microsoft.com/office/drawing/2014/main" id="{95AA24BD-DD1C-4610-A34E-3B6F8335A3B2}"/>
            </a:ext>
          </a:extLst>
        </xdr:cNvPr>
        <xdr:cNvSpPr/>
      </xdr:nvSpPr>
      <xdr:spPr>
        <a:xfrm>
          <a:off x="21272500" y="67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94162</xdr:rowOff>
    </xdr:from>
    <xdr:to>
      <xdr:col>116</xdr:col>
      <xdr:colOff>63500</xdr:colOff>
      <xdr:row>39</xdr:row>
      <xdr:rowOff>105591</xdr:rowOff>
    </xdr:to>
    <xdr:cxnSp macro="">
      <xdr:nvCxnSpPr>
        <xdr:cNvPr id="437" name="直線コネクタ 436">
          <a:extLst>
            <a:ext uri="{FF2B5EF4-FFF2-40B4-BE49-F238E27FC236}">
              <a16:creationId xmlns:a16="http://schemas.microsoft.com/office/drawing/2014/main" id="{33112C1A-F70D-4BF2-8584-4E30836C8FDF}"/>
            </a:ext>
          </a:extLst>
        </xdr:cNvPr>
        <xdr:cNvCxnSpPr/>
      </xdr:nvCxnSpPr>
      <xdr:spPr>
        <a:xfrm flipV="1">
          <a:off x="21323300" y="6780712"/>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105971</xdr:rowOff>
    </xdr:from>
    <xdr:ext cx="469744" cy="259045"/>
    <xdr:sp macro="" textlink="">
      <xdr:nvSpPr>
        <xdr:cNvPr id="438" name="n_1aveValue【認定こども園・幼稚園・保育所】&#10;一人当たり面積">
          <a:extLst>
            <a:ext uri="{FF2B5EF4-FFF2-40B4-BE49-F238E27FC236}">
              <a16:creationId xmlns:a16="http://schemas.microsoft.com/office/drawing/2014/main" id="{E41567F7-66B1-4859-BBFD-A11AAF147283}"/>
            </a:ext>
          </a:extLst>
        </xdr:cNvPr>
        <xdr:cNvSpPr txBox="1"/>
      </xdr:nvSpPr>
      <xdr:spPr>
        <a:xfrm>
          <a:off x="21075727" y="644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123933</xdr:rowOff>
    </xdr:from>
    <xdr:ext cx="469744" cy="259045"/>
    <xdr:sp macro="" textlink="">
      <xdr:nvSpPr>
        <xdr:cNvPr id="439" name="n_2aveValue【認定こども園・幼稚園・保育所】&#10;一人当たり面積">
          <a:extLst>
            <a:ext uri="{FF2B5EF4-FFF2-40B4-BE49-F238E27FC236}">
              <a16:creationId xmlns:a16="http://schemas.microsoft.com/office/drawing/2014/main" id="{64146E81-2A97-443B-8BFE-3186EDA40727}"/>
            </a:ext>
          </a:extLst>
        </xdr:cNvPr>
        <xdr:cNvSpPr txBox="1"/>
      </xdr:nvSpPr>
      <xdr:spPr>
        <a:xfrm>
          <a:off x="20199427" y="646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164754</xdr:rowOff>
    </xdr:from>
    <xdr:ext cx="469744" cy="259045"/>
    <xdr:sp macro="" textlink="">
      <xdr:nvSpPr>
        <xdr:cNvPr id="440" name="n_3aveValue【認定こども園・幼稚園・保育所】&#10;一人当たり面積">
          <a:extLst>
            <a:ext uri="{FF2B5EF4-FFF2-40B4-BE49-F238E27FC236}">
              <a16:creationId xmlns:a16="http://schemas.microsoft.com/office/drawing/2014/main" id="{E978F8CB-2BD3-46DE-8DD4-2FCC84F2255A}"/>
            </a:ext>
          </a:extLst>
        </xdr:cNvPr>
        <xdr:cNvSpPr txBox="1"/>
      </xdr:nvSpPr>
      <xdr:spPr>
        <a:xfrm>
          <a:off x="19310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96174</xdr:rowOff>
    </xdr:from>
    <xdr:ext cx="469744" cy="259045"/>
    <xdr:sp macro="" textlink="">
      <xdr:nvSpPr>
        <xdr:cNvPr id="441" name="n_4aveValue【認定こども園・幼稚園・保育所】&#10;一人当たり面積">
          <a:extLst>
            <a:ext uri="{FF2B5EF4-FFF2-40B4-BE49-F238E27FC236}">
              <a16:creationId xmlns:a16="http://schemas.microsoft.com/office/drawing/2014/main" id="{ECD8CA1B-9EBD-4E76-A7F5-50FDFA320AA5}"/>
            </a:ext>
          </a:extLst>
        </xdr:cNvPr>
        <xdr:cNvSpPr txBox="1"/>
      </xdr:nvSpPr>
      <xdr:spPr>
        <a:xfrm>
          <a:off x="18421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147518</xdr:rowOff>
    </xdr:from>
    <xdr:ext cx="469744" cy="259045"/>
    <xdr:sp macro="" textlink="">
      <xdr:nvSpPr>
        <xdr:cNvPr id="442" name="n_1mainValue【認定こども園・幼稚園・保育所】&#10;一人当たり面積">
          <a:extLst>
            <a:ext uri="{FF2B5EF4-FFF2-40B4-BE49-F238E27FC236}">
              <a16:creationId xmlns:a16="http://schemas.microsoft.com/office/drawing/2014/main" id="{60CDEECB-A310-48A2-B20E-2EF35BD9107D}"/>
            </a:ext>
          </a:extLst>
        </xdr:cNvPr>
        <xdr:cNvSpPr txBox="1"/>
      </xdr:nvSpPr>
      <xdr:spPr>
        <a:xfrm>
          <a:off x="21075727" y="683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a:extLst>
            <a:ext uri="{FF2B5EF4-FFF2-40B4-BE49-F238E27FC236}">
              <a16:creationId xmlns:a16="http://schemas.microsoft.com/office/drawing/2014/main" id="{251E3E0C-91EB-45E8-988B-56797F4CED6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a:extLst>
            <a:ext uri="{FF2B5EF4-FFF2-40B4-BE49-F238E27FC236}">
              <a16:creationId xmlns:a16="http://schemas.microsoft.com/office/drawing/2014/main" id="{494BCB8B-0B76-40E3-8543-E270753F094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a:extLst>
            <a:ext uri="{FF2B5EF4-FFF2-40B4-BE49-F238E27FC236}">
              <a16:creationId xmlns:a16="http://schemas.microsoft.com/office/drawing/2014/main" id="{0535DFF7-A64D-47B1-B5A8-F56FD7A2AC9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a:extLst>
            <a:ext uri="{FF2B5EF4-FFF2-40B4-BE49-F238E27FC236}">
              <a16:creationId xmlns:a16="http://schemas.microsoft.com/office/drawing/2014/main" id="{7F818821-C4AB-4264-B360-AA5E4A74BF1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a:extLst>
            <a:ext uri="{FF2B5EF4-FFF2-40B4-BE49-F238E27FC236}">
              <a16:creationId xmlns:a16="http://schemas.microsoft.com/office/drawing/2014/main" id="{6124243A-158F-4FD3-B714-888457D28DF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a:extLst>
            <a:ext uri="{FF2B5EF4-FFF2-40B4-BE49-F238E27FC236}">
              <a16:creationId xmlns:a16="http://schemas.microsoft.com/office/drawing/2014/main" id="{3B8A4291-F6DE-444E-ADC4-84E6307E05D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a:extLst>
            <a:ext uri="{FF2B5EF4-FFF2-40B4-BE49-F238E27FC236}">
              <a16:creationId xmlns:a16="http://schemas.microsoft.com/office/drawing/2014/main" id="{089EEE34-AD38-4700-A18C-FF2369C6BEA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a:extLst>
            <a:ext uri="{FF2B5EF4-FFF2-40B4-BE49-F238E27FC236}">
              <a16:creationId xmlns:a16="http://schemas.microsoft.com/office/drawing/2014/main" id="{806E75EB-C09E-486A-9020-01DD64DA4BE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a:extLst>
            <a:ext uri="{FF2B5EF4-FFF2-40B4-BE49-F238E27FC236}">
              <a16:creationId xmlns:a16="http://schemas.microsoft.com/office/drawing/2014/main" id="{2FC0A3B0-A05D-4741-B3D1-10DA97AD72F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a:extLst>
            <a:ext uri="{FF2B5EF4-FFF2-40B4-BE49-F238E27FC236}">
              <a16:creationId xmlns:a16="http://schemas.microsoft.com/office/drawing/2014/main" id="{F8CAE0CD-C1FB-4F0A-9B3E-344DC561B59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53" name="テキスト ボックス 452">
          <a:extLst>
            <a:ext uri="{FF2B5EF4-FFF2-40B4-BE49-F238E27FC236}">
              <a16:creationId xmlns:a16="http://schemas.microsoft.com/office/drawing/2014/main" id="{C6DF6D0A-15A6-4B64-96E2-D44F7E39374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4" name="直線コネクタ 453">
          <a:extLst>
            <a:ext uri="{FF2B5EF4-FFF2-40B4-BE49-F238E27FC236}">
              <a16:creationId xmlns:a16="http://schemas.microsoft.com/office/drawing/2014/main" id="{B80F942B-99B8-4BA6-827B-7C50397379F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55" name="テキスト ボックス 454">
          <a:extLst>
            <a:ext uri="{FF2B5EF4-FFF2-40B4-BE49-F238E27FC236}">
              <a16:creationId xmlns:a16="http://schemas.microsoft.com/office/drawing/2014/main" id="{A9BA129A-A999-4BDC-97FF-CC446B7CD1FD}"/>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6" name="直線コネクタ 455">
          <a:extLst>
            <a:ext uri="{FF2B5EF4-FFF2-40B4-BE49-F238E27FC236}">
              <a16:creationId xmlns:a16="http://schemas.microsoft.com/office/drawing/2014/main" id="{4EF2852A-148E-4C29-B278-D862FE44F08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7" name="テキスト ボックス 456">
          <a:extLst>
            <a:ext uri="{FF2B5EF4-FFF2-40B4-BE49-F238E27FC236}">
              <a16:creationId xmlns:a16="http://schemas.microsoft.com/office/drawing/2014/main" id="{76D80D36-C1BD-471B-A098-84CF5CD2FF3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8" name="直線コネクタ 457">
          <a:extLst>
            <a:ext uri="{FF2B5EF4-FFF2-40B4-BE49-F238E27FC236}">
              <a16:creationId xmlns:a16="http://schemas.microsoft.com/office/drawing/2014/main" id="{3285F341-47C3-4037-91DF-D87EA3B32A6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9" name="テキスト ボックス 458">
          <a:extLst>
            <a:ext uri="{FF2B5EF4-FFF2-40B4-BE49-F238E27FC236}">
              <a16:creationId xmlns:a16="http://schemas.microsoft.com/office/drawing/2014/main" id="{CC1B276C-DC2B-4C88-B3A2-28028E7F1F7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0" name="直線コネクタ 459">
          <a:extLst>
            <a:ext uri="{FF2B5EF4-FFF2-40B4-BE49-F238E27FC236}">
              <a16:creationId xmlns:a16="http://schemas.microsoft.com/office/drawing/2014/main" id="{0869FAA5-B694-42FC-B12A-69C103B486D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1" name="テキスト ボックス 460">
          <a:extLst>
            <a:ext uri="{FF2B5EF4-FFF2-40B4-BE49-F238E27FC236}">
              <a16:creationId xmlns:a16="http://schemas.microsoft.com/office/drawing/2014/main" id="{8E5564B2-E7CA-4D54-9C49-EB197CD1341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2" name="直線コネクタ 461">
          <a:extLst>
            <a:ext uri="{FF2B5EF4-FFF2-40B4-BE49-F238E27FC236}">
              <a16:creationId xmlns:a16="http://schemas.microsoft.com/office/drawing/2014/main" id="{D38D529E-8133-4F8B-BB9C-B3AC7E60758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3" name="テキスト ボックス 462">
          <a:extLst>
            <a:ext uri="{FF2B5EF4-FFF2-40B4-BE49-F238E27FC236}">
              <a16:creationId xmlns:a16="http://schemas.microsoft.com/office/drawing/2014/main" id="{927930D8-B848-4E0E-8EDC-357A2FB0E57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4" name="直線コネクタ 463">
          <a:extLst>
            <a:ext uri="{FF2B5EF4-FFF2-40B4-BE49-F238E27FC236}">
              <a16:creationId xmlns:a16="http://schemas.microsoft.com/office/drawing/2014/main" id="{8315F5AE-3C16-4AC4-B02F-426EBC33FEF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65" name="テキスト ボックス 464">
          <a:extLst>
            <a:ext uri="{FF2B5EF4-FFF2-40B4-BE49-F238E27FC236}">
              <a16:creationId xmlns:a16="http://schemas.microsoft.com/office/drawing/2014/main" id="{E3AB1E94-E8FD-440C-AB09-51E99BE991E7}"/>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6" name="【学校施設】&#10;有形固定資産減価償却率グラフ枠">
          <a:extLst>
            <a:ext uri="{FF2B5EF4-FFF2-40B4-BE49-F238E27FC236}">
              <a16:creationId xmlns:a16="http://schemas.microsoft.com/office/drawing/2014/main" id="{13DDF5D9-956D-401E-B9A6-9899A0CA9D4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467" name="直線コネクタ 466">
          <a:extLst>
            <a:ext uri="{FF2B5EF4-FFF2-40B4-BE49-F238E27FC236}">
              <a16:creationId xmlns:a16="http://schemas.microsoft.com/office/drawing/2014/main" id="{655908A5-CCE3-479D-AC11-947FEF07DFC2}"/>
            </a:ext>
          </a:extLst>
        </xdr:cNvPr>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468" name="【学校施設】&#10;有形固定資産減価償却率最小値テキスト">
          <a:extLst>
            <a:ext uri="{FF2B5EF4-FFF2-40B4-BE49-F238E27FC236}">
              <a16:creationId xmlns:a16="http://schemas.microsoft.com/office/drawing/2014/main" id="{3E90D2B4-EBEB-4D43-AE07-1B81F9B8ACDD}"/>
            </a:ext>
          </a:extLst>
        </xdr:cNvPr>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469" name="直線コネクタ 468">
          <a:extLst>
            <a:ext uri="{FF2B5EF4-FFF2-40B4-BE49-F238E27FC236}">
              <a16:creationId xmlns:a16="http://schemas.microsoft.com/office/drawing/2014/main" id="{FF8B7075-F6F1-4E3F-8386-B799FD491D45}"/>
            </a:ext>
          </a:extLst>
        </xdr:cNvPr>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470" name="【学校施設】&#10;有形固定資産減価償却率最大値テキスト">
          <a:extLst>
            <a:ext uri="{FF2B5EF4-FFF2-40B4-BE49-F238E27FC236}">
              <a16:creationId xmlns:a16="http://schemas.microsoft.com/office/drawing/2014/main" id="{2EB6AB16-7A45-415A-B4B5-F31F165E4EDB}"/>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471" name="直線コネクタ 470">
          <a:extLst>
            <a:ext uri="{FF2B5EF4-FFF2-40B4-BE49-F238E27FC236}">
              <a16:creationId xmlns:a16="http://schemas.microsoft.com/office/drawing/2014/main" id="{2D889695-32C7-477A-8CB6-E4F2C0EA4D34}"/>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131462</xdr:rowOff>
    </xdr:from>
    <xdr:ext cx="405111" cy="259045"/>
    <xdr:sp macro="" textlink="">
      <xdr:nvSpPr>
        <xdr:cNvPr id="472" name="【学校施設】&#10;有形固定資産減価償却率平均値テキスト">
          <a:extLst>
            <a:ext uri="{FF2B5EF4-FFF2-40B4-BE49-F238E27FC236}">
              <a16:creationId xmlns:a16="http://schemas.microsoft.com/office/drawing/2014/main" id="{0704642D-DE94-4B4B-9B79-CA369B3DC855}"/>
            </a:ext>
          </a:extLst>
        </xdr:cNvPr>
        <xdr:cNvSpPr txBox="1"/>
      </xdr:nvSpPr>
      <xdr:spPr>
        <a:xfrm>
          <a:off x="16357600" y="1024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473" name="フローチャート: 判断 472">
          <a:extLst>
            <a:ext uri="{FF2B5EF4-FFF2-40B4-BE49-F238E27FC236}">
              <a16:creationId xmlns:a16="http://schemas.microsoft.com/office/drawing/2014/main" id="{17016DAA-EDA2-4E1A-A546-7107C5D637D2}"/>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474" name="フローチャート: 判断 473">
          <a:extLst>
            <a:ext uri="{FF2B5EF4-FFF2-40B4-BE49-F238E27FC236}">
              <a16:creationId xmlns:a16="http://schemas.microsoft.com/office/drawing/2014/main" id="{155E85B6-F09E-4557-9592-039516EC608F}"/>
            </a:ext>
          </a:extLst>
        </xdr:cNvPr>
        <xdr:cNvSpPr/>
      </xdr:nvSpPr>
      <xdr:spPr>
        <a:xfrm>
          <a:off x="15430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475" name="フローチャート: 判断 474">
          <a:extLst>
            <a:ext uri="{FF2B5EF4-FFF2-40B4-BE49-F238E27FC236}">
              <a16:creationId xmlns:a16="http://schemas.microsoft.com/office/drawing/2014/main" id="{09B0F883-59F0-420B-8DFC-989EBE137A75}"/>
            </a:ext>
          </a:extLst>
        </xdr:cNvPr>
        <xdr:cNvSpPr/>
      </xdr:nvSpPr>
      <xdr:spPr>
        <a:xfrm>
          <a:off x="14541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476" name="フローチャート: 判断 475">
          <a:extLst>
            <a:ext uri="{FF2B5EF4-FFF2-40B4-BE49-F238E27FC236}">
              <a16:creationId xmlns:a16="http://schemas.microsoft.com/office/drawing/2014/main" id="{E28208E5-0748-4FFA-9132-45AB490AE238}"/>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477" name="フローチャート: 判断 476">
          <a:extLst>
            <a:ext uri="{FF2B5EF4-FFF2-40B4-BE49-F238E27FC236}">
              <a16:creationId xmlns:a16="http://schemas.microsoft.com/office/drawing/2014/main" id="{14E021E6-6447-4656-9FA5-B22519851090}"/>
            </a:ext>
          </a:extLst>
        </xdr:cNvPr>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1ABF2588-9F5F-45F1-9F25-21C227DAA64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24B197F6-6F35-43CC-9A25-1B9D7B1562A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5B8589B1-097C-4C2E-B149-47B77A10814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53BB055C-D23E-4C77-B34A-90568A61798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ADFDB3C6-7028-40AF-B992-00CC5565448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74930</xdr:rowOff>
    </xdr:from>
    <xdr:to>
      <xdr:col>85</xdr:col>
      <xdr:colOff>177800</xdr:colOff>
      <xdr:row>60</xdr:row>
      <xdr:rowOff>5080</xdr:rowOff>
    </xdr:to>
    <xdr:sp macro="" textlink="">
      <xdr:nvSpPr>
        <xdr:cNvPr id="483" name="楕円 482">
          <a:extLst>
            <a:ext uri="{FF2B5EF4-FFF2-40B4-BE49-F238E27FC236}">
              <a16:creationId xmlns:a16="http://schemas.microsoft.com/office/drawing/2014/main" id="{D55B5821-B921-4476-BA6A-81D885DDA606}"/>
            </a:ext>
          </a:extLst>
        </xdr:cNvPr>
        <xdr:cNvSpPr/>
      </xdr:nvSpPr>
      <xdr:spPr>
        <a:xfrm>
          <a:off x="16268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97807</xdr:rowOff>
    </xdr:from>
    <xdr:ext cx="405111" cy="259045"/>
    <xdr:sp macro="" textlink="">
      <xdr:nvSpPr>
        <xdr:cNvPr id="484" name="【学校施設】&#10;有形固定資産減価償却率該当値テキスト">
          <a:extLst>
            <a:ext uri="{FF2B5EF4-FFF2-40B4-BE49-F238E27FC236}">
              <a16:creationId xmlns:a16="http://schemas.microsoft.com/office/drawing/2014/main" id="{D0C5BAAC-B22F-49F7-9A9F-EBA5EF26B629}"/>
            </a:ext>
          </a:extLst>
        </xdr:cNvPr>
        <xdr:cNvSpPr txBox="1"/>
      </xdr:nvSpPr>
      <xdr:spPr>
        <a:xfrm>
          <a:off x="16357600"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53975</xdr:rowOff>
    </xdr:from>
    <xdr:to>
      <xdr:col>81</xdr:col>
      <xdr:colOff>101600</xdr:colOff>
      <xdr:row>59</xdr:row>
      <xdr:rowOff>155575</xdr:rowOff>
    </xdr:to>
    <xdr:sp macro="" textlink="">
      <xdr:nvSpPr>
        <xdr:cNvPr id="485" name="楕円 484">
          <a:extLst>
            <a:ext uri="{FF2B5EF4-FFF2-40B4-BE49-F238E27FC236}">
              <a16:creationId xmlns:a16="http://schemas.microsoft.com/office/drawing/2014/main" id="{BFD0701F-4A7E-4545-A88A-A0C277799A03}"/>
            </a:ext>
          </a:extLst>
        </xdr:cNvPr>
        <xdr:cNvSpPr/>
      </xdr:nvSpPr>
      <xdr:spPr>
        <a:xfrm>
          <a:off x="15430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104775</xdr:rowOff>
    </xdr:from>
    <xdr:to>
      <xdr:col>85</xdr:col>
      <xdr:colOff>127000</xdr:colOff>
      <xdr:row>59</xdr:row>
      <xdr:rowOff>125730</xdr:rowOff>
    </xdr:to>
    <xdr:cxnSp macro="">
      <xdr:nvCxnSpPr>
        <xdr:cNvPr id="486" name="直線コネクタ 485">
          <a:extLst>
            <a:ext uri="{FF2B5EF4-FFF2-40B4-BE49-F238E27FC236}">
              <a16:creationId xmlns:a16="http://schemas.microsoft.com/office/drawing/2014/main" id="{947C3EA4-B823-4A37-91CA-ED493BF5A73B}"/>
            </a:ext>
          </a:extLst>
        </xdr:cNvPr>
        <xdr:cNvCxnSpPr/>
      </xdr:nvCxnSpPr>
      <xdr:spPr>
        <a:xfrm>
          <a:off x="15481300" y="1022032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95267</xdr:rowOff>
    </xdr:from>
    <xdr:ext cx="405111" cy="259045"/>
    <xdr:sp macro="" textlink="">
      <xdr:nvSpPr>
        <xdr:cNvPr id="487" name="n_1aveValue【学校施設】&#10;有形固定資産減価償却率">
          <a:extLst>
            <a:ext uri="{FF2B5EF4-FFF2-40B4-BE49-F238E27FC236}">
              <a16:creationId xmlns:a16="http://schemas.microsoft.com/office/drawing/2014/main" id="{0580312F-16CF-4250-A8C7-C72BF7963F89}"/>
            </a:ext>
          </a:extLst>
        </xdr:cNvPr>
        <xdr:cNvSpPr txBox="1"/>
      </xdr:nvSpPr>
      <xdr:spPr>
        <a:xfrm>
          <a:off x="15266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101617</xdr:rowOff>
    </xdr:from>
    <xdr:ext cx="405111" cy="259045"/>
    <xdr:sp macro="" textlink="">
      <xdr:nvSpPr>
        <xdr:cNvPr id="488" name="n_2aveValue【学校施設】&#10;有形固定資産減価償却率">
          <a:extLst>
            <a:ext uri="{FF2B5EF4-FFF2-40B4-BE49-F238E27FC236}">
              <a16:creationId xmlns:a16="http://schemas.microsoft.com/office/drawing/2014/main" id="{66B5AAFF-6106-4DA0-BE5C-587548FA5CBC}"/>
            </a:ext>
          </a:extLst>
        </xdr:cNvPr>
        <xdr:cNvSpPr txBox="1"/>
      </xdr:nvSpPr>
      <xdr:spPr>
        <a:xfrm>
          <a:off x="14389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489" name="n_3aveValue【学校施設】&#10;有形固定資産減価償却率">
          <a:extLst>
            <a:ext uri="{FF2B5EF4-FFF2-40B4-BE49-F238E27FC236}">
              <a16:creationId xmlns:a16="http://schemas.microsoft.com/office/drawing/2014/main" id="{E86571CF-4674-485F-A482-DFB780F53A63}"/>
            </a:ext>
          </a:extLst>
        </xdr:cNvPr>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8272</xdr:rowOff>
    </xdr:from>
    <xdr:ext cx="405111" cy="259045"/>
    <xdr:sp macro="" textlink="">
      <xdr:nvSpPr>
        <xdr:cNvPr id="490" name="n_4aveValue【学校施設】&#10;有形固定資産減価償却率">
          <a:extLst>
            <a:ext uri="{FF2B5EF4-FFF2-40B4-BE49-F238E27FC236}">
              <a16:creationId xmlns:a16="http://schemas.microsoft.com/office/drawing/2014/main" id="{6BBE25C8-6B59-4EC7-A9A1-ED094F98DFA3}"/>
            </a:ext>
          </a:extLst>
        </xdr:cNvPr>
        <xdr:cNvSpPr txBox="1"/>
      </xdr:nvSpPr>
      <xdr:spPr>
        <a:xfrm>
          <a:off x="12611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652</xdr:rowOff>
    </xdr:from>
    <xdr:ext cx="405111" cy="259045"/>
    <xdr:sp macro="" textlink="">
      <xdr:nvSpPr>
        <xdr:cNvPr id="491" name="n_1mainValue【学校施設】&#10;有形固定資産減価償却率">
          <a:extLst>
            <a:ext uri="{FF2B5EF4-FFF2-40B4-BE49-F238E27FC236}">
              <a16:creationId xmlns:a16="http://schemas.microsoft.com/office/drawing/2014/main" id="{0BDCB870-0255-47FF-B0A4-6003ABF33CED}"/>
            </a:ext>
          </a:extLst>
        </xdr:cNvPr>
        <xdr:cNvSpPr txBox="1"/>
      </xdr:nvSpPr>
      <xdr:spPr>
        <a:xfrm>
          <a:off x="152660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a:extLst>
            <a:ext uri="{FF2B5EF4-FFF2-40B4-BE49-F238E27FC236}">
              <a16:creationId xmlns:a16="http://schemas.microsoft.com/office/drawing/2014/main" id="{B316D15F-3805-4692-9423-DCF5002696A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a:extLst>
            <a:ext uri="{FF2B5EF4-FFF2-40B4-BE49-F238E27FC236}">
              <a16:creationId xmlns:a16="http://schemas.microsoft.com/office/drawing/2014/main" id="{CB190CD7-83E3-4BF9-B882-AF370DFE024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a:extLst>
            <a:ext uri="{FF2B5EF4-FFF2-40B4-BE49-F238E27FC236}">
              <a16:creationId xmlns:a16="http://schemas.microsoft.com/office/drawing/2014/main" id="{3ED1C6AF-8D9D-47C1-8334-8D3918DC6C3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a:extLst>
            <a:ext uri="{FF2B5EF4-FFF2-40B4-BE49-F238E27FC236}">
              <a16:creationId xmlns:a16="http://schemas.microsoft.com/office/drawing/2014/main" id="{49EF19C4-5334-4F84-96AA-B130E62C92C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a:extLst>
            <a:ext uri="{FF2B5EF4-FFF2-40B4-BE49-F238E27FC236}">
              <a16:creationId xmlns:a16="http://schemas.microsoft.com/office/drawing/2014/main" id="{F0341D44-3C8B-425E-B2EB-CE1AB265EE8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a:extLst>
            <a:ext uri="{FF2B5EF4-FFF2-40B4-BE49-F238E27FC236}">
              <a16:creationId xmlns:a16="http://schemas.microsoft.com/office/drawing/2014/main" id="{C9101D1C-AEB1-4442-93F8-3F5314A3D5D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a:extLst>
            <a:ext uri="{FF2B5EF4-FFF2-40B4-BE49-F238E27FC236}">
              <a16:creationId xmlns:a16="http://schemas.microsoft.com/office/drawing/2014/main" id="{D2C039EF-3732-468F-8EEC-63A71EC2EB5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a:extLst>
            <a:ext uri="{FF2B5EF4-FFF2-40B4-BE49-F238E27FC236}">
              <a16:creationId xmlns:a16="http://schemas.microsoft.com/office/drawing/2014/main" id="{66DEF14D-5700-42DC-B45D-C69A11F4983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a:extLst>
            <a:ext uri="{FF2B5EF4-FFF2-40B4-BE49-F238E27FC236}">
              <a16:creationId xmlns:a16="http://schemas.microsoft.com/office/drawing/2014/main" id="{600BDFD6-6FA0-409A-A83D-5AD0E383001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a:extLst>
            <a:ext uri="{FF2B5EF4-FFF2-40B4-BE49-F238E27FC236}">
              <a16:creationId xmlns:a16="http://schemas.microsoft.com/office/drawing/2014/main" id="{7741E8A0-5B43-4DF9-A44A-83A7B82DEF3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2" name="直線コネクタ 501">
          <a:extLst>
            <a:ext uri="{FF2B5EF4-FFF2-40B4-BE49-F238E27FC236}">
              <a16:creationId xmlns:a16="http://schemas.microsoft.com/office/drawing/2014/main" id="{979C53DA-92CC-4387-8BA7-E604DBF6C18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3" name="テキスト ボックス 502">
          <a:extLst>
            <a:ext uri="{FF2B5EF4-FFF2-40B4-BE49-F238E27FC236}">
              <a16:creationId xmlns:a16="http://schemas.microsoft.com/office/drawing/2014/main" id="{CFD70E84-0A28-4999-88D1-CD5B06E34A1D}"/>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4" name="直線コネクタ 503">
          <a:extLst>
            <a:ext uri="{FF2B5EF4-FFF2-40B4-BE49-F238E27FC236}">
              <a16:creationId xmlns:a16="http://schemas.microsoft.com/office/drawing/2014/main" id="{38143686-CAFA-478D-99C8-FE155DADBAAD}"/>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5" name="テキスト ボックス 504">
          <a:extLst>
            <a:ext uri="{FF2B5EF4-FFF2-40B4-BE49-F238E27FC236}">
              <a16:creationId xmlns:a16="http://schemas.microsoft.com/office/drawing/2014/main" id="{A7D402BB-5C9E-4427-A3CB-DB194BC626DC}"/>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6" name="直線コネクタ 505">
          <a:extLst>
            <a:ext uri="{FF2B5EF4-FFF2-40B4-BE49-F238E27FC236}">
              <a16:creationId xmlns:a16="http://schemas.microsoft.com/office/drawing/2014/main" id="{956698FC-1222-437C-B40B-A704E3FB948B}"/>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7" name="テキスト ボックス 506">
          <a:extLst>
            <a:ext uri="{FF2B5EF4-FFF2-40B4-BE49-F238E27FC236}">
              <a16:creationId xmlns:a16="http://schemas.microsoft.com/office/drawing/2014/main" id="{28C58A5D-1EE4-466D-95BB-15CA39FD6532}"/>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8" name="直線コネクタ 507">
          <a:extLst>
            <a:ext uri="{FF2B5EF4-FFF2-40B4-BE49-F238E27FC236}">
              <a16:creationId xmlns:a16="http://schemas.microsoft.com/office/drawing/2014/main" id="{2544826B-ED6E-4465-8A3B-9622CB78E26D}"/>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9" name="テキスト ボックス 508">
          <a:extLst>
            <a:ext uri="{FF2B5EF4-FFF2-40B4-BE49-F238E27FC236}">
              <a16:creationId xmlns:a16="http://schemas.microsoft.com/office/drawing/2014/main" id="{366AE53A-61F8-49D3-9E29-F8DA24E27DD3}"/>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0" name="直線コネクタ 509">
          <a:extLst>
            <a:ext uri="{FF2B5EF4-FFF2-40B4-BE49-F238E27FC236}">
              <a16:creationId xmlns:a16="http://schemas.microsoft.com/office/drawing/2014/main" id="{68032B76-5EC5-4E9C-AD19-B840A8D81261}"/>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11" name="テキスト ボックス 510">
          <a:extLst>
            <a:ext uri="{FF2B5EF4-FFF2-40B4-BE49-F238E27FC236}">
              <a16:creationId xmlns:a16="http://schemas.microsoft.com/office/drawing/2014/main" id="{A2BAAD5D-D495-4EC9-B6E2-B8DDE97E98E3}"/>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2" name="直線コネクタ 511">
          <a:extLst>
            <a:ext uri="{FF2B5EF4-FFF2-40B4-BE49-F238E27FC236}">
              <a16:creationId xmlns:a16="http://schemas.microsoft.com/office/drawing/2014/main" id="{3F5A7FF3-A8B3-43CF-9EBD-23F2D363EECB}"/>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13" name="テキスト ボックス 512">
          <a:extLst>
            <a:ext uri="{FF2B5EF4-FFF2-40B4-BE49-F238E27FC236}">
              <a16:creationId xmlns:a16="http://schemas.microsoft.com/office/drawing/2014/main" id="{647AD791-7C36-4E0C-A084-958F5CCC0DA7}"/>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4" name="直線コネクタ 513">
          <a:extLst>
            <a:ext uri="{FF2B5EF4-FFF2-40B4-BE49-F238E27FC236}">
              <a16:creationId xmlns:a16="http://schemas.microsoft.com/office/drawing/2014/main" id="{46E39F1D-D169-43B7-B1DF-0F1867E6CB7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5" name="テキスト ボックス 514">
          <a:extLst>
            <a:ext uri="{FF2B5EF4-FFF2-40B4-BE49-F238E27FC236}">
              <a16:creationId xmlns:a16="http://schemas.microsoft.com/office/drawing/2014/main" id="{77C58AF4-B9AD-40C4-BF22-6B738188DB75}"/>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6" name="【学校施設】&#10;一人当たり面積グラフ枠">
          <a:extLst>
            <a:ext uri="{FF2B5EF4-FFF2-40B4-BE49-F238E27FC236}">
              <a16:creationId xmlns:a16="http://schemas.microsoft.com/office/drawing/2014/main" id="{BA40BE7F-0062-4CD4-81E6-54B24E31617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517" name="直線コネクタ 516">
          <a:extLst>
            <a:ext uri="{FF2B5EF4-FFF2-40B4-BE49-F238E27FC236}">
              <a16:creationId xmlns:a16="http://schemas.microsoft.com/office/drawing/2014/main" id="{B01108A9-93F7-4117-AB04-A0D32C139339}"/>
            </a:ext>
          </a:extLst>
        </xdr:cNvPr>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518" name="【学校施設】&#10;一人当たり面積最小値テキスト">
          <a:extLst>
            <a:ext uri="{FF2B5EF4-FFF2-40B4-BE49-F238E27FC236}">
              <a16:creationId xmlns:a16="http://schemas.microsoft.com/office/drawing/2014/main" id="{5305716B-ACF6-4998-BCB4-BBEECF7246CC}"/>
            </a:ext>
          </a:extLst>
        </xdr:cNvPr>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519" name="直線コネクタ 518">
          <a:extLst>
            <a:ext uri="{FF2B5EF4-FFF2-40B4-BE49-F238E27FC236}">
              <a16:creationId xmlns:a16="http://schemas.microsoft.com/office/drawing/2014/main" id="{BAA797E9-19AA-4069-B612-2F94E85862BC}"/>
            </a:ext>
          </a:extLst>
        </xdr:cNvPr>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520" name="【学校施設】&#10;一人当たり面積最大値テキスト">
          <a:extLst>
            <a:ext uri="{FF2B5EF4-FFF2-40B4-BE49-F238E27FC236}">
              <a16:creationId xmlns:a16="http://schemas.microsoft.com/office/drawing/2014/main" id="{E64E4C2E-BFD9-45A7-A7D3-BDEE45CE67B1}"/>
            </a:ext>
          </a:extLst>
        </xdr:cNvPr>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521" name="直線コネクタ 520">
          <a:extLst>
            <a:ext uri="{FF2B5EF4-FFF2-40B4-BE49-F238E27FC236}">
              <a16:creationId xmlns:a16="http://schemas.microsoft.com/office/drawing/2014/main" id="{930E8511-6EA6-4638-A8DA-965B9BEC97E1}"/>
            </a:ext>
          </a:extLst>
        </xdr:cNvPr>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131244</xdr:rowOff>
    </xdr:from>
    <xdr:ext cx="469744" cy="259045"/>
    <xdr:sp macro="" textlink="">
      <xdr:nvSpPr>
        <xdr:cNvPr id="522" name="【学校施設】&#10;一人当たり面積平均値テキスト">
          <a:extLst>
            <a:ext uri="{FF2B5EF4-FFF2-40B4-BE49-F238E27FC236}">
              <a16:creationId xmlns:a16="http://schemas.microsoft.com/office/drawing/2014/main" id="{02A85D9C-395C-43CF-AE9B-BC13040ABDF3}"/>
            </a:ext>
          </a:extLst>
        </xdr:cNvPr>
        <xdr:cNvSpPr txBox="1"/>
      </xdr:nvSpPr>
      <xdr:spPr>
        <a:xfrm>
          <a:off x="22199600" y="10589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523" name="フローチャート: 判断 522">
          <a:extLst>
            <a:ext uri="{FF2B5EF4-FFF2-40B4-BE49-F238E27FC236}">
              <a16:creationId xmlns:a16="http://schemas.microsoft.com/office/drawing/2014/main" id="{1A325B70-7BE6-4D3F-B25A-43A088E54299}"/>
            </a:ext>
          </a:extLst>
        </xdr:cNvPr>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524" name="フローチャート: 判断 523">
          <a:extLst>
            <a:ext uri="{FF2B5EF4-FFF2-40B4-BE49-F238E27FC236}">
              <a16:creationId xmlns:a16="http://schemas.microsoft.com/office/drawing/2014/main" id="{CB749783-2784-4AAD-B4AD-72A9BC9151AA}"/>
            </a:ext>
          </a:extLst>
        </xdr:cNvPr>
        <xdr:cNvSpPr/>
      </xdr:nvSpPr>
      <xdr:spPr>
        <a:xfrm>
          <a:off x="21272500" y="106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525" name="フローチャート: 判断 524">
          <a:extLst>
            <a:ext uri="{FF2B5EF4-FFF2-40B4-BE49-F238E27FC236}">
              <a16:creationId xmlns:a16="http://schemas.microsoft.com/office/drawing/2014/main" id="{FB81F480-D8D2-4923-BB7E-5A21AF9F9F11}"/>
            </a:ext>
          </a:extLst>
        </xdr:cNvPr>
        <xdr:cNvSpPr/>
      </xdr:nvSpPr>
      <xdr:spPr>
        <a:xfrm>
          <a:off x="20383500" y="1064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526" name="フローチャート: 判断 525">
          <a:extLst>
            <a:ext uri="{FF2B5EF4-FFF2-40B4-BE49-F238E27FC236}">
              <a16:creationId xmlns:a16="http://schemas.microsoft.com/office/drawing/2014/main" id="{FAA0E79E-6E7C-4023-9B24-9E5F2037BAE9}"/>
            </a:ext>
          </a:extLst>
        </xdr:cNvPr>
        <xdr:cNvSpPr/>
      </xdr:nvSpPr>
      <xdr:spPr>
        <a:xfrm>
          <a:off x="19494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527" name="フローチャート: 判断 526">
          <a:extLst>
            <a:ext uri="{FF2B5EF4-FFF2-40B4-BE49-F238E27FC236}">
              <a16:creationId xmlns:a16="http://schemas.microsoft.com/office/drawing/2014/main" id="{3E44819A-29B4-458F-A764-D3348100C71E}"/>
            </a:ext>
          </a:extLst>
        </xdr:cNvPr>
        <xdr:cNvSpPr/>
      </xdr:nvSpPr>
      <xdr:spPr>
        <a:xfrm>
          <a:off x="18605500" y="1065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458C582E-F721-43A3-9BB0-4F1C06AC556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A7FB1625-47D4-453E-9F9F-8383A4BF1E8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4FFE4737-A853-48AE-9B81-CB460C16914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1B0DF715-9CF8-4F93-A4BB-E64899F0043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68E30C2D-1AA3-4F09-B43E-219D31F1D0E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28884</xdr:rowOff>
    </xdr:from>
    <xdr:to>
      <xdr:col>116</xdr:col>
      <xdr:colOff>114300</xdr:colOff>
      <xdr:row>61</xdr:row>
      <xdr:rowOff>130484</xdr:rowOff>
    </xdr:to>
    <xdr:sp macro="" textlink="">
      <xdr:nvSpPr>
        <xdr:cNvPr id="533" name="楕円 532">
          <a:extLst>
            <a:ext uri="{FF2B5EF4-FFF2-40B4-BE49-F238E27FC236}">
              <a16:creationId xmlns:a16="http://schemas.microsoft.com/office/drawing/2014/main" id="{CE4EEFB7-819C-4D81-8005-63A3E2E36640}"/>
            </a:ext>
          </a:extLst>
        </xdr:cNvPr>
        <xdr:cNvSpPr/>
      </xdr:nvSpPr>
      <xdr:spPr>
        <a:xfrm>
          <a:off x="22110700" y="1048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51761</xdr:rowOff>
    </xdr:from>
    <xdr:ext cx="469744" cy="259045"/>
    <xdr:sp macro="" textlink="">
      <xdr:nvSpPr>
        <xdr:cNvPr id="534" name="【学校施設】&#10;一人当たり面積該当値テキスト">
          <a:extLst>
            <a:ext uri="{FF2B5EF4-FFF2-40B4-BE49-F238E27FC236}">
              <a16:creationId xmlns:a16="http://schemas.microsoft.com/office/drawing/2014/main" id="{3520626F-02ED-4AC6-ACAC-0AB95CC588B4}"/>
            </a:ext>
          </a:extLst>
        </xdr:cNvPr>
        <xdr:cNvSpPr txBox="1"/>
      </xdr:nvSpPr>
      <xdr:spPr>
        <a:xfrm>
          <a:off x="22199600" y="10338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40313</xdr:rowOff>
    </xdr:from>
    <xdr:to>
      <xdr:col>112</xdr:col>
      <xdr:colOff>38100</xdr:colOff>
      <xdr:row>61</xdr:row>
      <xdr:rowOff>141913</xdr:rowOff>
    </xdr:to>
    <xdr:sp macro="" textlink="">
      <xdr:nvSpPr>
        <xdr:cNvPr id="535" name="楕円 534">
          <a:extLst>
            <a:ext uri="{FF2B5EF4-FFF2-40B4-BE49-F238E27FC236}">
              <a16:creationId xmlns:a16="http://schemas.microsoft.com/office/drawing/2014/main" id="{FBD58248-1C40-4756-98C2-38A88F14CD91}"/>
            </a:ext>
          </a:extLst>
        </xdr:cNvPr>
        <xdr:cNvSpPr/>
      </xdr:nvSpPr>
      <xdr:spPr>
        <a:xfrm>
          <a:off x="21272500" y="1049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79684</xdr:rowOff>
    </xdr:from>
    <xdr:to>
      <xdr:col>116</xdr:col>
      <xdr:colOff>63500</xdr:colOff>
      <xdr:row>61</xdr:row>
      <xdr:rowOff>91113</xdr:rowOff>
    </xdr:to>
    <xdr:cxnSp macro="">
      <xdr:nvCxnSpPr>
        <xdr:cNvPr id="536" name="直線コネクタ 535">
          <a:extLst>
            <a:ext uri="{FF2B5EF4-FFF2-40B4-BE49-F238E27FC236}">
              <a16:creationId xmlns:a16="http://schemas.microsoft.com/office/drawing/2014/main" id="{13A31061-C149-4B64-973F-5CC2D470F0E9}"/>
            </a:ext>
          </a:extLst>
        </xdr:cNvPr>
        <xdr:cNvCxnSpPr/>
      </xdr:nvCxnSpPr>
      <xdr:spPr>
        <a:xfrm flipV="1">
          <a:off x="21323300" y="10538134"/>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96301</xdr:rowOff>
    </xdr:from>
    <xdr:ext cx="469744" cy="259045"/>
    <xdr:sp macro="" textlink="">
      <xdr:nvSpPr>
        <xdr:cNvPr id="537" name="n_1aveValue【学校施設】&#10;一人当たり面積">
          <a:extLst>
            <a:ext uri="{FF2B5EF4-FFF2-40B4-BE49-F238E27FC236}">
              <a16:creationId xmlns:a16="http://schemas.microsoft.com/office/drawing/2014/main" id="{1241387C-604C-44C7-8884-E21AAA09F6B1}"/>
            </a:ext>
          </a:extLst>
        </xdr:cNvPr>
        <xdr:cNvSpPr txBox="1"/>
      </xdr:nvSpPr>
      <xdr:spPr>
        <a:xfrm>
          <a:off x="21075727" y="1072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131662</xdr:rowOff>
    </xdr:from>
    <xdr:ext cx="469744" cy="259045"/>
    <xdr:sp macro="" textlink="">
      <xdr:nvSpPr>
        <xdr:cNvPr id="538" name="n_2aveValue【学校施設】&#10;一人当たり面積">
          <a:extLst>
            <a:ext uri="{FF2B5EF4-FFF2-40B4-BE49-F238E27FC236}">
              <a16:creationId xmlns:a16="http://schemas.microsoft.com/office/drawing/2014/main" id="{4899BFB8-2DF5-4BCB-9894-7332FB0990BC}"/>
            </a:ext>
          </a:extLst>
        </xdr:cNvPr>
        <xdr:cNvSpPr txBox="1"/>
      </xdr:nvSpPr>
      <xdr:spPr>
        <a:xfrm>
          <a:off x="20199427" y="1041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146847</xdr:rowOff>
    </xdr:from>
    <xdr:ext cx="469744" cy="259045"/>
    <xdr:sp macro="" textlink="">
      <xdr:nvSpPr>
        <xdr:cNvPr id="539" name="n_3aveValue【学校施設】&#10;一人当たり面積">
          <a:extLst>
            <a:ext uri="{FF2B5EF4-FFF2-40B4-BE49-F238E27FC236}">
              <a16:creationId xmlns:a16="http://schemas.microsoft.com/office/drawing/2014/main" id="{693E94AB-FB63-4766-B877-2E54C2FC6184}"/>
            </a:ext>
          </a:extLst>
        </xdr:cNvPr>
        <xdr:cNvSpPr txBox="1"/>
      </xdr:nvSpPr>
      <xdr:spPr>
        <a:xfrm>
          <a:off x="19310427" y="10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147011</xdr:rowOff>
    </xdr:from>
    <xdr:ext cx="469744" cy="259045"/>
    <xdr:sp macro="" textlink="">
      <xdr:nvSpPr>
        <xdr:cNvPr id="540" name="n_4aveValue【学校施設】&#10;一人当たり面積">
          <a:extLst>
            <a:ext uri="{FF2B5EF4-FFF2-40B4-BE49-F238E27FC236}">
              <a16:creationId xmlns:a16="http://schemas.microsoft.com/office/drawing/2014/main" id="{161C89AB-6BEA-4956-8418-F62890996C6A}"/>
            </a:ext>
          </a:extLst>
        </xdr:cNvPr>
        <xdr:cNvSpPr txBox="1"/>
      </xdr:nvSpPr>
      <xdr:spPr>
        <a:xfrm>
          <a:off x="18421427" y="1043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158440</xdr:rowOff>
    </xdr:from>
    <xdr:ext cx="469744" cy="259045"/>
    <xdr:sp macro="" textlink="">
      <xdr:nvSpPr>
        <xdr:cNvPr id="541" name="n_1mainValue【学校施設】&#10;一人当たり面積">
          <a:extLst>
            <a:ext uri="{FF2B5EF4-FFF2-40B4-BE49-F238E27FC236}">
              <a16:creationId xmlns:a16="http://schemas.microsoft.com/office/drawing/2014/main" id="{2736F3B9-905A-4A16-A6FC-214343CDCA14}"/>
            </a:ext>
          </a:extLst>
        </xdr:cNvPr>
        <xdr:cNvSpPr txBox="1"/>
      </xdr:nvSpPr>
      <xdr:spPr>
        <a:xfrm>
          <a:off x="21075727" y="1027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2" name="正方形/長方形 541">
          <a:extLst>
            <a:ext uri="{FF2B5EF4-FFF2-40B4-BE49-F238E27FC236}">
              <a16:creationId xmlns:a16="http://schemas.microsoft.com/office/drawing/2014/main" id="{3169FBAF-3FFD-4354-AA29-2BDA5ED989F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3" name="正方形/長方形 542">
          <a:extLst>
            <a:ext uri="{FF2B5EF4-FFF2-40B4-BE49-F238E27FC236}">
              <a16:creationId xmlns:a16="http://schemas.microsoft.com/office/drawing/2014/main" id="{701407E9-EE91-4B6D-95EC-E95FA63D230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4" name="正方形/長方形 543">
          <a:extLst>
            <a:ext uri="{FF2B5EF4-FFF2-40B4-BE49-F238E27FC236}">
              <a16:creationId xmlns:a16="http://schemas.microsoft.com/office/drawing/2014/main" id="{F7465D3B-DFFC-4F82-9F77-D49A04668B9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5" name="正方形/長方形 544">
          <a:extLst>
            <a:ext uri="{FF2B5EF4-FFF2-40B4-BE49-F238E27FC236}">
              <a16:creationId xmlns:a16="http://schemas.microsoft.com/office/drawing/2014/main" id="{C992E677-DBB8-41FB-A787-BF0E8F40943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6" name="正方形/長方形 545">
          <a:extLst>
            <a:ext uri="{FF2B5EF4-FFF2-40B4-BE49-F238E27FC236}">
              <a16:creationId xmlns:a16="http://schemas.microsoft.com/office/drawing/2014/main" id="{7FD6ED9F-960A-45DC-A96A-1131EA5FD44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7" name="正方形/長方形 546">
          <a:extLst>
            <a:ext uri="{FF2B5EF4-FFF2-40B4-BE49-F238E27FC236}">
              <a16:creationId xmlns:a16="http://schemas.microsoft.com/office/drawing/2014/main" id="{04FD6F38-581A-41D8-80D5-D58291FC572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8" name="正方形/長方形 547">
          <a:extLst>
            <a:ext uri="{FF2B5EF4-FFF2-40B4-BE49-F238E27FC236}">
              <a16:creationId xmlns:a16="http://schemas.microsoft.com/office/drawing/2014/main" id="{246D14D3-E9FC-4BF1-92B8-85B0B537301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9" name="正方形/長方形 548">
          <a:extLst>
            <a:ext uri="{FF2B5EF4-FFF2-40B4-BE49-F238E27FC236}">
              <a16:creationId xmlns:a16="http://schemas.microsoft.com/office/drawing/2014/main" id="{E4EAB7B8-798E-4B59-9E04-C8822D4929A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0" name="正方形/長方形 549">
          <a:extLst>
            <a:ext uri="{FF2B5EF4-FFF2-40B4-BE49-F238E27FC236}">
              <a16:creationId xmlns:a16="http://schemas.microsoft.com/office/drawing/2014/main" id="{79C39086-DDBF-4686-987E-629F5C7C6C8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1" name="正方形/長方形 550">
          <a:extLst>
            <a:ext uri="{FF2B5EF4-FFF2-40B4-BE49-F238E27FC236}">
              <a16:creationId xmlns:a16="http://schemas.microsoft.com/office/drawing/2014/main" id="{00CBD75C-CA8C-4614-91A0-5D4781EB2BD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2" name="正方形/長方形 551">
          <a:extLst>
            <a:ext uri="{FF2B5EF4-FFF2-40B4-BE49-F238E27FC236}">
              <a16:creationId xmlns:a16="http://schemas.microsoft.com/office/drawing/2014/main" id="{4ADFC83E-408C-4F2D-BA86-7251E148D1B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3" name="正方形/長方形 552">
          <a:extLst>
            <a:ext uri="{FF2B5EF4-FFF2-40B4-BE49-F238E27FC236}">
              <a16:creationId xmlns:a16="http://schemas.microsoft.com/office/drawing/2014/main" id="{FF5AFB90-71A3-4B6C-8D29-F653903DC22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4" name="正方形/長方形 553">
          <a:extLst>
            <a:ext uri="{FF2B5EF4-FFF2-40B4-BE49-F238E27FC236}">
              <a16:creationId xmlns:a16="http://schemas.microsoft.com/office/drawing/2014/main" id="{951823DD-AD32-43AB-AED6-B6ECE632D8D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5" name="正方形/長方形 554">
          <a:extLst>
            <a:ext uri="{FF2B5EF4-FFF2-40B4-BE49-F238E27FC236}">
              <a16:creationId xmlns:a16="http://schemas.microsoft.com/office/drawing/2014/main" id="{25F59A46-75DA-4079-8369-83FA73F6C2D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6" name="正方形/長方形 555">
          <a:extLst>
            <a:ext uri="{FF2B5EF4-FFF2-40B4-BE49-F238E27FC236}">
              <a16:creationId xmlns:a16="http://schemas.microsoft.com/office/drawing/2014/main" id="{0C47BFBE-6AB7-48EE-BD78-C534A3645BF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7" name="正方形/長方形 556">
          <a:extLst>
            <a:ext uri="{FF2B5EF4-FFF2-40B4-BE49-F238E27FC236}">
              <a16:creationId xmlns:a16="http://schemas.microsoft.com/office/drawing/2014/main" id="{47A4CA4E-B5D7-4BEA-87E8-D1365764C67A}"/>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8" name="正方形/長方形 557">
          <a:extLst>
            <a:ext uri="{FF2B5EF4-FFF2-40B4-BE49-F238E27FC236}">
              <a16:creationId xmlns:a16="http://schemas.microsoft.com/office/drawing/2014/main" id="{5C567ED5-7F48-412C-A795-7E573A531E6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9" name="正方形/長方形 558">
          <a:extLst>
            <a:ext uri="{FF2B5EF4-FFF2-40B4-BE49-F238E27FC236}">
              <a16:creationId xmlns:a16="http://schemas.microsoft.com/office/drawing/2014/main" id="{34866737-3AC6-4D77-9FF0-865AA7B5E71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0" name="正方形/長方形 559">
          <a:extLst>
            <a:ext uri="{FF2B5EF4-FFF2-40B4-BE49-F238E27FC236}">
              <a16:creationId xmlns:a16="http://schemas.microsoft.com/office/drawing/2014/main" id="{5DCAFEDD-B060-4DB5-B22B-4C763C692D5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1" name="正方形/長方形 560">
          <a:extLst>
            <a:ext uri="{FF2B5EF4-FFF2-40B4-BE49-F238E27FC236}">
              <a16:creationId xmlns:a16="http://schemas.microsoft.com/office/drawing/2014/main" id="{4CF371CA-4D80-4782-AA0F-FC06E682EDB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2" name="正方形/長方形 561">
          <a:extLst>
            <a:ext uri="{FF2B5EF4-FFF2-40B4-BE49-F238E27FC236}">
              <a16:creationId xmlns:a16="http://schemas.microsoft.com/office/drawing/2014/main" id="{5FA55E3A-4D88-4E22-A94F-1520143767C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3" name="正方形/長方形 562">
          <a:extLst>
            <a:ext uri="{FF2B5EF4-FFF2-40B4-BE49-F238E27FC236}">
              <a16:creationId xmlns:a16="http://schemas.microsoft.com/office/drawing/2014/main" id="{70BBCAAC-48C7-42E8-8CF3-AD823F9FBA9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4" name="正方形/長方形 563">
          <a:extLst>
            <a:ext uri="{FF2B5EF4-FFF2-40B4-BE49-F238E27FC236}">
              <a16:creationId xmlns:a16="http://schemas.microsoft.com/office/drawing/2014/main" id="{98A557CB-138D-44C7-96AE-9F66CA15976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5" name="正方形/長方形 564">
          <a:extLst>
            <a:ext uri="{FF2B5EF4-FFF2-40B4-BE49-F238E27FC236}">
              <a16:creationId xmlns:a16="http://schemas.microsoft.com/office/drawing/2014/main" id="{00474D1D-51B6-4BDC-B161-5023DF0A5056}"/>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66" name="正方形/長方形 565">
          <a:extLst>
            <a:ext uri="{FF2B5EF4-FFF2-40B4-BE49-F238E27FC236}">
              <a16:creationId xmlns:a16="http://schemas.microsoft.com/office/drawing/2014/main" id="{73DB2C76-FDDD-4923-BFFA-9452B7D4898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7" name="正方形/長方形 566">
          <a:extLst>
            <a:ext uri="{FF2B5EF4-FFF2-40B4-BE49-F238E27FC236}">
              <a16:creationId xmlns:a16="http://schemas.microsoft.com/office/drawing/2014/main" id="{BB1A4BC2-DA0F-41D4-9B57-A173FF6EF92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8" name="正方形/長方形 567">
          <a:extLst>
            <a:ext uri="{FF2B5EF4-FFF2-40B4-BE49-F238E27FC236}">
              <a16:creationId xmlns:a16="http://schemas.microsoft.com/office/drawing/2014/main" id="{9BAE99B7-26C2-4F10-B529-0A8719A6ECE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9" name="正方形/長方形 568">
          <a:extLst>
            <a:ext uri="{FF2B5EF4-FFF2-40B4-BE49-F238E27FC236}">
              <a16:creationId xmlns:a16="http://schemas.microsoft.com/office/drawing/2014/main" id="{69B76D62-78E9-4C74-8EB5-06454A87037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0" name="正方形/長方形 569">
          <a:extLst>
            <a:ext uri="{FF2B5EF4-FFF2-40B4-BE49-F238E27FC236}">
              <a16:creationId xmlns:a16="http://schemas.microsoft.com/office/drawing/2014/main" id="{E883A5CC-1635-49AB-8C33-52AEF3C1C74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1" name="正方形/長方形 570">
          <a:extLst>
            <a:ext uri="{FF2B5EF4-FFF2-40B4-BE49-F238E27FC236}">
              <a16:creationId xmlns:a16="http://schemas.microsoft.com/office/drawing/2014/main" id="{844B862B-7A2C-42AE-AC5A-C8785B071A9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2" name="正方形/長方形 571">
          <a:extLst>
            <a:ext uri="{FF2B5EF4-FFF2-40B4-BE49-F238E27FC236}">
              <a16:creationId xmlns:a16="http://schemas.microsoft.com/office/drawing/2014/main" id="{BB1D5FAA-878A-44D3-8608-EA3D9281138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3" name="正方形/長方形 572">
          <a:extLst>
            <a:ext uri="{FF2B5EF4-FFF2-40B4-BE49-F238E27FC236}">
              <a16:creationId xmlns:a16="http://schemas.microsoft.com/office/drawing/2014/main" id="{CD2A8704-2F1D-435A-85E0-4FEB8FFAF012}"/>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74" name="正方形/長方形 573">
          <a:extLst>
            <a:ext uri="{FF2B5EF4-FFF2-40B4-BE49-F238E27FC236}">
              <a16:creationId xmlns:a16="http://schemas.microsoft.com/office/drawing/2014/main" id="{3951FAD4-2CDE-4994-859E-18226DCCAAE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5" name="正方形/長方形 574">
          <a:extLst>
            <a:ext uri="{FF2B5EF4-FFF2-40B4-BE49-F238E27FC236}">
              <a16:creationId xmlns:a16="http://schemas.microsoft.com/office/drawing/2014/main" id="{D96B8D5A-EC2B-464C-B806-A57D749AD9D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6" name="テキスト ボックス 575">
          <a:extLst>
            <a:ext uri="{FF2B5EF4-FFF2-40B4-BE49-F238E27FC236}">
              <a16:creationId xmlns:a16="http://schemas.microsoft.com/office/drawing/2014/main" id="{6D153064-DAF5-4BB5-9100-7B9A85CCD41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類似団体と比較して有形固定資産減価償却率が特に高くなっている施設は、幼稚園・保育所、公営住宅である。</a:t>
          </a:r>
        </a:p>
        <a:p>
          <a:r>
            <a:rPr kumimoji="1" lang="ja-JP" altLang="en-US" sz="1300">
              <a:latin typeface="ＭＳ Ｐゴシック" panose="020B0600070205080204" pitchFamily="50" charset="-128"/>
              <a:ea typeface="ＭＳ Ｐゴシック" panose="020B0600070205080204" pitchFamily="50" charset="-128"/>
            </a:rPr>
            <a:t>今後も公共施設等総合管理計画に基づき、既存施設の統廃合などの施設保有量の適正化や予防保全型の維持管理による施設の長寿命化に取り組んでいく。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2D0C63B-0D66-4C74-93C1-3D3008B4533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CC06905-DEEE-4494-A62C-2301EAE5F79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C686183-D8A7-4C57-A3C9-AD0B5FD9E75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5749FD2-7E08-42F4-AF5D-A709DA508A4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福島県天栄村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C84FE15-63AC-4320-99D4-8E79E2835A9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6CDD893-A918-4CC2-B7AA-20E21A8851F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B81633D-7B8B-4B7B-A604-A79CFDE9891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E8B35A8-148B-4338-952E-727C7A4EE23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FFAA109-4000-4246-9BAA-C9D1983666F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FCB02B6-0B28-42DF-83BD-66EB09F90B4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5,403
5,329
225.52
5,404,695
5,167,946
158,557
2,962,902
3,480,345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D6C2676-1F0B-49B4-82CF-C5202560F30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77F7053-D903-4688-962F-60B5FEBB4AB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A05F434-A6F0-490D-B20A-1B574212416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8357F51-E110-406A-93A3-A259710C02B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27536BB-6804-419D-BA22-E6F3F692FC8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07B0197-1866-4138-9577-6078C653622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13B8AC3-7F09-4F89-B875-5802A361DF5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F735EA6-BAB2-4D75-8ECF-6C9F8CE72DC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4E3488D-2190-47EF-AA00-8F98E057FBA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74634AB-D204-4173-99CC-17461E498C1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27CEC07-CA48-47AF-811E-A675E409E92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57104B7-F140-4460-AF30-89701732BFB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C8A94B3-9CAD-4F0F-9C43-ED3AEBD5D1B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3812B45-BD17-412B-8B09-BCA036B7A99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D3C62C6-623F-4CC3-B0FA-032CAF5E13A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AE41D71-342F-4019-B51A-3B978A13267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5C014F9-681F-4375-A009-4689F4AC05D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44C0241-EC6C-4EAE-9F35-0B8624586C4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2BAD3A8-5424-4A55-B02D-5831C5B9CBE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60862CB-6200-44AC-AA53-1FD3075A0EC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257524C-8FEE-4124-AC50-89AABA7A371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FEC481C-3E41-4D9C-97FD-F7EBBB38427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6AB4754-89F3-40CE-BAD4-5CC05C04E29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2FFF4F7-8E0A-410C-A283-F9C7D98660A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F157C82-93F8-4154-800D-EFDEE886518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E85F1A8-889F-4D30-959A-83612167B3A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502E06F-8627-4404-BF1D-DAB733E3018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3C7CD3D-46FD-4453-ADB7-235A3F834CB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A830B44-F497-4930-B5B9-51E7D582D39A}"/>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685AB55F-8D4D-4AAD-81C5-C1F838AF59D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EC00C2D6-5BAD-48BB-A98C-CE078D18E6D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2FBEB0DF-8537-4051-BB9C-3DA9C62EAAB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36DB6114-3971-4175-AA83-00DBF20EBEE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35FC1C50-9590-423A-9762-17825B81928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282C3BAA-5498-4C97-82C2-34C38BEEB78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32909A8D-FC50-4CE3-AB02-FCA9B8E309D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B20E767-F507-4A94-BD55-8E1EC8BC0C8F}"/>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6C5B4AB6-2E88-4216-971A-789C474C1A3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FE8772B1-B9D5-4556-A629-BAB84EF4923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1D828701-CABB-4D3F-A984-767467B2078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CEFEB3D7-FA4D-4399-BADB-281A3134D57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3D7AC107-B6A6-4B55-B309-7613A0D6057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8596BCF5-FB36-45E5-9E43-F0FAF0975A4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17FE6A55-AC6B-4492-8C64-C8C9C8CFDD4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72A660FE-ABF7-4FAB-B885-ED9339B4E00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7A559CA9-A973-4158-B5D0-8B9AE6226E3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89BA7F11-9C07-4B2E-BCED-A17B1B7A0E2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22F8455E-A03C-4EEE-80C6-E3BFDD06E19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3B1A0E83-A4CF-491E-B8EA-4AC319EF6D8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9C63E0FA-FC25-4E12-AED8-0DD40B20F1C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CDB6410E-B797-4A79-A6D7-76979AF4462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B7D212FF-6E25-43B2-B858-F67F70E0BD9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F0BB41B6-0F24-4959-B13E-EC11F7A316F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F5B87778-62B5-45E0-AB65-3F02C0F2156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CAFDC813-2302-4B55-B1CB-A74ACFECA3F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8DF7D6B4-0292-47C1-8AE0-D97AB296EFA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63EDA49F-10C9-4199-BBE9-8F88C893A59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CC23C054-D578-46AA-90AD-4DC83DB4002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EC9E52D4-36AC-4C7C-BE05-264F9AC198B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E0978EE5-B418-464C-B47C-DD6408B37CC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25D1290D-86E4-41AD-AB93-E7D1C009020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BFE85A10-2B9C-473D-9EEA-CD373325F23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1FEBECED-B98B-451C-88CB-EFE5A6FA95B1}"/>
            </a:ext>
          </a:extLst>
        </xdr:cNvPr>
        <xdr:cNvCxnSpPr/>
      </xdr:nvCxnSpPr>
      <xdr:spPr>
        <a:xfrm flipV="1">
          <a:off x="4634865" y="95685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7E3833C2-283D-4882-87FE-568AC1D4D83D}"/>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C5175DD4-1302-4DF4-B28F-19180E323CA7}"/>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762CB38E-5093-4110-9F6E-BFA64118F81C}"/>
            </a:ext>
          </a:extLst>
        </xdr:cNvPr>
        <xdr:cNvSpPr txBox="1"/>
      </xdr:nvSpPr>
      <xdr:spPr>
        <a:xfrm>
          <a:off x="4673600" y="934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78" name="直線コネクタ 77">
          <a:extLst>
            <a:ext uri="{FF2B5EF4-FFF2-40B4-BE49-F238E27FC236}">
              <a16:creationId xmlns:a16="http://schemas.microsoft.com/office/drawing/2014/main" id="{043AAD3F-9895-46E3-9261-474D52634BC8}"/>
            </a:ext>
          </a:extLst>
        </xdr:cNvPr>
        <xdr:cNvCxnSpPr/>
      </xdr:nvCxnSpPr>
      <xdr:spPr>
        <a:xfrm>
          <a:off x="4546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89280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7AEB990C-F8F9-4FFC-9519-53E68658F252}"/>
            </a:ext>
          </a:extLst>
        </xdr:cNvPr>
        <xdr:cNvSpPr txBox="1"/>
      </xdr:nvSpPr>
      <xdr:spPr>
        <a:xfrm>
          <a:off x="4673600" y="10547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80" name="フローチャート: 判断 79">
          <a:extLst>
            <a:ext uri="{FF2B5EF4-FFF2-40B4-BE49-F238E27FC236}">
              <a16:creationId xmlns:a16="http://schemas.microsoft.com/office/drawing/2014/main" id="{174018F7-94AE-4006-899D-A3930B16CA71}"/>
            </a:ext>
          </a:extLst>
        </xdr:cNvPr>
        <xdr:cNvSpPr/>
      </xdr:nvSpPr>
      <xdr:spPr>
        <a:xfrm>
          <a:off x="45847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81" name="フローチャート: 判断 80">
          <a:extLst>
            <a:ext uri="{FF2B5EF4-FFF2-40B4-BE49-F238E27FC236}">
              <a16:creationId xmlns:a16="http://schemas.microsoft.com/office/drawing/2014/main" id="{94D67368-91D9-44E6-9D1A-DE160B363FDF}"/>
            </a:ext>
          </a:extLst>
        </xdr:cNvPr>
        <xdr:cNvSpPr/>
      </xdr:nvSpPr>
      <xdr:spPr>
        <a:xfrm>
          <a:off x="374650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82" name="フローチャート: 判断 81">
          <a:extLst>
            <a:ext uri="{FF2B5EF4-FFF2-40B4-BE49-F238E27FC236}">
              <a16:creationId xmlns:a16="http://schemas.microsoft.com/office/drawing/2014/main" id="{67925AFC-9CF7-4B10-9406-0C3BFBB49925}"/>
            </a:ext>
          </a:extLst>
        </xdr:cNvPr>
        <xdr:cNvSpPr/>
      </xdr:nvSpPr>
      <xdr:spPr>
        <a:xfrm>
          <a:off x="2857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83" name="フローチャート: 判断 82">
          <a:extLst>
            <a:ext uri="{FF2B5EF4-FFF2-40B4-BE49-F238E27FC236}">
              <a16:creationId xmlns:a16="http://schemas.microsoft.com/office/drawing/2014/main" id="{09AFE5DC-50AF-4839-841D-155E05A754E2}"/>
            </a:ext>
          </a:extLst>
        </xdr:cNvPr>
        <xdr:cNvSpPr/>
      </xdr:nvSpPr>
      <xdr:spPr>
        <a:xfrm>
          <a:off x="1968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84" name="フローチャート: 判断 83">
          <a:extLst>
            <a:ext uri="{FF2B5EF4-FFF2-40B4-BE49-F238E27FC236}">
              <a16:creationId xmlns:a16="http://schemas.microsoft.com/office/drawing/2014/main" id="{7D9BFF1E-A392-490C-A881-61CA70875F12}"/>
            </a:ext>
          </a:extLst>
        </xdr:cNvPr>
        <xdr:cNvSpPr/>
      </xdr:nvSpPr>
      <xdr:spPr>
        <a:xfrm>
          <a:off x="1079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5877E41B-7A80-4561-89C0-ABE01C73D62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71608E71-6990-42C7-934F-71354561AC2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9C31C61C-C0F6-46F2-B268-CA5DD8007F3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7412B3AA-63DA-4A11-B9AC-BD03C992A7D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42A298F0-7D9F-4CE1-A069-1B0BA771F8F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91259</xdr:rowOff>
    </xdr:from>
    <xdr:to>
      <xdr:col>24</xdr:col>
      <xdr:colOff>114300</xdr:colOff>
      <xdr:row>62</xdr:row>
      <xdr:rowOff>21409</xdr:rowOff>
    </xdr:to>
    <xdr:sp macro="" textlink="">
      <xdr:nvSpPr>
        <xdr:cNvPr id="90" name="楕円 89">
          <a:extLst>
            <a:ext uri="{FF2B5EF4-FFF2-40B4-BE49-F238E27FC236}">
              <a16:creationId xmlns:a16="http://schemas.microsoft.com/office/drawing/2014/main" id="{E3DFCD23-7D6D-43F3-8BE0-F07456AC5EEE}"/>
            </a:ext>
          </a:extLst>
        </xdr:cNvPr>
        <xdr:cNvSpPr/>
      </xdr:nvSpPr>
      <xdr:spPr>
        <a:xfrm>
          <a:off x="45847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114136</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369AD8E8-49F9-402F-ABAD-7FFD3D1C9B61}"/>
            </a:ext>
          </a:extLst>
        </xdr:cNvPr>
        <xdr:cNvSpPr txBox="1"/>
      </xdr:nvSpPr>
      <xdr:spPr>
        <a:xfrm>
          <a:off x="4673600" y="10401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55335</xdr:rowOff>
    </xdr:from>
    <xdr:to>
      <xdr:col>20</xdr:col>
      <xdr:colOff>38100</xdr:colOff>
      <xdr:row>61</xdr:row>
      <xdr:rowOff>156935</xdr:rowOff>
    </xdr:to>
    <xdr:sp macro="" textlink="">
      <xdr:nvSpPr>
        <xdr:cNvPr id="92" name="楕円 91">
          <a:extLst>
            <a:ext uri="{FF2B5EF4-FFF2-40B4-BE49-F238E27FC236}">
              <a16:creationId xmlns:a16="http://schemas.microsoft.com/office/drawing/2014/main" id="{FECFE65F-B798-4538-9C31-6A7EF32CAAE7}"/>
            </a:ext>
          </a:extLst>
        </xdr:cNvPr>
        <xdr:cNvSpPr/>
      </xdr:nvSpPr>
      <xdr:spPr>
        <a:xfrm>
          <a:off x="3746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106135</xdr:rowOff>
    </xdr:from>
    <xdr:to>
      <xdr:col>24</xdr:col>
      <xdr:colOff>63500</xdr:colOff>
      <xdr:row>61</xdr:row>
      <xdr:rowOff>142059</xdr:rowOff>
    </xdr:to>
    <xdr:cxnSp macro="">
      <xdr:nvCxnSpPr>
        <xdr:cNvPr id="93" name="直線コネクタ 92">
          <a:extLst>
            <a:ext uri="{FF2B5EF4-FFF2-40B4-BE49-F238E27FC236}">
              <a16:creationId xmlns:a16="http://schemas.microsoft.com/office/drawing/2014/main" id="{C2E4239B-1418-4E37-952E-4499F406D03A}"/>
            </a:ext>
          </a:extLst>
        </xdr:cNvPr>
        <xdr:cNvCxnSpPr/>
      </xdr:nvCxnSpPr>
      <xdr:spPr>
        <a:xfrm>
          <a:off x="3797300" y="1056458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66420</xdr:rowOff>
    </xdr:from>
    <xdr:ext cx="405111" cy="259045"/>
    <xdr:sp macro="" textlink="">
      <xdr:nvSpPr>
        <xdr:cNvPr id="94" name="n_1aveValue【体育館・プール】&#10;有形固定資産減価償却率">
          <a:extLst>
            <a:ext uri="{FF2B5EF4-FFF2-40B4-BE49-F238E27FC236}">
              <a16:creationId xmlns:a16="http://schemas.microsoft.com/office/drawing/2014/main" id="{C3CE540D-E726-427D-8F2D-9564618195BF}"/>
            </a:ext>
          </a:extLst>
        </xdr:cNvPr>
        <xdr:cNvSpPr txBox="1"/>
      </xdr:nvSpPr>
      <xdr:spPr>
        <a:xfrm>
          <a:off x="35820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57530</xdr:rowOff>
    </xdr:from>
    <xdr:ext cx="405111" cy="259045"/>
    <xdr:sp macro="" textlink="">
      <xdr:nvSpPr>
        <xdr:cNvPr id="95" name="n_2aveValue【体育館・プール】&#10;有形固定資産減価償却率">
          <a:extLst>
            <a:ext uri="{FF2B5EF4-FFF2-40B4-BE49-F238E27FC236}">
              <a16:creationId xmlns:a16="http://schemas.microsoft.com/office/drawing/2014/main" id="{CFDDDCAD-B241-4C62-911E-249A29954372}"/>
            </a:ext>
          </a:extLst>
        </xdr:cNvPr>
        <xdr:cNvSpPr txBox="1"/>
      </xdr:nvSpPr>
      <xdr:spPr>
        <a:xfrm>
          <a:off x="2705744" y="10344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5278</xdr:rowOff>
    </xdr:from>
    <xdr:ext cx="405111" cy="259045"/>
    <xdr:sp macro="" textlink="">
      <xdr:nvSpPr>
        <xdr:cNvPr id="96" name="n_3aveValue【体育館・プール】&#10;有形固定資産減価償却率">
          <a:extLst>
            <a:ext uri="{FF2B5EF4-FFF2-40B4-BE49-F238E27FC236}">
              <a16:creationId xmlns:a16="http://schemas.microsoft.com/office/drawing/2014/main" id="{9D9A556A-9B6B-4D8A-86F2-B791FC0A0A46}"/>
            </a:ext>
          </a:extLst>
        </xdr:cNvPr>
        <xdr:cNvSpPr txBox="1"/>
      </xdr:nvSpPr>
      <xdr:spPr>
        <a:xfrm>
          <a:off x="1816744" y="1029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150603</xdr:rowOff>
    </xdr:from>
    <xdr:ext cx="405111" cy="259045"/>
    <xdr:sp macro="" textlink="">
      <xdr:nvSpPr>
        <xdr:cNvPr id="97" name="n_4aveValue【体育館・プール】&#10;有形固定資産減価償却率">
          <a:extLst>
            <a:ext uri="{FF2B5EF4-FFF2-40B4-BE49-F238E27FC236}">
              <a16:creationId xmlns:a16="http://schemas.microsoft.com/office/drawing/2014/main" id="{9865B9FB-D5A8-4934-9C7A-FF4DCF546AB6}"/>
            </a:ext>
          </a:extLst>
        </xdr:cNvPr>
        <xdr:cNvSpPr txBox="1"/>
      </xdr:nvSpPr>
      <xdr:spPr>
        <a:xfrm>
          <a:off x="9277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2012</xdr:rowOff>
    </xdr:from>
    <xdr:ext cx="405111" cy="259045"/>
    <xdr:sp macro="" textlink="">
      <xdr:nvSpPr>
        <xdr:cNvPr id="98" name="n_1mainValue【体育館・プール】&#10;有形固定資産減価償却率">
          <a:extLst>
            <a:ext uri="{FF2B5EF4-FFF2-40B4-BE49-F238E27FC236}">
              <a16:creationId xmlns:a16="http://schemas.microsoft.com/office/drawing/2014/main" id="{7106FE50-64C1-4C0E-83D9-95A2329DB035}"/>
            </a:ext>
          </a:extLst>
        </xdr:cNvPr>
        <xdr:cNvSpPr txBox="1"/>
      </xdr:nvSpPr>
      <xdr:spPr>
        <a:xfrm>
          <a:off x="3582044" y="1028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9" name="正方形/長方形 98">
          <a:extLst>
            <a:ext uri="{FF2B5EF4-FFF2-40B4-BE49-F238E27FC236}">
              <a16:creationId xmlns:a16="http://schemas.microsoft.com/office/drawing/2014/main" id="{F694277F-3BAF-4E3E-AB56-CD96B6ED2DD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0" name="正方形/長方形 99">
          <a:extLst>
            <a:ext uri="{FF2B5EF4-FFF2-40B4-BE49-F238E27FC236}">
              <a16:creationId xmlns:a16="http://schemas.microsoft.com/office/drawing/2014/main" id="{BC68C756-6649-4F47-B553-1A33F37BB09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1" name="正方形/長方形 100">
          <a:extLst>
            <a:ext uri="{FF2B5EF4-FFF2-40B4-BE49-F238E27FC236}">
              <a16:creationId xmlns:a16="http://schemas.microsoft.com/office/drawing/2014/main" id="{0C7BCBF1-D5BC-40D1-8127-21219A9571B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2" name="正方形/長方形 101">
          <a:extLst>
            <a:ext uri="{FF2B5EF4-FFF2-40B4-BE49-F238E27FC236}">
              <a16:creationId xmlns:a16="http://schemas.microsoft.com/office/drawing/2014/main" id="{D013AE38-466A-49F7-AFC2-0BBD56831CD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3" name="正方形/長方形 102">
          <a:extLst>
            <a:ext uri="{FF2B5EF4-FFF2-40B4-BE49-F238E27FC236}">
              <a16:creationId xmlns:a16="http://schemas.microsoft.com/office/drawing/2014/main" id="{ADBF7C37-9C51-4DC9-89F4-855D39BB18F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4" name="正方形/長方形 103">
          <a:extLst>
            <a:ext uri="{FF2B5EF4-FFF2-40B4-BE49-F238E27FC236}">
              <a16:creationId xmlns:a16="http://schemas.microsoft.com/office/drawing/2014/main" id="{364B668C-71F6-4304-BD68-178D18F9E15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5" name="正方形/長方形 104">
          <a:extLst>
            <a:ext uri="{FF2B5EF4-FFF2-40B4-BE49-F238E27FC236}">
              <a16:creationId xmlns:a16="http://schemas.microsoft.com/office/drawing/2014/main" id="{14C3749F-6D31-4CC9-947F-F99DCED4850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6" name="正方形/長方形 105">
          <a:extLst>
            <a:ext uri="{FF2B5EF4-FFF2-40B4-BE49-F238E27FC236}">
              <a16:creationId xmlns:a16="http://schemas.microsoft.com/office/drawing/2014/main" id="{D0D0593B-0F36-4912-859C-EE9C0E2683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7" name="テキスト ボックス 106">
          <a:extLst>
            <a:ext uri="{FF2B5EF4-FFF2-40B4-BE49-F238E27FC236}">
              <a16:creationId xmlns:a16="http://schemas.microsoft.com/office/drawing/2014/main" id="{B8E39A8A-8CA3-4601-B188-2EB16080D9B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8" name="直線コネクタ 107">
          <a:extLst>
            <a:ext uri="{FF2B5EF4-FFF2-40B4-BE49-F238E27FC236}">
              <a16:creationId xmlns:a16="http://schemas.microsoft.com/office/drawing/2014/main" id="{8BC65CA8-CB81-4299-B35E-3F23CA021AC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9" name="直線コネクタ 108">
          <a:extLst>
            <a:ext uri="{FF2B5EF4-FFF2-40B4-BE49-F238E27FC236}">
              <a16:creationId xmlns:a16="http://schemas.microsoft.com/office/drawing/2014/main" id="{34ED3E65-1FAD-405A-A9F1-C6525175FE96}"/>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0" name="テキスト ボックス 109">
          <a:extLst>
            <a:ext uri="{FF2B5EF4-FFF2-40B4-BE49-F238E27FC236}">
              <a16:creationId xmlns:a16="http://schemas.microsoft.com/office/drawing/2014/main" id="{A6DEEE1F-3E73-4A0F-B14A-8524A8DD4423}"/>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1" name="直線コネクタ 110">
          <a:extLst>
            <a:ext uri="{FF2B5EF4-FFF2-40B4-BE49-F238E27FC236}">
              <a16:creationId xmlns:a16="http://schemas.microsoft.com/office/drawing/2014/main" id="{8D023A2A-5393-4358-AE2D-03334381887D}"/>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2" name="テキスト ボックス 111">
          <a:extLst>
            <a:ext uri="{FF2B5EF4-FFF2-40B4-BE49-F238E27FC236}">
              <a16:creationId xmlns:a16="http://schemas.microsoft.com/office/drawing/2014/main" id="{1FCC25C8-4E52-45B2-B6A1-224715322302}"/>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3" name="直線コネクタ 112">
          <a:extLst>
            <a:ext uri="{FF2B5EF4-FFF2-40B4-BE49-F238E27FC236}">
              <a16:creationId xmlns:a16="http://schemas.microsoft.com/office/drawing/2014/main" id="{9D7EA8CF-E6DB-4891-B2E1-A6C19D341023}"/>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4" name="テキスト ボックス 113">
          <a:extLst>
            <a:ext uri="{FF2B5EF4-FFF2-40B4-BE49-F238E27FC236}">
              <a16:creationId xmlns:a16="http://schemas.microsoft.com/office/drawing/2014/main" id="{6577A7B0-3B66-40E2-8B9A-602311E45FC3}"/>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5" name="直線コネクタ 114">
          <a:extLst>
            <a:ext uri="{FF2B5EF4-FFF2-40B4-BE49-F238E27FC236}">
              <a16:creationId xmlns:a16="http://schemas.microsoft.com/office/drawing/2014/main" id="{225465CF-7BFB-4893-9CDB-294889ACF29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6" name="テキスト ボックス 115">
          <a:extLst>
            <a:ext uri="{FF2B5EF4-FFF2-40B4-BE49-F238E27FC236}">
              <a16:creationId xmlns:a16="http://schemas.microsoft.com/office/drawing/2014/main" id="{9C1C327C-DED4-4AEE-BDB9-BD7F647E75F6}"/>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7" name="直線コネクタ 116">
          <a:extLst>
            <a:ext uri="{FF2B5EF4-FFF2-40B4-BE49-F238E27FC236}">
              <a16:creationId xmlns:a16="http://schemas.microsoft.com/office/drawing/2014/main" id="{62C547A4-1F93-47A6-A522-E4CFC7BB483E}"/>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8" name="テキスト ボックス 117">
          <a:extLst>
            <a:ext uri="{FF2B5EF4-FFF2-40B4-BE49-F238E27FC236}">
              <a16:creationId xmlns:a16="http://schemas.microsoft.com/office/drawing/2014/main" id="{821AD370-9F14-4956-B5A4-2F3D72EB2E5C}"/>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9" name="直線コネクタ 118">
          <a:extLst>
            <a:ext uri="{FF2B5EF4-FFF2-40B4-BE49-F238E27FC236}">
              <a16:creationId xmlns:a16="http://schemas.microsoft.com/office/drawing/2014/main" id="{46D16CB8-C1E1-43EC-BA08-0EB3D508513E}"/>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0" name="テキスト ボックス 119">
          <a:extLst>
            <a:ext uri="{FF2B5EF4-FFF2-40B4-BE49-F238E27FC236}">
              <a16:creationId xmlns:a16="http://schemas.microsoft.com/office/drawing/2014/main" id="{C7161929-33D6-4091-974B-7863E4EBAEAF}"/>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1" name="直線コネクタ 120">
          <a:extLst>
            <a:ext uri="{FF2B5EF4-FFF2-40B4-BE49-F238E27FC236}">
              <a16:creationId xmlns:a16="http://schemas.microsoft.com/office/drawing/2014/main" id="{9A6F1B0D-3C44-4C04-990B-FA41EA68000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2" name="テキスト ボックス 121">
          <a:extLst>
            <a:ext uri="{FF2B5EF4-FFF2-40B4-BE49-F238E27FC236}">
              <a16:creationId xmlns:a16="http://schemas.microsoft.com/office/drawing/2014/main" id="{173A73EE-58C1-4839-93AA-338CDB8D0A0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3" name="【体育館・プール】&#10;一人当たり面積グラフ枠">
          <a:extLst>
            <a:ext uri="{FF2B5EF4-FFF2-40B4-BE49-F238E27FC236}">
              <a16:creationId xmlns:a16="http://schemas.microsoft.com/office/drawing/2014/main" id="{D66C2F92-6090-4056-BF2A-8441616E870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124" name="直線コネクタ 123">
          <a:extLst>
            <a:ext uri="{FF2B5EF4-FFF2-40B4-BE49-F238E27FC236}">
              <a16:creationId xmlns:a16="http://schemas.microsoft.com/office/drawing/2014/main" id="{5843ED9D-6FC3-4637-9CF2-5E52A36620EE}"/>
            </a:ext>
          </a:extLst>
        </xdr:cNvPr>
        <xdr:cNvCxnSpPr/>
      </xdr:nvCxnSpPr>
      <xdr:spPr>
        <a:xfrm flipV="1">
          <a:off x="10476865" y="9392194"/>
          <a:ext cx="0" cy="1576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125" name="【体育館・プール】&#10;一人当たり面積最小値テキスト">
          <a:extLst>
            <a:ext uri="{FF2B5EF4-FFF2-40B4-BE49-F238E27FC236}">
              <a16:creationId xmlns:a16="http://schemas.microsoft.com/office/drawing/2014/main" id="{10ECDDA0-E1C8-41BB-A25F-0D004B06681A}"/>
            </a:ext>
          </a:extLst>
        </xdr:cNvPr>
        <xdr:cNvSpPr txBox="1"/>
      </xdr:nvSpPr>
      <xdr:spPr>
        <a:xfrm>
          <a:off x="10515600"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126" name="直線コネクタ 125">
          <a:extLst>
            <a:ext uri="{FF2B5EF4-FFF2-40B4-BE49-F238E27FC236}">
              <a16:creationId xmlns:a16="http://schemas.microsoft.com/office/drawing/2014/main" id="{56B568F0-7BE5-4997-B6DB-690B671C329B}"/>
            </a:ext>
          </a:extLst>
        </xdr:cNvPr>
        <xdr:cNvCxnSpPr/>
      </xdr:nvCxnSpPr>
      <xdr:spPr>
        <a:xfrm>
          <a:off x="10388600" y="1096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127" name="【体育館・プール】&#10;一人当たり面積最大値テキスト">
          <a:extLst>
            <a:ext uri="{FF2B5EF4-FFF2-40B4-BE49-F238E27FC236}">
              <a16:creationId xmlns:a16="http://schemas.microsoft.com/office/drawing/2014/main" id="{3D4E4F86-E806-49DE-B30C-42AF8607ABDC}"/>
            </a:ext>
          </a:extLst>
        </xdr:cNvPr>
        <xdr:cNvSpPr txBox="1"/>
      </xdr:nvSpPr>
      <xdr:spPr>
        <a:xfrm>
          <a:off x="10515600" y="9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128" name="直線コネクタ 127">
          <a:extLst>
            <a:ext uri="{FF2B5EF4-FFF2-40B4-BE49-F238E27FC236}">
              <a16:creationId xmlns:a16="http://schemas.microsoft.com/office/drawing/2014/main" id="{2C8DA36C-4AA4-4619-AA8E-5AC0643727AF}"/>
            </a:ext>
          </a:extLst>
        </xdr:cNvPr>
        <xdr:cNvCxnSpPr/>
      </xdr:nvCxnSpPr>
      <xdr:spPr>
        <a:xfrm>
          <a:off x="10388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128831</xdr:rowOff>
    </xdr:from>
    <xdr:ext cx="469744" cy="259045"/>
    <xdr:sp macro="" textlink="">
      <xdr:nvSpPr>
        <xdr:cNvPr id="129" name="【体育館・プール】&#10;一人当たり面積平均値テキスト">
          <a:extLst>
            <a:ext uri="{FF2B5EF4-FFF2-40B4-BE49-F238E27FC236}">
              <a16:creationId xmlns:a16="http://schemas.microsoft.com/office/drawing/2014/main" id="{7B5B7CC2-D20B-4CD7-AA09-560550643B00}"/>
            </a:ext>
          </a:extLst>
        </xdr:cNvPr>
        <xdr:cNvSpPr txBox="1"/>
      </xdr:nvSpPr>
      <xdr:spPr>
        <a:xfrm>
          <a:off x="10515600" y="10244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130" name="フローチャート: 判断 129">
          <a:extLst>
            <a:ext uri="{FF2B5EF4-FFF2-40B4-BE49-F238E27FC236}">
              <a16:creationId xmlns:a16="http://schemas.microsoft.com/office/drawing/2014/main" id="{54334033-D062-4D01-A0D3-67E41662EDF8}"/>
            </a:ext>
          </a:extLst>
        </xdr:cNvPr>
        <xdr:cNvSpPr/>
      </xdr:nvSpPr>
      <xdr:spPr>
        <a:xfrm>
          <a:off x="104267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131" name="フローチャート: 判断 130">
          <a:extLst>
            <a:ext uri="{FF2B5EF4-FFF2-40B4-BE49-F238E27FC236}">
              <a16:creationId xmlns:a16="http://schemas.microsoft.com/office/drawing/2014/main" id="{5DA0425A-1EF6-4181-8344-9CC75FE9B542}"/>
            </a:ext>
          </a:extLst>
        </xdr:cNvPr>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137523</xdr:rowOff>
    </xdr:from>
    <xdr:to>
      <xdr:col>46</xdr:col>
      <xdr:colOff>38100</xdr:colOff>
      <xdr:row>61</xdr:row>
      <xdr:rowOff>67673</xdr:rowOff>
    </xdr:to>
    <xdr:sp macro="" textlink="">
      <xdr:nvSpPr>
        <xdr:cNvPr id="132" name="フローチャート: 判断 131">
          <a:extLst>
            <a:ext uri="{FF2B5EF4-FFF2-40B4-BE49-F238E27FC236}">
              <a16:creationId xmlns:a16="http://schemas.microsoft.com/office/drawing/2014/main" id="{3928963F-156C-4165-B777-1C794A41D284}"/>
            </a:ext>
          </a:extLst>
        </xdr:cNvPr>
        <xdr:cNvSpPr/>
      </xdr:nvSpPr>
      <xdr:spPr>
        <a:xfrm>
          <a:off x="8699500" y="1042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3084</xdr:rowOff>
    </xdr:from>
    <xdr:to>
      <xdr:col>41</xdr:col>
      <xdr:colOff>101600</xdr:colOff>
      <xdr:row>61</xdr:row>
      <xdr:rowOff>104684</xdr:rowOff>
    </xdr:to>
    <xdr:sp macro="" textlink="">
      <xdr:nvSpPr>
        <xdr:cNvPr id="133" name="フローチャート: 判断 132">
          <a:extLst>
            <a:ext uri="{FF2B5EF4-FFF2-40B4-BE49-F238E27FC236}">
              <a16:creationId xmlns:a16="http://schemas.microsoft.com/office/drawing/2014/main" id="{0A7FFFA9-AC19-4EE5-84AB-F1D5BC9478A1}"/>
            </a:ext>
          </a:extLst>
        </xdr:cNvPr>
        <xdr:cNvSpPr/>
      </xdr:nvSpPr>
      <xdr:spPr>
        <a:xfrm>
          <a:off x="7810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17235</xdr:rowOff>
    </xdr:from>
    <xdr:to>
      <xdr:col>36</xdr:col>
      <xdr:colOff>165100</xdr:colOff>
      <xdr:row>61</xdr:row>
      <xdr:rowOff>118835</xdr:rowOff>
    </xdr:to>
    <xdr:sp macro="" textlink="">
      <xdr:nvSpPr>
        <xdr:cNvPr id="134" name="フローチャート: 判断 133">
          <a:extLst>
            <a:ext uri="{FF2B5EF4-FFF2-40B4-BE49-F238E27FC236}">
              <a16:creationId xmlns:a16="http://schemas.microsoft.com/office/drawing/2014/main" id="{6922A8D4-918C-42EF-8B5E-AC685797E300}"/>
            </a:ext>
          </a:extLst>
        </xdr:cNvPr>
        <xdr:cNvSpPr/>
      </xdr:nvSpPr>
      <xdr:spPr>
        <a:xfrm>
          <a:off x="6921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FAFB2BE4-FC7B-4E3D-9DCE-A76C425AFBA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A0A3AA63-9544-4DF2-96BB-4A24441C272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C8EA5010-9972-4BE1-B83E-1DDBBB85995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3A433CEF-6685-4E6C-99CC-5C6E0A80012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B4026949-9DA5-4D29-856F-BA499207D78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27033</xdr:rowOff>
    </xdr:from>
    <xdr:to>
      <xdr:col>55</xdr:col>
      <xdr:colOff>50800</xdr:colOff>
      <xdr:row>61</xdr:row>
      <xdr:rowOff>128633</xdr:rowOff>
    </xdr:to>
    <xdr:sp macro="" textlink="">
      <xdr:nvSpPr>
        <xdr:cNvPr id="140" name="楕円 139">
          <a:extLst>
            <a:ext uri="{FF2B5EF4-FFF2-40B4-BE49-F238E27FC236}">
              <a16:creationId xmlns:a16="http://schemas.microsoft.com/office/drawing/2014/main" id="{8669B78B-E86F-4629-96BA-B7C9D893EF81}"/>
            </a:ext>
          </a:extLst>
        </xdr:cNvPr>
        <xdr:cNvSpPr/>
      </xdr:nvSpPr>
      <xdr:spPr>
        <a:xfrm>
          <a:off x="10426700" y="1048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5460</xdr:rowOff>
    </xdr:from>
    <xdr:ext cx="469744" cy="259045"/>
    <xdr:sp macro="" textlink="">
      <xdr:nvSpPr>
        <xdr:cNvPr id="141" name="【体育館・プール】&#10;一人当たり面積該当値テキスト">
          <a:extLst>
            <a:ext uri="{FF2B5EF4-FFF2-40B4-BE49-F238E27FC236}">
              <a16:creationId xmlns:a16="http://schemas.microsoft.com/office/drawing/2014/main" id="{C24BCD98-8CC3-4B61-92BA-8BF1366B410C}"/>
            </a:ext>
          </a:extLst>
        </xdr:cNvPr>
        <xdr:cNvSpPr txBox="1"/>
      </xdr:nvSpPr>
      <xdr:spPr>
        <a:xfrm>
          <a:off x="10515600" y="10463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37919</xdr:rowOff>
    </xdr:from>
    <xdr:to>
      <xdr:col>50</xdr:col>
      <xdr:colOff>165100</xdr:colOff>
      <xdr:row>61</xdr:row>
      <xdr:rowOff>139519</xdr:rowOff>
    </xdr:to>
    <xdr:sp macro="" textlink="">
      <xdr:nvSpPr>
        <xdr:cNvPr id="142" name="楕円 141">
          <a:extLst>
            <a:ext uri="{FF2B5EF4-FFF2-40B4-BE49-F238E27FC236}">
              <a16:creationId xmlns:a16="http://schemas.microsoft.com/office/drawing/2014/main" id="{CAFD6BA6-188E-4B73-87C3-F47088635C3F}"/>
            </a:ext>
          </a:extLst>
        </xdr:cNvPr>
        <xdr:cNvSpPr/>
      </xdr:nvSpPr>
      <xdr:spPr>
        <a:xfrm>
          <a:off x="9588500" y="1049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77833</xdr:rowOff>
    </xdr:from>
    <xdr:to>
      <xdr:col>55</xdr:col>
      <xdr:colOff>0</xdr:colOff>
      <xdr:row>61</xdr:row>
      <xdr:rowOff>88719</xdr:rowOff>
    </xdr:to>
    <xdr:cxnSp macro="">
      <xdr:nvCxnSpPr>
        <xdr:cNvPr id="143" name="直線コネクタ 142">
          <a:extLst>
            <a:ext uri="{FF2B5EF4-FFF2-40B4-BE49-F238E27FC236}">
              <a16:creationId xmlns:a16="http://schemas.microsoft.com/office/drawing/2014/main" id="{2BF788B6-009D-4E45-B15D-0BEF654DCD85}"/>
            </a:ext>
          </a:extLst>
        </xdr:cNvPr>
        <xdr:cNvCxnSpPr/>
      </xdr:nvCxnSpPr>
      <xdr:spPr>
        <a:xfrm flipV="1">
          <a:off x="9639300" y="1053628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25417</xdr:rowOff>
    </xdr:from>
    <xdr:ext cx="469744" cy="259045"/>
    <xdr:sp macro="" textlink="">
      <xdr:nvSpPr>
        <xdr:cNvPr id="144" name="n_1aveValue【体育館・プール】&#10;一人当たり面積">
          <a:extLst>
            <a:ext uri="{FF2B5EF4-FFF2-40B4-BE49-F238E27FC236}">
              <a16:creationId xmlns:a16="http://schemas.microsoft.com/office/drawing/2014/main" id="{284B46A5-575E-4EF6-81BA-E882ABC3968F}"/>
            </a:ext>
          </a:extLst>
        </xdr:cNvPr>
        <xdr:cNvSpPr txBox="1"/>
      </xdr:nvSpPr>
      <xdr:spPr>
        <a:xfrm>
          <a:off x="93917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84200</xdr:rowOff>
    </xdr:from>
    <xdr:ext cx="469744" cy="259045"/>
    <xdr:sp macro="" textlink="">
      <xdr:nvSpPr>
        <xdr:cNvPr id="145" name="n_2aveValue【体育館・プール】&#10;一人当たり面積">
          <a:extLst>
            <a:ext uri="{FF2B5EF4-FFF2-40B4-BE49-F238E27FC236}">
              <a16:creationId xmlns:a16="http://schemas.microsoft.com/office/drawing/2014/main" id="{8A78DA96-7DB9-464F-B890-BECC5897FDBC}"/>
            </a:ext>
          </a:extLst>
        </xdr:cNvPr>
        <xdr:cNvSpPr txBox="1"/>
      </xdr:nvSpPr>
      <xdr:spPr>
        <a:xfrm>
          <a:off x="8515427" y="101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121211</xdr:rowOff>
    </xdr:from>
    <xdr:ext cx="469744" cy="259045"/>
    <xdr:sp macro="" textlink="">
      <xdr:nvSpPr>
        <xdr:cNvPr id="146" name="n_3aveValue【体育館・プール】&#10;一人当たり面積">
          <a:extLst>
            <a:ext uri="{FF2B5EF4-FFF2-40B4-BE49-F238E27FC236}">
              <a16:creationId xmlns:a16="http://schemas.microsoft.com/office/drawing/2014/main" id="{37D5F5A8-C1F9-4675-A7B7-AF3C387298E9}"/>
            </a:ext>
          </a:extLst>
        </xdr:cNvPr>
        <xdr:cNvSpPr txBox="1"/>
      </xdr:nvSpPr>
      <xdr:spPr>
        <a:xfrm>
          <a:off x="76264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135362</xdr:rowOff>
    </xdr:from>
    <xdr:ext cx="469744" cy="259045"/>
    <xdr:sp macro="" textlink="">
      <xdr:nvSpPr>
        <xdr:cNvPr id="147" name="n_4aveValue【体育館・プール】&#10;一人当たり面積">
          <a:extLst>
            <a:ext uri="{FF2B5EF4-FFF2-40B4-BE49-F238E27FC236}">
              <a16:creationId xmlns:a16="http://schemas.microsoft.com/office/drawing/2014/main" id="{03C77926-4C6F-4387-A86B-86F883D38E59}"/>
            </a:ext>
          </a:extLst>
        </xdr:cNvPr>
        <xdr:cNvSpPr txBox="1"/>
      </xdr:nvSpPr>
      <xdr:spPr>
        <a:xfrm>
          <a:off x="6737427" y="10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130646</xdr:rowOff>
    </xdr:from>
    <xdr:ext cx="469744" cy="259045"/>
    <xdr:sp macro="" textlink="">
      <xdr:nvSpPr>
        <xdr:cNvPr id="148" name="n_1mainValue【体育館・プール】&#10;一人当たり面積">
          <a:extLst>
            <a:ext uri="{FF2B5EF4-FFF2-40B4-BE49-F238E27FC236}">
              <a16:creationId xmlns:a16="http://schemas.microsoft.com/office/drawing/2014/main" id="{CFF2D5B7-2A63-46BD-8B11-1831BB806A10}"/>
            </a:ext>
          </a:extLst>
        </xdr:cNvPr>
        <xdr:cNvSpPr txBox="1"/>
      </xdr:nvSpPr>
      <xdr:spPr>
        <a:xfrm>
          <a:off x="9391727" y="1058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a:extLst>
            <a:ext uri="{FF2B5EF4-FFF2-40B4-BE49-F238E27FC236}">
              <a16:creationId xmlns:a16="http://schemas.microsoft.com/office/drawing/2014/main" id="{86872CED-E2C5-4A34-BC9D-B12EC0FA134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a:extLst>
            <a:ext uri="{FF2B5EF4-FFF2-40B4-BE49-F238E27FC236}">
              <a16:creationId xmlns:a16="http://schemas.microsoft.com/office/drawing/2014/main" id="{B237E127-9C7D-4C09-8B53-846A5398A11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a:extLst>
            <a:ext uri="{FF2B5EF4-FFF2-40B4-BE49-F238E27FC236}">
              <a16:creationId xmlns:a16="http://schemas.microsoft.com/office/drawing/2014/main" id="{958D3ED2-253C-4CD3-BAFF-7DB803E26A5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a:extLst>
            <a:ext uri="{FF2B5EF4-FFF2-40B4-BE49-F238E27FC236}">
              <a16:creationId xmlns:a16="http://schemas.microsoft.com/office/drawing/2014/main" id="{2E8EA932-8359-4471-A2C6-8C663FEDFE2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a:extLst>
            <a:ext uri="{FF2B5EF4-FFF2-40B4-BE49-F238E27FC236}">
              <a16:creationId xmlns:a16="http://schemas.microsoft.com/office/drawing/2014/main" id="{6B2DFF02-25F0-415A-9221-44C1EE86BF3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a:extLst>
            <a:ext uri="{FF2B5EF4-FFF2-40B4-BE49-F238E27FC236}">
              <a16:creationId xmlns:a16="http://schemas.microsoft.com/office/drawing/2014/main" id="{8003DF19-78B0-4634-9909-A0DBDDB6CA0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a:extLst>
            <a:ext uri="{FF2B5EF4-FFF2-40B4-BE49-F238E27FC236}">
              <a16:creationId xmlns:a16="http://schemas.microsoft.com/office/drawing/2014/main" id="{A5A8E6DF-B5D5-4DE1-9C1B-ABEEDA79271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a:extLst>
            <a:ext uri="{FF2B5EF4-FFF2-40B4-BE49-F238E27FC236}">
              <a16:creationId xmlns:a16="http://schemas.microsoft.com/office/drawing/2014/main" id="{26BE3C39-C11E-41AA-A929-339139EE5268}"/>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7" name="正方形/長方形 156">
          <a:extLst>
            <a:ext uri="{FF2B5EF4-FFF2-40B4-BE49-F238E27FC236}">
              <a16:creationId xmlns:a16="http://schemas.microsoft.com/office/drawing/2014/main" id="{134B3DAB-27C1-44FE-A5AC-C4452475DCB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8" name="正方形/長方形 157">
          <a:extLst>
            <a:ext uri="{FF2B5EF4-FFF2-40B4-BE49-F238E27FC236}">
              <a16:creationId xmlns:a16="http://schemas.microsoft.com/office/drawing/2014/main" id="{08FD49B0-035F-4226-B996-0C06FEC7053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9" name="正方形/長方形 158">
          <a:extLst>
            <a:ext uri="{FF2B5EF4-FFF2-40B4-BE49-F238E27FC236}">
              <a16:creationId xmlns:a16="http://schemas.microsoft.com/office/drawing/2014/main" id="{A5300A18-2D9A-46DC-B2BC-AC7D9B8AB82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0" name="正方形/長方形 159">
          <a:extLst>
            <a:ext uri="{FF2B5EF4-FFF2-40B4-BE49-F238E27FC236}">
              <a16:creationId xmlns:a16="http://schemas.microsoft.com/office/drawing/2014/main" id="{52BF2519-8DC1-4102-83B8-08A7D3F7FA7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1" name="正方形/長方形 160">
          <a:extLst>
            <a:ext uri="{FF2B5EF4-FFF2-40B4-BE49-F238E27FC236}">
              <a16:creationId xmlns:a16="http://schemas.microsoft.com/office/drawing/2014/main" id="{6EE35AB9-0098-49E7-82CB-DDB2A9A2AEE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2" name="正方形/長方形 161">
          <a:extLst>
            <a:ext uri="{FF2B5EF4-FFF2-40B4-BE49-F238E27FC236}">
              <a16:creationId xmlns:a16="http://schemas.microsoft.com/office/drawing/2014/main" id="{EAE881E7-E1CE-476F-AF8A-7988E1268BA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3" name="正方形/長方形 162">
          <a:extLst>
            <a:ext uri="{FF2B5EF4-FFF2-40B4-BE49-F238E27FC236}">
              <a16:creationId xmlns:a16="http://schemas.microsoft.com/office/drawing/2014/main" id="{F138BF7F-9B01-4DAC-9D10-61938EAD0CE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4" name="正方形/長方形 163">
          <a:extLst>
            <a:ext uri="{FF2B5EF4-FFF2-40B4-BE49-F238E27FC236}">
              <a16:creationId xmlns:a16="http://schemas.microsoft.com/office/drawing/2014/main" id="{BD6CE614-C585-4D3E-BF2B-7D5FD67195F9}"/>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5" name="正方形/長方形 164">
          <a:extLst>
            <a:ext uri="{FF2B5EF4-FFF2-40B4-BE49-F238E27FC236}">
              <a16:creationId xmlns:a16="http://schemas.microsoft.com/office/drawing/2014/main" id="{2D9E3291-5C6C-42FB-925A-617A3BD9B71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6" name="正方形/長方形 165">
          <a:extLst>
            <a:ext uri="{FF2B5EF4-FFF2-40B4-BE49-F238E27FC236}">
              <a16:creationId xmlns:a16="http://schemas.microsoft.com/office/drawing/2014/main" id="{C2C54124-8A14-4427-8808-1800E787EB5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7" name="正方形/長方形 166">
          <a:extLst>
            <a:ext uri="{FF2B5EF4-FFF2-40B4-BE49-F238E27FC236}">
              <a16:creationId xmlns:a16="http://schemas.microsoft.com/office/drawing/2014/main" id="{AA9F38D5-806E-4FC3-8541-48152C150BB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8" name="正方形/長方形 167">
          <a:extLst>
            <a:ext uri="{FF2B5EF4-FFF2-40B4-BE49-F238E27FC236}">
              <a16:creationId xmlns:a16="http://schemas.microsoft.com/office/drawing/2014/main" id="{36A4B14E-C011-4BB6-ACC9-546AEDF8418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9" name="正方形/長方形 168">
          <a:extLst>
            <a:ext uri="{FF2B5EF4-FFF2-40B4-BE49-F238E27FC236}">
              <a16:creationId xmlns:a16="http://schemas.microsoft.com/office/drawing/2014/main" id="{B7A20F04-9C29-4F57-8FAF-9E2CCDC5500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0" name="正方形/長方形 169">
          <a:extLst>
            <a:ext uri="{FF2B5EF4-FFF2-40B4-BE49-F238E27FC236}">
              <a16:creationId xmlns:a16="http://schemas.microsoft.com/office/drawing/2014/main" id="{392D0B70-8EE7-4485-9507-704D0FF07DB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1" name="正方形/長方形 170">
          <a:extLst>
            <a:ext uri="{FF2B5EF4-FFF2-40B4-BE49-F238E27FC236}">
              <a16:creationId xmlns:a16="http://schemas.microsoft.com/office/drawing/2014/main" id="{C077A326-BEFC-4CAF-9AC2-82BA19F4B6D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2" name="正方形/長方形 171">
          <a:extLst>
            <a:ext uri="{FF2B5EF4-FFF2-40B4-BE49-F238E27FC236}">
              <a16:creationId xmlns:a16="http://schemas.microsoft.com/office/drawing/2014/main" id="{AF89675D-BA37-4A58-8593-C1F7C58E24C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3" name="正方形/長方形 172">
          <a:extLst>
            <a:ext uri="{FF2B5EF4-FFF2-40B4-BE49-F238E27FC236}">
              <a16:creationId xmlns:a16="http://schemas.microsoft.com/office/drawing/2014/main" id="{13D890E3-51E0-49E9-B883-9191E331F33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4" name="正方形/長方形 173">
          <a:extLst>
            <a:ext uri="{FF2B5EF4-FFF2-40B4-BE49-F238E27FC236}">
              <a16:creationId xmlns:a16="http://schemas.microsoft.com/office/drawing/2014/main" id="{0CDEE566-C14C-4756-86CA-6D353E3443C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75" name="正方形/長方形 174">
          <a:extLst>
            <a:ext uri="{FF2B5EF4-FFF2-40B4-BE49-F238E27FC236}">
              <a16:creationId xmlns:a16="http://schemas.microsoft.com/office/drawing/2014/main" id="{E9B67251-B9EF-40A5-B4E6-8BAD1DE6833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6" name="正方形/長方形 175">
          <a:extLst>
            <a:ext uri="{FF2B5EF4-FFF2-40B4-BE49-F238E27FC236}">
              <a16:creationId xmlns:a16="http://schemas.microsoft.com/office/drawing/2014/main" id="{F9A888B4-D59B-443A-958A-E5CEC5B80F2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7" name="正方形/長方形 176">
          <a:extLst>
            <a:ext uri="{FF2B5EF4-FFF2-40B4-BE49-F238E27FC236}">
              <a16:creationId xmlns:a16="http://schemas.microsoft.com/office/drawing/2014/main" id="{00DB0C5E-70CF-46D1-99AF-56182AD0EC1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8" name="正方形/長方形 177">
          <a:extLst>
            <a:ext uri="{FF2B5EF4-FFF2-40B4-BE49-F238E27FC236}">
              <a16:creationId xmlns:a16="http://schemas.microsoft.com/office/drawing/2014/main" id="{2C81AD00-B862-444C-BCCB-96C6176ECED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9" name="正方形/長方形 178">
          <a:extLst>
            <a:ext uri="{FF2B5EF4-FFF2-40B4-BE49-F238E27FC236}">
              <a16:creationId xmlns:a16="http://schemas.microsoft.com/office/drawing/2014/main" id="{750DEDBF-DBA0-4541-A4AA-A434CAEF0CB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0" name="正方形/長方形 179">
          <a:extLst>
            <a:ext uri="{FF2B5EF4-FFF2-40B4-BE49-F238E27FC236}">
              <a16:creationId xmlns:a16="http://schemas.microsoft.com/office/drawing/2014/main" id="{67AA6CE0-7C28-48F7-BE9B-D7C27921D63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1" name="正方形/長方形 180">
          <a:extLst>
            <a:ext uri="{FF2B5EF4-FFF2-40B4-BE49-F238E27FC236}">
              <a16:creationId xmlns:a16="http://schemas.microsoft.com/office/drawing/2014/main" id="{60303386-4789-4F5E-91CA-B9DC07916C5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2" name="正方形/長方形 181">
          <a:extLst>
            <a:ext uri="{FF2B5EF4-FFF2-40B4-BE49-F238E27FC236}">
              <a16:creationId xmlns:a16="http://schemas.microsoft.com/office/drawing/2014/main" id="{C2448ABE-6A33-48A2-A964-152FBC2D333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3" name="正方形/長方形 182">
          <a:extLst>
            <a:ext uri="{FF2B5EF4-FFF2-40B4-BE49-F238E27FC236}">
              <a16:creationId xmlns:a16="http://schemas.microsoft.com/office/drawing/2014/main" id="{A4ED8641-E808-4D91-90E0-2AC98897FF2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4" name="正方形/長方形 183">
          <a:extLst>
            <a:ext uri="{FF2B5EF4-FFF2-40B4-BE49-F238E27FC236}">
              <a16:creationId xmlns:a16="http://schemas.microsoft.com/office/drawing/2014/main" id="{F9602887-9EB5-4187-BBB6-624551139BE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85" name="正方形/長方形 184">
          <a:extLst>
            <a:ext uri="{FF2B5EF4-FFF2-40B4-BE49-F238E27FC236}">
              <a16:creationId xmlns:a16="http://schemas.microsoft.com/office/drawing/2014/main" id="{4490665E-5AB9-4294-AA48-0C5D8DED284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6" name="正方形/長方形 185">
          <a:extLst>
            <a:ext uri="{FF2B5EF4-FFF2-40B4-BE49-F238E27FC236}">
              <a16:creationId xmlns:a16="http://schemas.microsoft.com/office/drawing/2014/main" id="{5702CBCB-B798-4727-97BB-DD8E726ED15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7" name="正方形/長方形 186">
          <a:extLst>
            <a:ext uri="{FF2B5EF4-FFF2-40B4-BE49-F238E27FC236}">
              <a16:creationId xmlns:a16="http://schemas.microsoft.com/office/drawing/2014/main" id="{E5537EBE-0F1F-420C-9FBA-A5D1CBEA277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8" name="正方形/長方形 187">
          <a:extLst>
            <a:ext uri="{FF2B5EF4-FFF2-40B4-BE49-F238E27FC236}">
              <a16:creationId xmlns:a16="http://schemas.microsoft.com/office/drawing/2014/main" id="{4BAECA70-404A-4859-8BFE-CEDD5AB0BB28}"/>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89" name="正方形/長方形 188">
          <a:extLst>
            <a:ext uri="{FF2B5EF4-FFF2-40B4-BE49-F238E27FC236}">
              <a16:creationId xmlns:a16="http://schemas.microsoft.com/office/drawing/2014/main" id="{0612C0E4-0476-4923-88B8-3D7C1F51461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90" name="正方形/長方形 189">
          <a:extLst>
            <a:ext uri="{FF2B5EF4-FFF2-40B4-BE49-F238E27FC236}">
              <a16:creationId xmlns:a16="http://schemas.microsoft.com/office/drawing/2014/main" id="{1A6A1EAA-7E23-4248-9836-876ED0702BB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91" name="正方形/長方形 190">
          <a:extLst>
            <a:ext uri="{FF2B5EF4-FFF2-40B4-BE49-F238E27FC236}">
              <a16:creationId xmlns:a16="http://schemas.microsoft.com/office/drawing/2014/main" id="{306A7E8E-A671-41F9-82FB-F626B862E15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92" name="正方形/長方形 191">
          <a:extLst>
            <a:ext uri="{FF2B5EF4-FFF2-40B4-BE49-F238E27FC236}">
              <a16:creationId xmlns:a16="http://schemas.microsoft.com/office/drawing/2014/main" id="{A041F4F9-354C-405B-BB78-B13DDB1A0A9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93" name="正方形/長方形 192">
          <a:extLst>
            <a:ext uri="{FF2B5EF4-FFF2-40B4-BE49-F238E27FC236}">
              <a16:creationId xmlns:a16="http://schemas.microsoft.com/office/drawing/2014/main" id="{477B87A4-828C-4D6C-958E-85A6397A9FD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94" name="正方形/長方形 193">
          <a:extLst>
            <a:ext uri="{FF2B5EF4-FFF2-40B4-BE49-F238E27FC236}">
              <a16:creationId xmlns:a16="http://schemas.microsoft.com/office/drawing/2014/main" id="{C43AC772-6124-404A-9AB8-E0F7F1E128B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95" name="正方形/長方形 194">
          <a:extLst>
            <a:ext uri="{FF2B5EF4-FFF2-40B4-BE49-F238E27FC236}">
              <a16:creationId xmlns:a16="http://schemas.microsoft.com/office/drawing/2014/main" id="{AA312D91-05C1-4334-B1E9-2201A3E827B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96" name="正方形/長方形 195">
          <a:extLst>
            <a:ext uri="{FF2B5EF4-FFF2-40B4-BE49-F238E27FC236}">
              <a16:creationId xmlns:a16="http://schemas.microsoft.com/office/drawing/2014/main" id="{676D41A4-11FD-483F-B4EB-2EAB9D36BB2E}"/>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97" name="正方形/長方形 196">
          <a:extLst>
            <a:ext uri="{FF2B5EF4-FFF2-40B4-BE49-F238E27FC236}">
              <a16:creationId xmlns:a16="http://schemas.microsoft.com/office/drawing/2014/main" id="{D5F24212-7AA8-45B8-A68F-DFC0A75BA5F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98" name="正方形/長方形 197">
          <a:extLst>
            <a:ext uri="{FF2B5EF4-FFF2-40B4-BE49-F238E27FC236}">
              <a16:creationId xmlns:a16="http://schemas.microsoft.com/office/drawing/2014/main" id="{6C22BD52-1FB0-4099-AA83-86B908B2B25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99" name="正方形/長方形 198">
          <a:extLst>
            <a:ext uri="{FF2B5EF4-FFF2-40B4-BE49-F238E27FC236}">
              <a16:creationId xmlns:a16="http://schemas.microsoft.com/office/drawing/2014/main" id="{5834980F-B351-419A-9E79-2B1509D5E1C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00" name="正方形/長方形 199">
          <a:extLst>
            <a:ext uri="{FF2B5EF4-FFF2-40B4-BE49-F238E27FC236}">
              <a16:creationId xmlns:a16="http://schemas.microsoft.com/office/drawing/2014/main" id="{1DC51C41-1092-479B-B92A-2808683EE08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01" name="正方形/長方形 200">
          <a:extLst>
            <a:ext uri="{FF2B5EF4-FFF2-40B4-BE49-F238E27FC236}">
              <a16:creationId xmlns:a16="http://schemas.microsoft.com/office/drawing/2014/main" id="{DE3EE07B-4663-4E23-BC90-CEED44FDFEB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02" name="正方形/長方形 201">
          <a:extLst>
            <a:ext uri="{FF2B5EF4-FFF2-40B4-BE49-F238E27FC236}">
              <a16:creationId xmlns:a16="http://schemas.microsoft.com/office/drawing/2014/main" id="{60B47E55-8933-4E51-98B8-0B3455673C9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03" name="正方形/長方形 202">
          <a:extLst>
            <a:ext uri="{FF2B5EF4-FFF2-40B4-BE49-F238E27FC236}">
              <a16:creationId xmlns:a16="http://schemas.microsoft.com/office/drawing/2014/main" id="{1BE16F00-6C54-40A7-BCAE-39F00C1CCCD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04" name="正方形/長方形 203">
          <a:extLst>
            <a:ext uri="{FF2B5EF4-FFF2-40B4-BE49-F238E27FC236}">
              <a16:creationId xmlns:a16="http://schemas.microsoft.com/office/drawing/2014/main" id="{C493642A-C9A2-434B-9D29-927394AED62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05" name="テキスト ボックス 204">
          <a:extLst>
            <a:ext uri="{FF2B5EF4-FFF2-40B4-BE49-F238E27FC236}">
              <a16:creationId xmlns:a16="http://schemas.microsoft.com/office/drawing/2014/main" id="{5F4C3786-2608-4E5C-B982-FA80D7CFD6A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06" name="直線コネクタ 205">
          <a:extLst>
            <a:ext uri="{FF2B5EF4-FFF2-40B4-BE49-F238E27FC236}">
              <a16:creationId xmlns:a16="http://schemas.microsoft.com/office/drawing/2014/main" id="{55E477BC-A71E-42AF-B71F-4FE6048AC39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07" name="テキスト ボックス 206">
          <a:extLst>
            <a:ext uri="{FF2B5EF4-FFF2-40B4-BE49-F238E27FC236}">
              <a16:creationId xmlns:a16="http://schemas.microsoft.com/office/drawing/2014/main" id="{96DBC758-6F66-40D4-8677-BD454B92B96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208" name="直線コネクタ 207">
          <a:extLst>
            <a:ext uri="{FF2B5EF4-FFF2-40B4-BE49-F238E27FC236}">
              <a16:creationId xmlns:a16="http://schemas.microsoft.com/office/drawing/2014/main" id="{2722469E-D3AB-4D25-8729-7A1982D9D57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209" name="テキスト ボックス 208">
          <a:extLst>
            <a:ext uri="{FF2B5EF4-FFF2-40B4-BE49-F238E27FC236}">
              <a16:creationId xmlns:a16="http://schemas.microsoft.com/office/drawing/2014/main" id="{6960B857-282F-4A9D-B533-37F0A6D04E4D}"/>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10" name="直線コネクタ 209">
          <a:extLst>
            <a:ext uri="{FF2B5EF4-FFF2-40B4-BE49-F238E27FC236}">
              <a16:creationId xmlns:a16="http://schemas.microsoft.com/office/drawing/2014/main" id="{A8457E9D-02CC-46C6-BA99-6456FF668BA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11" name="テキスト ボックス 210">
          <a:extLst>
            <a:ext uri="{FF2B5EF4-FFF2-40B4-BE49-F238E27FC236}">
              <a16:creationId xmlns:a16="http://schemas.microsoft.com/office/drawing/2014/main" id="{A05FB3D7-4209-4D94-9617-47B70D91C89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12" name="直線コネクタ 211">
          <a:extLst>
            <a:ext uri="{FF2B5EF4-FFF2-40B4-BE49-F238E27FC236}">
              <a16:creationId xmlns:a16="http://schemas.microsoft.com/office/drawing/2014/main" id="{116C6D7E-123F-468F-861D-75C0B19C870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13" name="テキスト ボックス 212">
          <a:extLst>
            <a:ext uri="{FF2B5EF4-FFF2-40B4-BE49-F238E27FC236}">
              <a16:creationId xmlns:a16="http://schemas.microsoft.com/office/drawing/2014/main" id="{2F583981-D5A6-429F-B701-FA38A50D99C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14" name="直線コネクタ 213">
          <a:extLst>
            <a:ext uri="{FF2B5EF4-FFF2-40B4-BE49-F238E27FC236}">
              <a16:creationId xmlns:a16="http://schemas.microsoft.com/office/drawing/2014/main" id="{C14F8CB0-50C9-44C0-A294-992E0F7EEB82}"/>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15" name="テキスト ボックス 214">
          <a:extLst>
            <a:ext uri="{FF2B5EF4-FFF2-40B4-BE49-F238E27FC236}">
              <a16:creationId xmlns:a16="http://schemas.microsoft.com/office/drawing/2014/main" id="{4A9EAF23-CD3F-4C38-AA11-8D55EC9E348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16" name="直線コネクタ 215">
          <a:extLst>
            <a:ext uri="{FF2B5EF4-FFF2-40B4-BE49-F238E27FC236}">
              <a16:creationId xmlns:a16="http://schemas.microsoft.com/office/drawing/2014/main" id="{B51D0AD4-34A1-409A-B14E-C25230FAF8B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17" name="テキスト ボックス 216">
          <a:extLst>
            <a:ext uri="{FF2B5EF4-FFF2-40B4-BE49-F238E27FC236}">
              <a16:creationId xmlns:a16="http://schemas.microsoft.com/office/drawing/2014/main" id="{D5D3251D-E4F8-4884-963C-6135C215ABC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18" name="直線コネクタ 217">
          <a:extLst>
            <a:ext uri="{FF2B5EF4-FFF2-40B4-BE49-F238E27FC236}">
              <a16:creationId xmlns:a16="http://schemas.microsoft.com/office/drawing/2014/main" id="{A439F050-96A7-4235-BF23-14A91200252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219" name="テキスト ボックス 218">
          <a:extLst>
            <a:ext uri="{FF2B5EF4-FFF2-40B4-BE49-F238E27FC236}">
              <a16:creationId xmlns:a16="http://schemas.microsoft.com/office/drawing/2014/main" id="{7D2F5FFD-B44B-4979-841E-80B0505309E7}"/>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20" name="直線コネクタ 219">
          <a:extLst>
            <a:ext uri="{FF2B5EF4-FFF2-40B4-BE49-F238E27FC236}">
              <a16:creationId xmlns:a16="http://schemas.microsoft.com/office/drawing/2014/main" id="{0F46F4B3-365C-4350-ACA3-10F3C104DBE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221" name="【保健センター・保健所】&#10;有形固定資産減価償却率グラフ枠">
          <a:extLst>
            <a:ext uri="{FF2B5EF4-FFF2-40B4-BE49-F238E27FC236}">
              <a16:creationId xmlns:a16="http://schemas.microsoft.com/office/drawing/2014/main" id="{1159B30E-E434-4403-8E81-95F02298B04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111034</xdr:rowOff>
    </xdr:from>
    <xdr:to>
      <xdr:col>85</xdr:col>
      <xdr:colOff>126364</xdr:colOff>
      <xdr:row>64</xdr:row>
      <xdr:rowOff>50619</xdr:rowOff>
    </xdr:to>
    <xdr:cxnSp macro="">
      <xdr:nvCxnSpPr>
        <xdr:cNvPr id="222" name="直線コネクタ 221">
          <a:extLst>
            <a:ext uri="{FF2B5EF4-FFF2-40B4-BE49-F238E27FC236}">
              <a16:creationId xmlns:a16="http://schemas.microsoft.com/office/drawing/2014/main" id="{23CC13A7-056C-4225-9799-CFED37804D1C}"/>
            </a:ext>
          </a:extLst>
        </xdr:cNvPr>
        <xdr:cNvCxnSpPr/>
      </xdr:nvCxnSpPr>
      <xdr:spPr>
        <a:xfrm flipV="1">
          <a:off x="16318864" y="954078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54446</xdr:rowOff>
    </xdr:from>
    <xdr:ext cx="405111" cy="259045"/>
    <xdr:sp macro="" textlink="">
      <xdr:nvSpPr>
        <xdr:cNvPr id="223" name="【保健センター・保健所】&#10;有形固定資産減価償却率最小値テキスト">
          <a:extLst>
            <a:ext uri="{FF2B5EF4-FFF2-40B4-BE49-F238E27FC236}">
              <a16:creationId xmlns:a16="http://schemas.microsoft.com/office/drawing/2014/main" id="{6D2126AB-7331-4A4B-99E1-79B6328C2EDE}"/>
            </a:ext>
          </a:extLst>
        </xdr:cNvPr>
        <xdr:cNvSpPr txBox="1"/>
      </xdr:nvSpPr>
      <xdr:spPr>
        <a:xfrm>
          <a:off x="16357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50619</xdr:rowOff>
    </xdr:from>
    <xdr:to>
      <xdr:col>86</xdr:col>
      <xdr:colOff>25400</xdr:colOff>
      <xdr:row>64</xdr:row>
      <xdr:rowOff>50619</xdr:rowOff>
    </xdr:to>
    <xdr:cxnSp macro="">
      <xdr:nvCxnSpPr>
        <xdr:cNvPr id="224" name="直線コネクタ 223">
          <a:extLst>
            <a:ext uri="{FF2B5EF4-FFF2-40B4-BE49-F238E27FC236}">
              <a16:creationId xmlns:a16="http://schemas.microsoft.com/office/drawing/2014/main" id="{A5AB29F8-10BE-49EB-AFB2-74DA7242C1D8}"/>
            </a:ext>
          </a:extLst>
        </xdr:cNvPr>
        <xdr:cNvCxnSpPr/>
      </xdr:nvCxnSpPr>
      <xdr:spPr>
        <a:xfrm>
          <a:off x="16230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57711</xdr:rowOff>
    </xdr:from>
    <xdr:ext cx="340478" cy="259045"/>
    <xdr:sp macro="" textlink="">
      <xdr:nvSpPr>
        <xdr:cNvPr id="225" name="【保健センター・保健所】&#10;有形固定資産減価償却率最大値テキスト">
          <a:extLst>
            <a:ext uri="{FF2B5EF4-FFF2-40B4-BE49-F238E27FC236}">
              <a16:creationId xmlns:a16="http://schemas.microsoft.com/office/drawing/2014/main" id="{E47964AF-83EB-492E-AC77-F37937D65DEA}"/>
            </a:ext>
          </a:extLst>
        </xdr:cNvPr>
        <xdr:cNvSpPr txBox="1"/>
      </xdr:nvSpPr>
      <xdr:spPr>
        <a:xfrm>
          <a:off x="16357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111034</xdr:rowOff>
    </xdr:from>
    <xdr:to>
      <xdr:col>86</xdr:col>
      <xdr:colOff>25400</xdr:colOff>
      <xdr:row>55</xdr:row>
      <xdr:rowOff>111034</xdr:rowOff>
    </xdr:to>
    <xdr:cxnSp macro="">
      <xdr:nvCxnSpPr>
        <xdr:cNvPr id="226" name="直線コネクタ 225">
          <a:extLst>
            <a:ext uri="{FF2B5EF4-FFF2-40B4-BE49-F238E27FC236}">
              <a16:creationId xmlns:a16="http://schemas.microsoft.com/office/drawing/2014/main" id="{E97FE2B2-D714-402F-B235-3DBAE8B40378}"/>
            </a:ext>
          </a:extLst>
        </xdr:cNvPr>
        <xdr:cNvCxnSpPr/>
      </xdr:nvCxnSpPr>
      <xdr:spPr>
        <a:xfrm>
          <a:off x="16230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125203</xdr:rowOff>
    </xdr:from>
    <xdr:ext cx="405111" cy="259045"/>
    <xdr:sp macro="" textlink="">
      <xdr:nvSpPr>
        <xdr:cNvPr id="227" name="【保健センター・保健所】&#10;有形固定資産減価償却率平均値テキスト">
          <a:extLst>
            <a:ext uri="{FF2B5EF4-FFF2-40B4-BE49-F238E27FC236}">
              <a16:creationId xmlns:a16="http://schemas.microsoft.com/office/drawing/2014/main" id="{E13BD9E4-4006-4AC4-AA82-E7874E396813}"/>
            </a:ext>
          </a:extLst>
        </xdr:cNvPr>
        <xdr:cNvSpPr txBox="1"/>
      </xdr:nvSpPr>
      <xdr:spPr>
        <a:xfrm>
          <a:off x="16357600" y="10240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228" name="フローチャート: 判断 227">
          <a:extLst>
            <a:ext uri="{FF2B5EF4-FFF2-40B4-BE49-F238E27FC236}">
              <a16:creationId xmlns:a16="http://schemas.microsoft.com/office/drawing/2014/main" id="{A272FF64-2ED7-468E-9F43-22CB8B150CD2}"/>
            </a:ext>
          </a:extLst>
        </xdr:cNvPr>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136978</xdr:rowOff>
    </xdr:from>
    <xdr:to>
      <xdr:col>81</xdr:col>
      <xdr:colOff>101600</xdr:colOff>
      <xdr:row>60</xdr:row>
      <xdr:rowOff>67128</xdr:rowOff>
    </xdr:to>
    <xdr:sp macro="" textlink="">
      <xdr:nvSpPr>
        <xdr:cNvPr id="229" name="フローチャート: 判断 228">
          <a:extLst>
            <a:ext uri="{FF2B5EF4-FFF2-40B4-BE49-F238E27FC236}">
              <a16:creationId xmlns:a16="http://schemas.microsoft.com/office/drawing/2014/main" id="{D6C2B382-BBD0-41A9-B795-1160CF914B25}"/>
            </a:ext>
          </a:extLst>
        </xdr:cNvPr>
        <xdr:cNvSpPr/>
      </xdr:nvSpPr>
      <xdr:spPr>
        <a:xfrm>
          <a:off x="15430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230" name="フローチャート: 判断 229">
          <a:extLst>
            <a:ext uri="{FF2B5EF4-FFF2-40B4-BE49-F238E27FC236}">
              <a16:creationId xmlns:a16="http://schemas.microsoft.com/office/drawing/2014/main" id="{760E15CF-E5FE-4A13-8915-F2B62D87CA1A}"/>
            </a:ext>
          </a:extLst>
        </xdr:cNvPr>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70031</xdr:rowOff>
    </xdr:from>
    <xdr:to>
      <xdr:col>72</xdr:col>
      <xdr:colOff>38100</xdr:colOff>
      <xdr:row>60</xdr:row>
      <xdr:rowOff>181</xdr:rowOff>
    </xdr:to>
    <xdr:sp macro="" textlink="">
      <xdr:nvSpPr>
        <xdr:cNvPr id="231" name="フローチャート: 判断 230">
          <a:extLst>
            <a:ext uri="{FF2B5EF4-FFF2-40B4-BE49-F238E27FC236}">
              <a16:creationId xmlns:a16="http://schemas.microsoft.com/office/drawing/2014/main" id="{346CFC87-42DC-4C57-BB8D-D536BBD18C75}"/>
            </a:ext>
          </a:extLst>
        </xdr:cNvPr>
        <xdr:cNvSpPr/>
      </xdr:nvSpPr>
      <xdr:spPr>
        <a:xfrm>
          <a:off x="13652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32476</xdr:rowOff>
    </xdr:from>
    <xdr:to>
      <xdr:col>67</xdr:col>
      <xdr:colOff>101600</xdr:colOff>
      <xdr:row>59</xdr:row>
      <xdr:rowOff>134076</xdr:rowOff>
    </xdr:to>
    <xdr:sp macro="" textlink="">
      <xdr:nvSpPr>
        <xdr:cNvPr id="232" name="フローチャート: 判断 231">
          <a:extLst>
            <a:ext uri="{FF2B5EF4-FFF2-40B4-BE49-F238E27FC236}">
              <a16:creationId xmlns:a16="http://schemas.microsoft.com/office/drawing/2014/main" id="{49A6A855-FCFB-43BE-919F-026FB26A7826}"/>
            </a:ext>
          </a:extLst>
        </xdr:cNvPr>
        <xdr:cNvSpPr/>
      </xdr:nvSpPr>
      <xdr:spPr>
        <a:xfrm>
          <a:off x="12763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65C9C5C8-2C8D-4C0F-949B-25C6963F41F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47E1BFEE-8BCC-4BED-8ED4-638D99FEB62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1ADD4D82-DF9F-4694-BC88-1BB0AF28209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B68A4C3A-05DB-49DD-A940-6B8DD3F0D90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FEA734A8-EAFA-4182-AD40-C7630273DD7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76563</xdr:rowOff>
    </xdr:from>
    <xdr:to>
      <xdr:col>85</xdr:col>
      <xdr:colOff>177800</xdr:colOff>
      <xdr:row>60</xdr:row>
      <xdr:rowOff>6713</xdr:rowOff>
    </xdr:to>
    <xdr:sp macro="" textlink="">
      <xdr:nvSpPr>
        <xdr:cNvPr id="238" name="楕円 237">
          <a:extLst>
            <a:ext uri="{FF2B5EF4-FFF2-40B4-BE49-F238E27FC236}">
              <a16:creationId xmlns:a16="http://schemas.microsoft.com/office/drawing/2014/main" id="{E4E7907B-AF0B-42A6-A8AD-9C5B4694CE3C}"/>
            </a:ext>
          </a:extLst>
        </xdr:cNvPr>
        <xdr:cNvSpPr/>
      </xdr:nvSpPr>
      <xdr:spPr>
        <a:xfrm>
          <a:off x="162687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99440</xdr:rowOff>
    </xdr:from>
    <xdr:ext cx="405111" cy="259045"/>
    <xdr:sp macro="" textlink="">
      <xdr:nvSpPr>
        <xdr:cNvPr id="239" name="【保健センター・保健所】&#10;有形固定資産減価償却率該当値テキスト">
          <a:extLst>
            <a:ext uri="{FF2B5EF4-FFF2-40B4-BE49-F238E27FC236}">
              <a16:creationId xmlns:a16="http://schemas.microsoft.com/office/drawing/2014/main" id="{D898E834-8397-4C08-9300-314260226396}"/>
            </a:ext>
          </a:extLst>
        </xdr:cNvPr>
        <xdr:cNvSpPr txBox="1"/>
      </xdr:nvSpPr>
      <xdr:spPr>
        <a:xfrm>
          <a:off x="16357600" y="1004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66766</xdr:rowOff>
    </xdr:from>
    <xdr:to>
      <xdr:col>81</xdr:col>
      <xdr:colOff>101600</xdr:colOff>
      <xdr:row>59</xdr:row>
      <xdr:rowOff>168366</xdr:rowOff>
    </xdr:to>
    <xdr:sp macro="" textlink="">
      <xdr:nvSpPr>
        <xdr:cNvPr id="240" name="楕円 239">
          <a:extLst>
            <a:ext uri="{FF2B5EF4-FFF2-40B4-BE49-F238E27FC236}">
              <a16:creationId xmlns:a16="http://schemas.microsoft.com/office/drawing/2014/main" id="{DE773C04-691C-4A1A-AED9-986D2F2224D9}"/>
            </a:ext>
          </a:extLst>
        </xdr:cNvPr>
        <xdr:cNvSpPr/>
      </xdr:nvSpPr>
      <xdr:spPr>
        <a:xfrm>
          <a:off x="154305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117566</xdr:rowOff>
    </xdr:from>
    <xdr:to>
      <xdr:col>85</xdr:col>
      <xdr:colOff>127000</xdr:colOff>
      <xdr:row>59</xdr:row>
      <xdr:rowOff>127363</xdr:rowOff>
    </xdr:to>
    <xdr:cxnSp macro="">
      <xdr:nvCxnSpPr>
        <xdr:cNvPr id="241" name="直線コネクタ 240">
          <a:extLst>
            <a:ext uri="{FF2B5EF4-FFF2-40B4-BE49-F238E27FC236}">
              <a16:creationId xmlns:a16="http://schemas.microsoft.com/office/drawing/2014/main" id="{6FF87A7F-3312-438F-9CF8-2F3BC1397205}"/>
            </a:ext>
          </a:extLst>
        </xdr:cNvPr>
        <xdr:cNvCxnSpPr/>
      </xdr:nvCxnSpPr>
      <xdr:spPr>
        <a:xfrm>
          <a:off x="15481300" y="1023311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58255</xdr:rowOff>
    </xdr:from>
    <xdr:ext cx="405111" cy="259045"/>
    <xdr:sp macro="" textlink="">
      <xdr:nvSpPr>
        <xdr:cNvPr id="242" name="n_1aveValue【保健センター・保健所】&#10;有形固定資産減価償却率">
          <a:extLst>
            <a:ext uri="{FF2B5EF4-FFF2-40B4-BE49-F238E27FC236}">
              <a16:creationId xmlns:a16="http://schemas.microsoft.com/office/drawing/2014/main" id="{674046AD-C4CE-4E39-8EF7-34C35920D4A3}"/>
            </a:ext>
          </a:extLst>
        </xdr:cNvPr>
        <xdr:cNvSpPr txBox="1"/>
      </xdr:nvSpPr>
      <xdr:spPr>
        <a:xfrm>
          <a:off x="152660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243" name="n_2aveValue【保健センター・保健所】&#10;有形固定資産減価償却率">
          <a:extLst>
            <a:ext uri="{FF2B5EF4-FFF2-40B4-BE49-F238E27FC236}">
              <a16:creationId xmlns:a16="http://schemas.microsoft.com/office/drawing/2014/main" id="{3D26E0B5-0A85-40B8-8DC6-C1DEEE04F9B9}"/>
            </a:ext>
          </a:extLst>
        </xdr:cNvPr>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16708</xdr:rowOff>
    </xdr:from>
    <xdr:ext cx="405111" cy="259045"/>
    <xdr:sp macro="" textlink="">
      <xdr:nvSpPr>
        <xdr:cNvPr id="244" name="n_3aveValue【保健センター・保健所】&#10;有形固定資産減価償却率">
          <a:extLst>
            <a:ext uri="{FF2B5EF4-FFF2-40B4-BE49-F238E27FC236}">
              <a16:creationId xmlns:a16="http://schemas.microsoft.com/office/drawing/2014/main" id="{ADDB2C99-980B-4B46-93C2-1D833E5E2331}"/>
            </a:ext>
          </a:extLst>
        </xdr:cNvPr>
        <xdr:cNvSpPr txBox="1"/>
      </xdr:nvSpPr>
      <xdr:spPr>
        <a:xfrm>
          <a:off x="13500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150603</xdr:rowOff>
    </xdr:from>
    <xdr:ext cx="405111" cy="259045"/>
    <xdr:sp macro="" textlink="">
      <xdr:nvSpPr>
        <xdr:cNvPr id="245" name="n_4aveValue【保健センター・保健所】&#10;有形固定資産減価償却率">
          <a:extLst>
            <a:ext uri="{FF2B5EF4-FFF2-40B4-BE49-F238E27FC236}">
              <a16:creationId xmlns:a16="http://schemas.microsoft.com/office/drawing/2014/main" id="{BCED46E3-61AF-45CD-AB67-C12F784EA213}"/>
            </a:ext>
          </a:extLst>
        </xdr:cNvPr>
        <xdr:cNvSpPr txBox="1"/>
      </xdr:nvSpPr>
      <xdr:spPr>
        <a:xfrm>
          <a:off x="12611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13443</xdr:rowOff>
    </xdr:from>
    <xdr:ext cx="405111" cy="259045"/>
    <xdr:sp macro="" textlink="">
      <xdr:nvSpPr>
        <xdr:cNvPr id="246" name="n_1mainValue【保健センター・保健所】&#10;有形固定資産減価償却率">
          <a:extLst>
            <a:ext uri="{FF2B5EF4-FFF2-40B4-BE49-F238E27FC236}">
              <a16:creationId xmlns:a16="http://schemas.microsoft.com/office/drawing/2014/main" id="{7567024D-2AE9-48EB-B2DE-A94C3E787650}"/>
            </a:ext>
          </a:extLst>
        </xdr:cNvPr>
        <xdr:cNvSpPr txBox="1"/>
      </xdr:nvSpPr>
      <xdr:spPr>
        <a:xfrm>
          <a:off x="15266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47" name="正方形/長方形 246">
          <a:extLst>
            <a:ext uri="{FF2B5EF4-FFF2-40B4-BE49-F238E27FC236}">
              <a16:creationId xmlns:a16="http://schemas.microsoft.com/office/drawing/2014/main" id="{35BEDEDB-345D-4EDE-944C-B6B5DA0D205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48" name="正方形/長方形 247">
          <a:extLst>
            <a:ext uri="{FF2B5EF4-FFF2-40B4-BE49-F238E27FC236}">
              <a16:creationId xmlns:a16="http://schemas.microsoft.com/office/drawing/2014/main" id="{8BD75705-BBB0-4F32-A059-E3EDC2E4D1A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49" name="正方形/長方形 248">
          <a:extLst>
            <a:ext uri="{FF2B5EF4-FFF2-40B4-BE49-F238E27FC236}">
              <a16:creationId xmlns:a16="http://schemas.microsoft.com/office/drawing/2014/main" id="{84560D6D-B5FD-4F56-87A3-FBED2863767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50" name="正方形/長方形 249">
          <a:extLst>
            <a:ext uri="{FF2B5EF4-FFF2-40B4-BE49-F238E27FC236}">
              <a16:creationId xmlns:a16="http://schemas.microsoft.com/office/drawing/2014/main" id="{2F97474C-E47F-4B0A-BE14-948DF73898D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51" name="正方形/長方形 250">
          <a:extLst>
            <a:ext uri="{FF2B5EF4-FFF2-40B4-BE49-F238E27FC236}">
              <a16:creationId xmlns:a16="http://schemas.microsoft.com/office/drawing/2014/main" id="{7439E76E-F9AA-4301-A47C-FDBC734E354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52" name="正方形/長方形 251">
          <a:extLst>
            <a:ext uri="{FF2B5EF4-FFF2-40B4-BE49-F238E27FC236}">
              <a16:creationId xmlns:a16="http://schemas.microsoft.com/office/drawing/2014/main" id="{5D58143A-EA33-4ACC-A707-44645D465CB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53" name="正方形/長方形 252">
          <a:extLst>
            <a:ext uri="{FF2B5EF4-FFF2-40B4-BE49-F238E27FC236}">
              <a16:creationId xmlns:a16="http://schemas.microsoft.com/office/drawing/2014/main" id="{11119B64-0F68-4CDE-BEF2-D45157BA4E9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54" name="正方形/長方形 253">
          <a:extLst>
            <a:ext uri="{FF2B5EF4-FFF2-40B4-BE49-F238E27FC236}">
              <a16:creationId xmlns:a16="http://schemas.microsoft.com/office/drawing/2014/main" id="{212AC6F1-76C6-433F-B456-CE189085DBE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55" name="テキスト ボックス 254">
          <a:extLst>
            <a:ext uri="{FF2B5EF4-FFF2-40B4-BE49-F238E27FC236}">
              <a16:creationId xmlns:a16="http://schemas.microsoft.com/office/drawing/2014/main" id="{EDF2B909-92F8-4898-9807-EEA7400B3FB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56" name="直線コネクタ 255">
          <a:extLst>
            <a:ext uri="{FF2B5EF4-FFF2-40B4-BE49-F238E27FC236}">
              <a16:creationId xmlns:a16="http://schemas.microsoft.com/office/drawing/2014/main" id="{38E081D5-3511-4CF1-8FF9-E1288138618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257" name="直線コネクタ 256">
          <a:extLst>
            <a:ext uri="{FF2B5EF4-FFF2-40B4-BE49-F238E27FC236}">
              <a16:creationId xmlns:a16="http://schemas.microsoft.com/office/drawing/2014/main" id="{C05AD9FA-9B10-4C2A-8D2C-9D659EAA96F5}"/>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258" name="テキスト ボックス 257">
          <a:extLst>
            <a:ext uri="{FF2B5EF4-FFF2-40B4-BE49-F238E27FC236}">
              <a16:creationId xmlns:a16="http://schemas.microsoft.com/office/drawing/2014/main" id="{8D43B0B6-82E7-44E9-A416-7D9FFE76C10E}"/>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259" name="直線コネクタ 258">
          <a:extLst>
            <a:ext uri="{FF2B5EF4-FFF2-40B4-BE49-F238E27FC236}">
              <a16:creationId xmlns:a16="http://schemas.microsoft.com/office/drawing/2014/main" id="{1B8E8C6D-017E-4A40-BD75-0125F5E5461F}"/>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260" name="テキスト ボックス 259">
          <a:extLst>
            <a:ext uri="{FF2B5EF4-FFF2-40B4-BE49-F238E27FC236}">
              <a16:creationId xmlns:a16="http://schemas.microsoft.com/office/drawing/2014/main" id="{222F7B89-3C26-4D5D-BEA9-52CBFB6F867B}"/>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261" name="直線コネクタ 260">
          <a:extLst>
            <a:ext uri="{FF2B5EF4-FFF2-40B4-BE49-F238E27FC236}">
              <a16:creationId xmlns:a16="http://schemas.microsoft.com/office/drawing/2014/main" id="{27F3F800-ECBA-4C10-87D9-6C50164FBA7C}"/>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262" name="テキスト ボックス 261">
          <a:extLst>
            <a:ext uri="{FF2B5EF4-FFF2-40B4-BE49-F238E27FC236}">
              <a16:creationId xmlns:a16="http://schemas.microsoft.com/office/drawing/2014/main" id="{6CE7B8FC-AD07-4A3E-BB87-5418EF38FE1D}"/>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263" name="直線コネクタ 262">
          <a:extLst>
            <a:ext uri="{FF2B5EF4-FFF2-40B4-BE49-F238E27FC236}">
              <a16:creationId xmlns:a16="http://schemas.microsoft.com/office/drawing/2014/main" id="{8739249C-0BB8-428E-923E-581916460AF6}"/>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264" name="テキスト ボックス 263">
          <a:extLst>
            <a:ext uri="{FF2B5EF4-FFF2-40B4-BE49-F238E27FC236}">
              <a16:creationId xmlns:a16="http://schemas.microsoft.com/office/drawing/2014/main" id="{018FC4EE-B8DE-488B-AE86-BA1646287BA3}"/>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65" name="直線コネクタ 264">
          <a:extLst>
            <a:ext uri="{FF2B5EF4-FFF2-40B4-BE49-F238E27FC236}">
              <a16:creationId xmlns:a16="http://schemas.microsoft.com/office/drawing/2014/main" id="{4A5450F4-1266-4183-B28B-CF6ADA4C36F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66" name="テキスト ボックス 265">
          <a:extLst>
            <a:ext uri="{FF2B5EF4-FFF2-40B4-BE49-F238E27FC236}">
              <a16:creationId xmlns:a16="http://schemas.microsoft.com/office/drawing/2014/main" id="{483CF1B8-5687-42D6-94FD-BFD529A874D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67" name="【保健センター・保健所】&#10;一人当たり面積グラフ枠">
          <a:extLst>
            <a:ext uri="{FF2B5EF4-FFF2-40B4-BE49-F238E27FC236}">
              <a16:creationId xmlns:a16="http://schemas.microsoft.com/office/drawing/2014/main" id="{382B39C4-6497-4D93-9DA2-00C75216239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112014</xdr:rowOff>
    </xdr:from>
    <xdr:to>
      <xdr:col>116</xdr:col>
      <xdr:colOff>62864</xdr:colOff>
      <xdr:row>63</xdr:row>
      <xdr:rowOff>64008</xdr:rowOff>
    </xdr:to>
    <xdr:cxnSp macro="">
      <xdr:nvCxnSpPr>
        <xdr:cNvPr id="268" name="直線コネクタ 267">
          <a:extLst>
            <a:ext uri="{FF2B5EF4-FFF2-40B4-BE49-F238E27FC236}">
              <a16:creationId xmlns:a16="http://schemas.microsoft.com/office/drawing/2014/main" id="{260B937F-8C97-4B9E-9A8D-8F18DAD84057}"/>
            </a:ext>
          </a:extLst>
        </xdr:cNvPr>
        <xdr:cNvCxnSpPr/>
      </xdr:nvCxnSpPr>
      <xdr:spPr>
        <a:xfrm flipV="1">
          <a:off x="22160864" y="9541764"/>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67835</xdr:rowOff>
    </xdr:from>
    <xdr:ext cx="469744" cy="259045"/>
    <xdr:sp macro="" textlink="">
      <xdr:nvSpPr>
        <xdr:cNvPr id="269" name="【保健センター・保健所】&#10;一人当たり面積最小値テキスト">
          <a:extLst>
            <a:ext uri="{FF2B5EF4-FFF2-40B4-BE49-F238E27FC236}">
              <a16:creationId xmlns:a16="http://schemas.microsoft.com/office/drawing/2014/main" id="{ED18A30C-EDCF-49DE-99B9-C34BF6CBECC7}"/>
            </a:ext>
          </a:extLst>
        </xdr:cNvPr>
        <xdr:cNvSpPr txBox="1"/>
      </xdr:nvSpPr>
      <xdr:spPr>
        <a:xfrm>
          <a:off x="22199600" y="108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64008</xdr:rowOff>
    </xdr:from>
    <xdr:to>
      <xdr:col>116</xdr:col>
      <xdr:colOff>152400</xdr:colOff>
      <xdr:row>63</xdr:row>
      <xdr:rowOff>64008</xdr:rowOff>
    </xdr:to>
    <xdr:cxnSp macro="">
      <xdr:nvCxnSpPr>
        <xdr:cNvPr id="270" name="直線コネクタ 269">
          <a:extLst>
            <a:ext uri="{FF2B5EF4-FFF2-40B4-BE49-F238E27FC236}">
              <a16:creationId xmlns:a16="http://schemas.microsoft.com/office/drawing/2014/main" id="{0024E10E-53DC-472A-850C-87D4E5C6A09B}"/>
            </a:ext>
          </a:extLst>
        </xdr:cNvPr>
        <xdr:cNvCxnSpPr/>
      </xdr:nvCxnSpPr>
      <xdr:spPr>
        <a:xfrm>
          <a:off x="22072600" y="1086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58691</xdr:rowOff>
    </xdr:from>
    <xdr:ext cx="469744" cy="259045"/>
    <xdr:sp macro="" textlink="">
      <xdr:nvSpPr>
        <xdr:cNvPr id="271" name="【保健センター・保健所】&#10;一人当たり面積最大値テキスト">
          <a:extLst>
            <a:ext uri="{FF2B5EF4-FFF2-40B4-BE49-F238E27FC236}">
              <a16:creationId xmlns:a16="http://schemas.microsoft.com/office/drawing/2014/main" id="{6D13F4AF-C370-441F-A52E-6128186D7D6F}"/>
            </a:ext>
          </a:extLst>
        </xdr:cNvPr>
        <xdr:cNvSpPr txBox="1"/>
      </xdr:nvSpPr>
      <xdr:spPr>
        <a:xfrm>
          <a:off x="22199600" y="931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112014</xdr:rowOff>
    </xdr:from>
    <xdr:to>
      <xdr:col>116</xdr:col>
      <xdr:colOff>152400</xdr:colOff>
      <xdr:row>55</xdr:row>
      <xdr:rowOff>112014</xdr:rowOff>
    </xdr:to>
    <xdr:cxnSp macro="">
      <xdr:nvCxnSpPr>
        <xdr:cNvPr id="272" name="直線コネクタ 271">
          <a:extLst>
            <a:ext uri="{FF2B5EF4-FFF2-40B4-BE49-F238E27FC236}">
              <a16:creationId xmlns:a16="http://schemas.microsoft.com/office/drawing/2014/main" id="{53162B0C-1698-4CF4-90A4-3A48374F96A9}"/>
            </a:ext>
          </a:extLst>
        </xdr:cNvPr>
        <xdr:cNvCxnSpPr/>
      </xdr:nvCxnSpPr>
      <xdr:spPr>
        <a:xfrm>
          <a:off x="22072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273" name="【保健センター・保健所】&#10;一人当たり面積平均値テキスト">
          <a:extLst>
            <a:ext uri="{FF2B5EF4-FFF2-40B4-BE49-F238E27FC236}">
              <a16:creationId xmlns:a16="http://schemas.microsoft.com/office/drawing/2014/main" id="{6AEE72CC-1CCA-452B-A4EC-17AB43398587}"/>
            </a:ext>
          </a:extLst>
        </xdr:cNvPr>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274" name="フローチャート: 判断 273">
          <a:extLst>
            <a:ext uri="{FF2B5EF4-FFF2-40B4-BE49-F238E27FC236}">
              <a16:creationId xmlns:a16="http://schemas.microsoft.com/office/drawing/2014/main" id="{12930AC1-E7CE-48CB-946D-5B800E3D9488}"/>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58928</xdr:rowOff>
    </xdr:from>
    <xdr:to>
      <xdr:col>112</xdr:col>
      <xdr:colOff>38100</xdr:colOff>
      <xdr:row>61</xdr:row>
      <xdr:rowOff>160528</xdr:rowOff>
    </xdr:to>
    <xdr:sp macro="" textlink="">
      <xdr:nvSpPr>
        <xdr:cNvPr id="275" name="フローチャート: 判断 274">
          <a:extLst>
            <a:ext uri="{FF2B5EF4-FFF2-40B4-BE49-F238E27FC236}">
              <a16:creationId xmlns:a16="http://schemas.microsoft.com/office/drawing/2014/main" id="{4A60209A-4F3F-4899-8156-6196475BF9FB}"/>
            </a:ext>
          </a:extLst>
        </xdr:cNvPr>
        <xdr:cNvSpPr/>
      </xdr:nvSpPr>
      <xdr:spPr>
        <a:xfrm>
          <a:off x="212725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33782</xdr:rowOff>
    </xdr:from>
    <xdr:to>
      <xdr:col>107</xdr:col>
      <xdr:colOff>101600</xdr:colOff>
      <xdr:row>61</xdr:row>
      <xdr:rowOff>135382</xdr:rowOff>
    </xdr:to>
    <xdr:sp macro="" textlink="">
      <xdr:nvSpPr>
        <xdr:cNvPr id="276" name="フローチャート: 判断 275">
          <a:extLst>
            <a:ext uri="{FF2B5EF4-FFF2-40B4-BE49-F238E27FC236}">
              <a16:creationId xmlns:a16="http://schemas.microsoft.com/office/drawing/2014/main" id="{90F1001C-9650-4DCF-8ADE-A0D8C56DE6EF}"/>
            </a:ext>
          </a:extLst>
        </xdr:cNvPr>
        <xdr:cNvSpPr/>
      </xdr:nvSpPr>
      <xdr:spPr>
        <a:xfrm>
          <a:off x="20383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24638</xdr:rowOff>
    </xdr:from>
    <xdr:to>
      <xdr:col>102</xdr:col>
      <xdr:colOff>165100</xdr:colOff>
      <xdr:row>61</xdr:row>
      <xdr:rowOff>126238</xdr:rowOff>
    </xdr:to>
    <xdr:sp macro="" textlink="">
      <xdr:nvSpPr>
        <xdr:cNvPr id="277" name="フローチャート: 判断 276">
          <a:extLst>
            <a:ext uri="{FF2B5EF4-FFF2-40B4-BE49-F238E27FC236}">
              <a16:creationId xmlns:a16="http://schemas.microsoft.com/office/drawing/2014/main" id="{2F6CA363-B1D4-4942-8D6F-890CD1B83DCB}"/>
            </a:ext>
          </a:extLst>
        </xdr:cNvPr>
        <xdr:cNvSpPr/>
      </xdr:nvSpPr>
      <xdr:spPr>
        <a:xfrm>
          <a:off x="19494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26924</xdr:rowOff>
    </xdr:from>
    <xdr:to>
      <xdr:col>98</xdr:col>
      <xdr:colOff>38100</xdr:colOff>
      <xdr:row>61</xdr:row>
      <xdr:rowOff>128524</xdr:rowOff>
    </xdr:to>
    <xdr:sp macro="" textlink="">
      <xdr:nvSpPr>
        <xdr:cNvPr id="278" name="フローチャート: 判断 277">
          <a:extLst>
            <a:ext uri="{FF2B5EF4-FFF2-40B4-BE49-F238E27FC236}">
              <a16:creationId xmlns:a16="http://schemas.microsoft.com/office/drawing/2014/main" id="{0D2E0444-46B8-4553-B5AD-5E9F52BC4372}"/>
            </a:ext>
          </a:extLst>
        </xdr:cNvPr>
        <xdr:cNvSpPr/>
      </xdr:nvSpPr>
      <xdr:spPr>
        <a:xfrm>
          <a:off x="18605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279" name="テキスト ボックス 278">
          <a:extLst>
            <a:ext uri="{FF2B5EF4-FFF2-40B4-BE49-F238E27FC236}">
              <a16:creationId xmlns:a16="http://schemas.microsoft.com/office/drawing/2014/main" id="{4CAF2B7E-B95D-422E-B478-24E8E7C2BCC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80" name="テキスト ボックス 279">
          <a:extLst>
            <a:ext uri="{FF2B5EF4-FFF2-40B4-BE49-F238E27FC236}">
              <a16:creationId xmlns:a16="http://schemas.microsoft.com/office/drawing/2014/main" id="{1032E253-7C1E-463D-B864-E7BF078B706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81" name="テキスト ボックス 280">
          <a:extLst>
            <a:ext uri="{FF2B5EF4-FFF2-40B4-BE49-F238E27FC236}">
              <a16:creationId xmlns:a16="http://schemas.microsoft.com/office/drawing/2014/main" id="{4C14CEEF-8622-4672-AD84-C2B582862C3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82" name="テキスト ボックス 281">
          <a:extLst>
            <a:ext uri="{FF2B5EF4-FFF2-40B4-BE49-F238E27FC236}">
              <a16:creationId xmlns:a16="http://schemas.microsoft.com/office/drawing/2014/main" id="{872EACF4-9721-4FF0-AB49-2235CE1188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83" name="テキスト ボックス 282">
          <a:extLst>
            <a:ext uri="{FF2B5EF4-FFF2-40B4-BE49-F238E27FC236}">
              <a16:creationId xmlns:a16="http://schemas.microsoft.com/office/drawing/2014/main" id="{5E4B34A5-4333-4597-AED8-64E72CA7BCD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150368</xdr:rowOff>
    </xdr:from>
    <xdr:to>
      <xdr:col>116</xdr:col>
      <xdr:colOff>114300</xdr:colOff>
      <xdr:row>61</xdr:row>
      <xdr:rowOff>80518</xdr:rowOff>
    </xdr:to>
    <xdr:sp macro="" textlink="">
      <xdr:nvSpPr>
        <xdr:cNvPr id="284" name="楕円 283">
          <a:extLst>
            <a:ext uri="{FF2B5EF4-FFF2-40B4-BE49-F238E27FC236}">
              <a16:creationId xmlns:a16="http://schemas.microsoft.com/office/drawing/2014/main" id="{FC5F115D-3725-4BED-A7F0-30B8764034DA}"/>
            </a:ext>
          </a:extLst>
        </xdr:cNvPr>
        <xdr:cNvSpPr/>
      </xdr:nvSpPr>
      <xdr:spPr>
        <a:xfrm>
          <a:off x="22110700" y="104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1795</xdr:rowOff>
    </xdr:from>
    <xdr:ext cx="469744" cy="259045"/>
    <xdr:sp macro="" textlink="">
      <xdr:nvSpPr>
        <xdr:cNvPr id="285" name="【保健センター・保健所】&#10;一人当たり面積該当値テキスト">
          <a:extLst>
            <a:ext uri="{FF2B5EF4-FFF2-40B4-BE49-F238E27FC236}">
              <a16:creationId xmlns:a16="http://schemas.microsoft.com/office/drawing/2014/main" id="{28E51944-01E7-438D-89A9-EB13719ADBFF}"/>
            </a:ext>
          </a:extLst>
        </xdr:cNvPr>
        <xdr:cNvSpPr txBox="1"/>
      </xdr:nvSpPr>
      <xdr:spPr>
        <a:xfrm>
          <a:off x="22199600" y="1028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159512</xdr:rowOff>
    </xdr:from>
    <xdr:to>
      <xdr:col>112</xdr:col>
      <xdr:colOff>38100</xdr:colOff>
      <xdr:row>61</xdr:row>
      <xdr:rowOff>89662</xdr:rowOff>
    </xdr:to>
    <xdr:sp macro="" textlink="">
      <xdr:nvSpPr>
        <xdr:cNvPr id="286" name="楕円 285">
          <a:extLst>
            <a:ext uri="{FF2B5EF4-FFF2-40B4-BE49-F238E27FC236}">
              <a16:creationId xmlns:a16="http://schemas.microsoft.com/office/drawing/2014/main" id="{102F0C7B-CEA3-444A-A7B0-18DDA6192381}"/>
            </a:ext>
          </a:extLst>
        </xdr:cNvPr>
        <xdr:cNvSpPr/>
      </xdr:nvSpPr>
      <xdr:spPr>
        <a:xfrm>
          <a:off x="21272500" y="1044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29718</xdr:rowOff>
    </xdr:from>
    <xdr:to>
      <xdr:col>116</xdr:col>
      <xdr:colOff>63500</xdr:colOff>
      <xdr:row>61</xdr:row>
      <xdr:rowOff>38862</xdr:rowOff>
    </xdr:to>
    <xdr:cxnSp macro="">
      <xdr:nvCxnSpPr>
        <xdr:cNvPr id="287" name="直線コネクタ 286">
          <a:extLst>
            <a:ext uri="{FF2B5EF4-FFF2-40B4-BE49-F238E27FC236}">
              <a16:creationId xmlns:a16="http://schemas.microsoft.com/office/drawing/2014/main" id="{95ED717E-AE3A-41DC-A3C2-84F4F89396F5}"/>
            </a:ext>
          </a:extLst>
        </xdr:cNvPr>
        <xdr:cNvCxnSpPr/>
      </xdr:nvCxnSpPr>
      <xdr:spPr>
        <a:xfrm flipV="1">
          <a:off x="21323300" y="104881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151655</xdr:rowOff>
    </xdr:from>
    <xdr:ext cx="469744" cy="259045"/>
    <xdr:sp macro="" textlink="">
      <xdr:nvSpPr>
        <xdr:cNvPr id="288" name="n_1aveValue【保健センター・保健所】&#10;一人当たり面積">
          <a:extLst>
            <a:ext uri="{FF2B5EF4-FFF2-40B4-BE49-F238E27FC236}">
              <a16:creationId xmlns:a16="http://schemas.microsoft.com/office/drawing/2014/main" id="{BFC70032-6AC2-416E-ADD8-C9325A61EE61}"/>
            </a:ext>
          </a:extLst>
        </xdr:cNvPr>
        <xdr:cNvSpPr txBox="1"/>
      </xdr:nvSpPr>
      <xdr:spPr>
        <a:xfrm>
          <a:off x="21075727" y="1061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151909</xdr:rowOff>
    </xdr:from>
    <xdr:ext cx="469744" cy="259045"/>
    <xdr:sp macro="" textlink="">
      <xdr:nvSpPr>
        <xdr:cNvPr id="289" name="n_2aveValue【保健センター・保健所】&#10;一人当たり面積">
          <a:extLst>
            <a:ext uri="{FF2B5EF4-FFF2-40B4-BE49-F238E27FC236}">
              <a16:creationId xmlns:a16="http://schemas.microsoft.com/office/drawing/2014/main" id="{C5D1EFE1-04AD-44F7-A47D-D8519595B772}"/>
            </a:ext>
          </a:extLst>
        </xdr:cNvPr>
        <xdr:cNvSpPr txBox="1"/>
      </xdr:nvSpPr>
      <xdr:spPr>
        <a:xfrm>
          <a:off x="201994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142765</xdr:rowOff>
    </xdr:from>
    <xdr:ext cx="469744" cy="259045"/>
    <xdr:sp macro="" textlink="">
      <xdr:nvSpPr>
        <xdr:cNvPr id="290" name="n_3aveValue【保健センター・保健所】&#10;一人当たり面積">
          <a:extLst>
            <a:ext uri="{FF2B5EF4-FFF2-40B4-BE49-F238E27FC236}">
              <a16:creationId xmlns:a16="http://schemas.microsoft.com/office/drawing/2014/main" id="{9DB1380F-E174-4EFB-94ED-C994901C95ED}"/>
            </a:ext>
          </a:extLst>
        </xdr:cNvPr>
        <xdr:cNvSpPr txBox="1"/>
      </xdr:nvSpPr>
      <xdr:spPr>
        <a:xfrm>
          <a:off x="19310427" y="1025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145051</xdr:rowOff>
    </xdr:from>
    <xdr:ext cx="469744" cy="259045"/>
    <xdr:sp macro="" textlink="">
      <xdr:nvSpPr>
        <xdr:cNvPr id="291" name="n_4aveValue【保健センター・保健所】&#10;一人当たり面積">
          <a:extLst>
            <a:ext uri="{FF2B5EF4-FFF2-40B4-BE49-F238E27FC236}">
              <a16:creationId xmlns:a16="http://schemas.microsoft.com/office/drawing/2014/main" id="{099271B2-CE1D-433F-9E9C-EFD316756427}"/>
            </a:ext>
          </a:extLst>
        </xdr:cNvPr>
        <xdr:cNvSpPr txBox="1"/>
      </xdr:nvSpPr>
      <xdr:spPr>
        <a:xfrm>
          <a:off x="18421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106189</xdr:rowOff>
    </xdr:from>
    <xdr:ext cx="469744" cy="259045"/>
    <xdr:sp macro="" textlink="">
      <xdr:nvSpPr>
        <xdr:cNvPr id="292" name="n_1mainValue【保健センター・保健所】&#10;一人当たり面積">
          <a:extLst>
            <a:ext uri="{FF2B5EF4-FFF2-40B4-BE49-F238E27FC236}">
              <a16:creationId xmlns:a16="http://schemas.microsoft.com/office/drawing/2014/main" id="{A6F46CFB-2F1F-4D43-9DF0-CBF32FBBF4A6}"/>
            </a:ext>
          </a:extLst>
        </xdr:cNvPr>
        <xdr:cNvSpPr txBox="1"/>
      </xdr:nvSpPr>
      <xdr:spPr>
        <a:xfrm>
          <a:off x="21075727" y="1022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93" name="正方形/長方形 292">
          <a:extLst>
            <a:ext uri="{FF2B5EF4-FFF2-40B4-BE49-F238E27FC236}">
              <a16:creationId xmlns:a16="http://schemas.microsoft.com/office/drawing/2014/main" id="{05B5F5FD-67D8-430B-AB38-66CA1EBCC10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94" name="正方形/長方形 293">
          <a:extLst>
            <a:ext uri="{FF2B5EF4-FFF2-40B4-BE49-F238E27FC236}">
              <a16:creationId xmlns:a16="http://schemas.microsoft.com/office/drawing/2014/main" id="{26B8EDE4-290B-4AC8-8FF1-6E441555C69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95" name="正方形/長方形 294">
          <a:extLst>
            <a:ext uri="{FF2B5EF4-FFF2-40B4-BE49-F238E27FC236}">
              <a16:creationId xmlns:a16="http://schemas.microsoft.com/office/drawing/2014/main" id="{052CAE90-557B-4F66-9401-F656EA0D3FF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96" name="正方形/長方形 295">
          <a:extLst>
            <a:ext uri="{FF2B5EF4-FFF2-40B4-BE49-F238E27FC236}">
              <a16:creationId xmlns:a16="http://schemas.microsoft.com/office/drawing/2014/main" id="{0344CE87-D18F-4FEE-923C-EB0429B46EB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97" name="正方形/長方形 296">
          <a:extLst>
            <a:ext uri="{FF2B5EF4-FFF2-40B4-BE49-F238E27FC236}">
              <a16:creationId xmlns:a16="http://schemas.microsoft.com/office/drawing/2014/main" id="{B9042E04-F0BC-40F1-8D5F-3DDE8F8E887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98" name="正方形/長方形 297">
          <a:extLst>
            <a:ext uri="{FF2B5EF4-FFF2-40B4-BE49-F238E27FC236}">
              <a16:creationId xmlns:a16="http://schemas.microsoft.com/office/drawing/2014/main" id="{F7BF8B7E-DD16-415B-9E80-69EC1FF3B53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99" name="正方形/長方形 298">
          <a:extLst>
            <a:ext uri="{FF2B5EF4-FFF2-40B4-BE49-F238E27FC236}">
              <a16:creationId xmlns:a16="http://schemas.microsoft.com/office/drawing/2014/main" id="{B46A9B1F-0BDA-4E56-9B12-87DB55DB59E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00" name="正方形/長方形 299">
          <a:extLst>
            <a:ext uri="{FF2B5EF4-FFF2-40B4-BE49-F238E27FC236}">
              <a16:creationId xmlns:a16="http://schemas.microsoft.com/office/drawing/2014/main" id="{0651DFB0-3FA6-45B3-A1D1-D24E78E0BC2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01" name="テキスト ボックス 300">
          <a:extLst>
            <a:ext uri="{FF2B5EF4-FFF2-40B4-BE49-F238E27FC236}">
              <a16:creationId xmlns:a16="http://schemas.microsoft.com/office/drawing/2014/main" id="{9D71A017-FAA3-4036-8BF7-969FD1384DD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02" name="直線コネクタ 301">
          <a:extLst>
            <a:ext uri="{FF2B5EF4-FFF2-40B4-BE49-F238E27FC236}">
              <a16:creationId xmlns:a16="http://schemas.microsoft.com/office/drawing/2014/main" id="{4FE19731-12FB-4A13-8BBD-513B22F9764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03" name="テキスト ボックス 302">
          <a:extLst>
            <a:ext uri="{FF2B5EF4-FFF2-40B4-BE49-F238E27FC236}">
              <a16:creationId xmlns:a16="http://schemas.microsoft.com/office/drawing/2014/main" id="{E4E8A12C-E918-4877-98B7-1578A7358B9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04" name="直線コネクタ 303">
          <a:extLst>
            <a:ext uri="{FF2B5EF4-FFF2-40B4-BE49-F238E27FC236}">
              <a16:creationId xmlns:a16="http://schemas.microsoft.com/office/drawing/2014/main" id="{CA2E2E11-F42C-4587-A9F4-E190698EA2EE}"/>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05" name="テキスト ボックス 304">
          <a:extLst>
            <a:ext uri="{FF2B5EF4-FFF2-40B4-BE49-F238E27FC236}">
              <a16:creationId xmlns:a16="http://schemas.microsoft.com/office/drawing/2014/main" id="{91696A3B-A45B-44E5-8828-15274EBB8619}"/>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06" name="直線コネクタ 305">
          <a:extLst>
            <a:ext uri="{FF2B5EF4-FFF2-40B4-BE49-F238E27FC236}">
              <a16:creationId xmlns:a16="http://schemas.microsoft.com/office/drawing/2014/main" id="{CACDA585-A3BF-4E46-896F-D56D124799B9}"/>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07" name="テキスト ボックス 306">
          <a:extLst>
            <a:ext uri="{FF2B5EF4-FFF2-40B4-BE49-F238E27FC236}">
              <a16:creationId xmlns:a16="http://schemas.microsoft.com/office/drawing/2014/main" id="{4DC66E82-3EAA-48F3-B8DF-3BA582023495}"/>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08" name="直線コネクタ 307">
          <a:extLst>
            <a:ext uri="{FF2B5EF4-FFF2-40B4-BE49-F238E27FC236}">
              <a16:creationId xmlns:a16="http://schemas.microsoft.com/office/drawing/2014/main" id="{143B3F59-671F-4A2D-B380-78E92078577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09" name="テキスト ボックス 308">
          <a:extLst>
            <a:ext uri="{FF2B5EF4-FFF2-40B4-BE49-F238E27FC236}">
              <a16:creationId xmlns:a16="http://schemas.microsoft.com/office/drawing/2014/main" id="{08166001-60B6-45A7-A9CD-440028693126}"/>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10" name="直線コネクタ 309">
          <a:extLst>
            <a:ext uri="{FF2B5EF4-FFF2-40B4-BE49-F238E27FC236}">
              <a16:creationId xmlns:a16="http://schemas.microsoft.com/office/drawing/2014/main" id="{0C4480E1-9BE2-4C80-A71A-22023B05AEAE}"/>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11" name="テキスト ボックス 310">
          <a:extLst>
            <a:ext uri="{FF2B5EF4-FFF2-40B4-BE49-F238E27FC236}">
              <a16:creationId xmlns:a16="http://schemas.microsoft.com/office/drawing/2014/main" id="{D31F2C78-52F7-4DC0-AE65-3FED4872E288}"/>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12" name="直線コネクタ 311">
          <a:extLst>
            <a:ext uri="{FF2B5EF4-FFF2-40B4-BE49-F238E27FC236}">
              <a16:creationId xmlns:a16="http://schemas.microsoft.com/office/drawing/2014/main" id="{13CAAF71-E5D8-4DA8-B95D-24AA5D672B3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13" name="テキスト ボックス 312">
          <a:extLst>
            <a:ext uri="{FF2B5EF4-FFF2-40B4-BE49-F238E27FC236}">
              <a16:creationId xmlns:a16="http://schemas.microsoft.com/office/drawing/2014/main" id="{8FC1ECF8-B8A1-4F62-9CC7-92953F0E435F}"/>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14" name="直線コネクタ 313">
          <a:extLst>
            <a:ext uri="{FF2B5EF4-FFF2-40B4-BE49-F238E27FC236}">
              <a16:creationId xmlns:a16="http://schemas.microsoft.com/office/drawing/2014/main" id="{A743E0C5-6A6C-489C-AE80-4DE7243A844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315" name="テキスト ボックス 314">
          <a:extLst>
            <a:ext uri="{FF2B5EF4-FFF2-40B4-BE49-F238E27FC236}">
              <a16:creationId xmlns:a16="http://schemas.microsoft.com/office/drawing/2014/main" id="{CD8EE054-3606-4839-9B4F-E7F47ABDA46E}"/>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16" name="【消防施設】&#10;有形固定資産減価償却率グラフ枠">
          <a:extLst>
            <a:ext uri="{FF2B5EF4-FFF2-40B4-BE49-F238E27FC236}">
              <a16:creationId xmlns:a16="http://schemas.microsoft.com/office/drawing/2014/main" id="{F48FEA7B-B797-4719-BCD4-BB3B9BB7E21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317" name="直線コネクタ 316">
          <a:extLst>
            <a:ext uri="{FF2B5EF4-FFF2-40B4-BE49-F238E27FC236}">
              <a16:creationId xmlns:a16="http://schemas.microsoft.com/office/drawing/2014/main" id="{D3756D73-9C3D-4449-8D88-4EE99AD0D3A6}"/>
            </a:ext>
          </a:extLst>
        </xdr:cNvPr>
        <xdr:cNvCxnSpPr/>
      </xdr:nvCxnSpPr>
      <xdr:spPr>
        <a:xfrm flipV="1">
          <a:off x="16318864" y="13245464"/>
          <a:ext cx="0" cy="156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318" name="【消防施設】&#10;有形固定資産減価償却率最小値テキスト">
          <a:extLst>
            <a:ext uri="{FF2B5EF4-FFF2-40B4-BE49-F238E27FC236}">
              <a16:creationId xmlns:a16="http://schemas.microsoft.com/office/drawing/2014/main" id="{75B8D4EB-9B40-4A58-A8A8-1424A4824D8F}"/>
            </a:ext>
          </a:extLst>
        </xdr:cNvPr>
        <xdr:cNvSpPr txBox="1"/>
      </xdr:nvSpPr>
      <xdr:spPr>
        <a:xfrm>
          <a:off x="16357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319" name="直線コネクタ 318">
          <a:extLst>
            <a:ext uri="{FF2B5EF4-FFF2-40B4-BE49-F238E27FC236}">
              <a16:creationId xmlns:a16="http://schemas.microsoft.com/office/drawing/2014/main" id="{7A931159-A899-4C70-B0D6-6537AA2F5B3B}"/>
            </a:ext>
          </a:extLst>
        </xdr:cNvPr>
        <xdr:cNvCxnSpPr/>
      </xdr:nvCxnSpPr>
      <xdr:spPr>
        <a:xfrm>
          <a:off x="16230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320" name="【消防施設】&#10;有形固定資産減価償却率最大値テキスト">
          <a:extLst>
            <a:ext uri="{FF2B5EF4-FFF2-40B4-BE49-F238E27FC236}">
              <a16:creationId xmlns:a16="http://schemas.microsoft.com/office/drawing/2014/main" id="{68612451-07BF-481A-A6F3-68D08AC47C3A}"/>
            </a:ext>
          </a:extLst>
        </xdr:cNvPr>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321" name="直線コネクタ 320">
          <a:extLst>
            <a:ext uri="{FF2B5EF4-FFF2-40B4-BE49-F238E27FC236}">
              <a16:creationId xmlns:a16="http://schemas.microsoft.com/office/drawing/2014/main" id="{D3B7F4D4-E697-49B8-B36A-B524F97D12E4}"/>
            </a:ext>
          </a:extLst>
        </xdr:cNvPr>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322" name="【消防施設】&#10;有形固定資産減価償却率平均値テキスト">
          <a:extLst>
            <a:ext uri="{FF2B5EF4-FFF2-40B4-BE49-F238E27FC236}">
              <a16:creationId xmlns:a16="http://schemas.microsoft.com/office/drawing/2014/main" id="{6E725722-428E-413B-B2EF-FAAB62931C53}"/>
            </a:ext>
          </a:extLst>
        </xdr:cNvPr>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323" name="フローチャート: 判断 322">
          <a:extLst>
            <a:ext uri="{FF2B5EF4-FFF2-40B4-BE49-F238E27FC236}">
              <a16:creationId xmlns:a16="http://schemas.microsoft.com/office/drawing/2014/main" id="{BB8B1F21-C594-4EB2-B70B-34AE09D46592}"/>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324" name="フローチャート: 判断 323">
          <a:extLst>
            <a:ext uri="{FF2B5EF4-FFF2-40B4-BE49-F238E27FC236}">
              <a16:creationId xmlns:a16="http://schemas.microsoft.com/office/drawing/2014/main" id="{3D3BD80D-EC10-4739-8067-79405C4186B8}"/>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325" name="フローチャート: 判断 324">
          <a:extLst>
            <a:ext uri="{FF2B5EF4-FFF2-40B4-BE49-F238E27FC236}">
              <a16:creationId xmlns:a16="http://schemas.microsoft.com/office/drawing/2014/main" id="{1D1A1603-4DCC-488E-9E48-A9110F0AA42E}"/>
            </a:ext>
          </a:extLst>
        </xdr:cNvPr>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326" name="フローチャート: 判断 325">
          <a:extLst>
            <a:ext uri="{FF2B5EF4-FFF2-40B4-BE49-F238E27FC236}">
              <a16:creationId xmlns:a16="http://schemas.microsoft.com/office/drawing/2014/main" id="{60DD1C7C-858B-43BA-8A4E-C830A1D0EF4E}"/>
            </a:ext>
          </a:extLst>
        </xdr:cNvPr>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84455</xdr:rowOff>
    </xdr:from>
    <xdr:to>
      <xdr:col>67</xdr:col>
      <xdr:colOff>101600</xdr:colOff>
      <xdr:row>83</xdr:row>
      <xdr:rowOff>14605</xdr:rowOff>
    </xdr:to>
    <xdr:sp macro="" textlink="">
      <xdr:nvSpPr>
        <xdr:cNvPr id="327" name="フローチャート: 判断 326">
          <a:extLst>
            <a:ext uri="{FF2B5EF4-FFF2-40B4-BE49-F238E27FC236}">
              <a16:creationId xmlns:a16="http://schemas.microsoft.com/office/drawing/2014/main" id="{01149345-4787-4FA7-8A65-758D2E59E2C9}"/>
            </a:ext>
          </a:extLst>
        </xdr:cNvPr>
        <xdr:cNvSpPr/>
      </xdr:nvSpPr>
      <xdr:spPr>
        <a:xfrm>
          <a:off x="12763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DAEBDEC-EBC9-4BAC-B50C-157629947AB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C412E267-E760-401B-BF99-A4752C4048F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EA0C1857-C761-42D3-8AC8-BE529617219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FD48A47B-2CFB-428F-AFF9-596D9558770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8BA4FA6-1AC3-4409-AD61-5786A331CE0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73025</xdr:rowOff>
    </xdr:from>
    <xdr:to>
      <xdr:col>85</xdr:col>
      <xdr:colOff>177800</xdr:colOff>
      <xdr:row>84</xdr:row>
      <xdr:rowOff>3175</xdr:rowOff>
    </xdr:to>
    <xdr:sp macro="" textlink="">
      <xdr:nvSpPr>
        <xdr:cNvPr id="333" name="楕円 332">
          <a:extLst>
            <a:ext uri="{FF2B5EF4-FFF2-40B4-BE49-F238E27FC236}">
              <a16:creationId xmlns:a16="http://schemas.microsoft.com/office/drawing/2014/main" id="{488A6588-4A15-4627-AFBF-E2398EC95D04}"/>
            </a:ext>
          </a:extLst>
        </xdr:cNvPr>
        <xdr:cNvSpPr/>
      </xdr:nvSpPr>
      <xdr:spPr>
        <a:xfrm>
          <a:off x="162687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51452</xdr:rowOff>
    </xdr:from>
    <xdr:ext cx="405111" cy="259045"/>
    <xdr:sp macro="" textlink="">
      <xdr:nvSpPr>
        <xdr:cNvPr id="334" name="【消防施設】&#10;有形固定資産減価償却率該当値テキスト">
          <a:extLst>
            <a:ext uri="{FF2B5EF4-FFF2-40B4-BE49-F238E27FC236}">
              <a16:creationId xmlns:a16="http://schemas.microsoft.com/office/drawing/2014/main" id="{A8BE8A28-396E-418E-843A-F52F775F8D82}"/>
            </a:ext>
          </a:extLst>
        </xdr:cNvPr>
        <xdr:cNvSpPr txBox="1"/>
      </xdr:nvSpPr>
      <xdr:spPr>
        <a:xfrm>
          <a:off x="16357600"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23495</xdr:rowOff>
    </xdr:from>
    <xdr:to>
      <xdr:col>81</xdr:col>
      <xdr:colOff>101600</xdr:colOff>
      <xdr:row>83</xdr:row>
      <xdr:rowOff>125095</xdr:rowOff>
    </xdr:to>
    <xdr:sp macro="" textlink="">
      <xdr:nvSpPr>
        <xdr:cNvPr id="335" name="楕円 334">
          <a:extLst>
            <a:ext uri="{FF2B5EF4-FFF2-40B4-BE49-F238E27FC236}">
              <a16:creationId xmlns:a16="http://schemas.microsoft.com/office/drawing/2014/main" id="{04FB27C2-6310-477B-A273-72D2F9D359AC}"/>
            </a:ext>
          </a:extLst>
        </xdr:cNvPr>
        <xdr:cNvSpPr/>
      </xdr:nvSpPr>
      <xdr:spPr>
        <a:xfrm>
          <a:off x="154305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74295</xdr:rowOff>
    </xdr:from>
    <xdr:to>
      <xdr:col>85</xdr:col>
      <xdr:colOff>127000</xdr:colOff>
      <xdr:row>83</xdr:row>
      <xdr:rowOff>123825</xdr:rowOff>
    </xdr:to>
    <xdr:cxnSp macro="">
      <xdr:nvCxnSpPr>
        <xdr:cNvPr id="336" name="直線コネクタ 335">
          <a:extLst>
            <a:ext uri="{FF2B5EF4-FFF2-40B4-BE49-F238E27FC236}">
              <a16:creationId xmlns:a16="http://schemas.microsoft.com/office/drawing/2014/main" id="{3DEB0BAC-1F22-4DF7-A404-BDF7591646EC}"/>
            </a:ext>
          </a:extLst>
        </xdr:cNvPr>
        <xdr:cNvCxnSpPr/>
      </xdr:nvCxnSpPr>
      <xdr:spPr>
        <a:xfrm>
          <a:off x="15481300" y="1430464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137813</xdr:rowOff>
    </xdr:from>
    <xdr:ext cx="405111" cy="259045"/>
    <xdr:sp macro="" textlink="">
      <xdr:nvSpPr>
        <xdr:cNvPr id="337" name="n_1aveValue【消防施設】&#10;有形固定資産減価償却率">
          <a:extLst>
            <a:ext uri="{FF2B5EF4-FFF2-40B4-BE49-F238E27FC236}">
              <a16:creationId xmlns:a16="http://schemas.microsoft.com/office/drawing/2014/main" id="{E32338FC-91F5-4936-8DA5-255B84C08072}"/>
            </a:ext>
          </a:extLst>
        </xdr:cNvPr>
        <xdr:cNvSpPr txBox="1"/>
      </xdr:nvSpPr>
      <xdr:spPr>
        <a:xfrm>
          <a:off x="15266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338" name="n_2aveValue【消防施設】&#10;有形固定資産減価償却率">
          <a:extLst>
            <a:ext uri="{FF2B5EF4-FFF2-40B4-BE49-F238E27FC236}">
              <a16:creationId xmlns:a16="http://schemas.microsoft.com/office/drawing/2014/main" id="{70A1B702-6563-4AC8-85B4-222A4EB865D0}"/>
            </a:ext>
          </a:extLst>
        </xdr:cNvPr>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116857</xdr:rowOff>
    </xdr:from>
    <xdr:ext cx="405111" cy="259045"/>
    <xdr:sp macro="" textlink="">
      <xdr:nvSpPr>
        <xdr:cNvPr id="339" name="n_3aveValue【消防施設】&#10;有形固定資産減価償却率">
          <a:extLst>
            <a:ext uri="{FF2B5EF4-FFF2-40B4-BE49-F238E27FC236}">
              <a16:creationId xmlns:a16="http://schemas.microsoft.com/office/drawing/2014/main" id="{45862730-FD97-4BF0-84DE-A13864D48DEE}"/>
            </a:ext>
          </a:extLst>
        </xdr:cNvPr>
        <xdr:cNvSpPr txBox="1"/>
      </xdr:nvSpPr>
      <xdr:spPr>
        <a:xfrm>
          <a:off x="13500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31132</xdr:rowOff>
    </xdr:from>
    <xdr:ext cx="405111" cy="259045"/>
    <xdr:sp macro="" textlink="">
      <xdr:nvSpPr>
        <xdr:cNvPr id="340" name="n_4aveValue【消防施設】&#10;有形固定資産減価償却率">
          <a:extLst>
            <a:ext uri="{FF2B5EF4-FFF2-40B4-BE49-F238E27FC236}">
              <a16:creationId xmlns:a16="http://schemas.microsoft.com/office/drawing/2014/main" id="{214FF953-92CF-41FC-9D02-8EE1E1F4CA7E}"/>
            </a:ext>
          </a:extLst>
        </xdr:cNvPr>
        <xdr:cNvSpPr txBox="1"/>
      </xdr:nvSpPr>
      <xdr:spPr>
        <a:xfrm>
          <a:off x="12611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116222</xdr:rowOff>
    </xdr:from>
    <xdr:ext cx="405111" cy="259045"/>
    <xdr:sp macro="" textlink="">
      <xdr:nvSpPr>
        <xdr:cNvPr id="341" name="n_1mainValue【消防施設】&#10;有形固定資産減価償却率">
          <a:extLst>
            <a:ext uri="{FF2B5EF4-FFF2-40B4-BE49-F238E27FC236}">
              <a16:creationId xmlns:a16="http://schemas.microsoft.com/office/drawing/2014/main" id="{2EF1D58D-6864-4D6D-A562-EF80984AE687}"/>
            </a:ext>
          </a:extLst>
        </xdr:cNvPr>
        <xdr:cNvSpPr txBox="1"/>
      </xdr:nvSpPr>
      <xdr:spPr>
        <a:xfrm>
          <a:off x="152660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42" name="正方形/長方形 341">
          <a:extLst>
            <a:ext uri="{FF2B5EF4-FFF2-40B4-BE49-F238E27FC236}">
              <a16:creationId xmlns:a16="http://schemas.microsoft.com/office/drawing/2014/main" id="{7199AF99-7159-4B17-B0B6-D6C05C42A18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43" name="正方形/長方形 342">
          <a:extLst>
            <a:ext uri="{FF2B5EF4-FFF2-40B4-BE49-F238E27FC236}">
              <a16:creationId xmlns:a16="http://schemas.microsoft.com/office/drawing/2014/main" id="{1525A751-4819-4F25-A443-40CCFD3E368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44" name="正方形/長方形 343">
          <a:extLst>
            <a:ext uri="{FF2B5EF4-FFF2-40B4-BE49-F238E27FC236}">
              <a16:creationId xmlns:a16="http://schemas.microsoft.com/office/drawing/2014/main" id="{286ACB03-BEA4-4241-91CB-97BF036BDB4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45" name="正方形/長方形 344">
          <a:extLst>
            <a:ext uri="{FF2B5EF4-FFF2-40B4-BE49-F238E27FC236}">
              <a16:creationId xmlns:a16="http://schemas.microsoft.com/office/drawing/2014/main" id="{2D947C09-2935-4E6B-A739-0B29733075C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46" name="正方形/長方形 345">
          <a:extLst>
            <a:ext uri="{FF2B5EF4-FFF2-40B4-BE49-F238E27FC236}">
              <a16:creationId xmlns:a16="http://schemas.microsoft.com/office/drawing/2014/main" id="{115A7F4A-9608-47BD-BD1E-A1BF05E658F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47" name="正方形/長方形 346">
          <a:extLst>
            <a:ext uri="{FF2B5EF4-FFF2-40B4-BE49-F238E27FC236}">
              <a16:creationId xmlns:a16="http://schemas.microsoft.com/office/drawing/2014/main" id="{5BAB7CD4-FA29-4CE2-BBD3-C84F234979A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48" name="正方形/長方形 347">
          <a:extLst>
            <a:ext uri="{FF2B5EF4-FFF2-40B4-BE49-F238E27FC236}">
              <a16:creationId xmlns:a16="http://schemas.microsoft.com/office/drawing/2014/main" id="{37A7CBA2-9C34-447B-8059-0254FD86BD2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49" name="正方形/長方形 348">
          <a:extLst>
            <a:ext uri="{FF2B5EF4-FFF2-40B4-BE49-F238E27FC236}">
              <a16:creationId xmlns:a16="http://schemas.microsoft.com/office/drawing/2014/main" id="{53795113-39F2-4CE4-BCDA-62E2D73DB1A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50" name="正方形/長方形 349">
          <a:extLst>
            <a:ext uri="{FF2B5EF4-FFF2-40B4-BE49-F238E27FC236}">
              <a16:creationId xmlns:a16="http://schemas.microsoft.com/office/drawing/2014/main" id="{7092702A-63AD-4E73-8023-9B6891054F7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51" name="正方形/長方形 350">
          <a:extLst>
            <a:ext uri="{FF2B5EF4-FFF2-40B4-BE49-F238E27FC236}">
              <a16:creationId xmlns:a16="http://schemas.microsoft.com/office/drawing/2014/main" id="{25BDD6ED-5EAF-4115-B4E7-567A75D0C96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52" name="正方形/長方形 351">
          <a:extLst>
            <a:ext uri="{FF2B5EF4-FFF2-40B4-BE49-F238E27FC236}">
              <a16:creationId xmlns:a16="http://schemas.microsoft.com/office/drawing/2014/main" id="{63DAC265-72C1-4D81-B201-D91F6E1FE57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53" name="正方形/長方形 352">
          <a:extLst>
            <a:ext uri="{FF2B5EF4-FFF2-40B4-BE49-F238E27FC236}">
              <a16:creationId xmlns:a16="http://schemas.microsoft.com/office/drawing/2014/main" id="{DBF46E0A-0A92-47A0-B87F-DBEAB521F31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54" name="正方形/長方形 353">
          <a:extLst>
            <a:ext uri="{FF2B5EF4-FFF2-40B4-BE49-F238E27FC236}">
              <a16:creationId xmlns:a16="http://schemas.microsoft.com/office/drawing/2014/main" id="{9E20C5C4-10D9-4463-BD24-C874F50420A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55" name="正方形/長方形 354">
          <a:extLst>
            <a:ext uri="{FF2B5EF4-FFF2-40B4-BE49-F238E27FC236}">
              <a16:creationId xmlns:a16="http://schemas.microsoft.com/office/drawing/2014/main" id="{E7DE44A5-0086-4D25-B35D-720065ED5FD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56" name="正方形/長方形 355">
          <a:extLst>
            <a:ext uri="{FF2B5EF4-FFF2-40B4-BE49-F238E27FC236}">
              <a16:creationId xmlns:a16="http://schemas.microsoft.com/office/drawing/2014/main" id="{82701C60-BB4C-4499-881F-4C35CA3BB2D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57" name="正方形/長方形 356">
          <a:extLst>
            <a:ext uri="{FF2B5EF4-FFF2-40B4-BE49-F238E27FC236}">
              <a16:creationId xmlns:a16="http://schemas.microsoft.com/office/drawing/2014/main" id="{46E6919B-F16C-4C09-8FD5-4F35F011C54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58" name="テキスト ボックス 357">
          <a:extLst>
            <a:ext uri="{FF2B5EF4-FFF2-40B4-BE49-F238E27FC236}">
              <a16:creationId xmlns:a16="http://schemas.microsoft.com/office/drawing/2014/main" id="{61C733F9-45B6-438D-BB74-0B0F790EE51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59" name="直線コネクタ 358">
          <a:extLst>
            <a:ext uri="{FF2B5EF4-FFF2-40B4-BE49-F238E27FC236}">
              <a16:creationId xmlns:a16="http://schemas.microsoft.com/office/drawing/2014/main" id="{3CAFBC7E-CE00-47A8-B2E8-7FA7B7C3592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60" name="テキスト ボックス 359">
          <a:extLst>
            <a:ext uri="{FF2B5EF4-FFF2-40B4-BE49-F238E27FC236}">
              <a16:creationId xmlns:a16="http://schemas.microsoft.com/office/drawing/2014/main" id="{3A78B496-EB25-4454-BE8D-445274AA1D6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361" name="直線コネクタ 360">
          <a:extLst>
            <a:ext uri="{FF2B5EF4-FFF2-40B4-BE49-F238E27FC236}">
              <a16:creationId xmlns:a16="http://schemas.microsoft.com/office/drawing/2014/main" id="{2007828B-B899-4064-B290-3645D2D57FC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362" name="テキスト ボックス 361">
          <a:extLst>
            <a:ext uri="{FF2B5EF4-FFF2-40B4-BE49-F238E27FC236}">
              <a16:creationId xmlns:a16="http://schemas.microsoft.com/office/drawing/2014/main" id="{6017C728-7E74-4E60-BF20-F7331C5BA02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63" name="直線コネクタ 362">
          <a:extLst>
            <a:ext uri="{FF2B5EF4-FFF2-40B4-BE49-F238E27FC236}">
              <a16:creationId xmlns:a16="http://schemas.microsoft.com/office/drawing/2014/main" id="{34CDF36E-E066-4CD6-8AD4-9793EAB2380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64" name="テキスト ボックス 363">
          <a:extLst>
            <a:ext uri="{FF2B5EF4-FFF2-40B4-BE49-F238E27FC236}">
              <a16:creationId xmlns:a16="http://schemas.microsoft.com/office/drawing/2014/main" id="{1DA6535A-B3C5-43B1-AA7B-712689F56F3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65" name="直線コネクタ 364">
          <a:extLst>
            <a:ext uri="{FF2B5EF4-FFF2-40B4-BE49-F238E27FC236}">
              <a16:creationId xmlns:a16="http://schemas.microsoft.com/office/drawing/2014/main" id="{EA1A5557-E5AB-4C65-B32C-981552BFE63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66" name="テキスト ボックス 365">
          <a:extLst>
            <a:ext uri="{FF2B5EF4-FFF2-40B4-BE49-F238E27FC236}">
              <a16:creationId xmlns:a16="http://schemas.microsoft.com/office/drawing/2014/main" id="{E715BF01-30DB-4DB7-B2AE-AC65347D782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67" name="直線コネクタ 366">
          <a:extLst>
            <a:ext uri="{FF2B5EF4-FFF2-40B4-BE49-F238E27FC236}">
              <a16:creationId xmlns:a16="http://schemas.microsoft.com/office/drawing/2014/main" id="{0D719A18-4E49-441A-918D-70D5470A72A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68" name="テキスト ボックス 367">
          <a:extLst>
            <a:ext uri="{FF2B5EF4-FFF2-40B4-BE49-F238E27FC236}">
              <a16:creationId xmlns:a16="http://schemas.microsoft.com/office/drawing/2014/main" id="{17414246-D5BA-4756-A478-5701BF20F9F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69" name="直線コネクタ 368">
          <a:extLst>
            <a:ext uri="{FF2B5EF4-FFF2-40B4-BE49-F238E27FC236}">
              <a16:creationId xmlns:a16="http://schemas.microsoft.com/office/drawing/2014/main" id="{0DFF3DE0-AA4C-477E-916F-2048DA9A161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70" name="テキスト ボックス 369">
          <a:extLst>
            <a:ext uri="{FF2B5EF4-FFF2-40B4-BE49-F238E27FC236}">
              <a16:creationId xmlns:a16="http://schemas.microsoft.com/office/drawing/2014/main" id="{1704E301-4934-4B2A-93FB-31D4A52A7C6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71" name="直線コネクタ 370">
          <a:extLst>
            <a:ext uri="{FF2B5EF4-FFF2-40B4-BE49-F238E27FC236}">
              <a16:creationId xmlns:a16="http://schemas.microsoft.com/office/drawing/2014/main" id="{3B9C8DAC-43C1-45B2-ACBF-2BA0AE9279B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372" name="テキスト ボックス 371">
          <a:extLst>
            <a:ext uri="{FF2B5EF4-FFF2-40B4-BE49-F238E27FC236}">
              <a16:creationId xmlns:a16="http://schemas.microsoft.com/office/drawing/2014/main" id="{09227C2E-94B4-4AD6-92AF-677EBFED211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73" name="直線コネクタ 372">
          <a:extLst>
            <a:ext uri="{FF2B5EF4-FFF2-40B4-BE49-F238E27FC236}">
              <a16:creationId xmlns:a16="http://schemas.microsoft.com/office/drawing/2014/main" id="{1A0141B0-34C6-43A8-A5E3-30C15273DD0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74" name="【庁舎】&#10;有形固定資産減価償却率グラフ枠">
          <a:extLst>
            <a:ext uri="{FF2B5EF4-FFF2-40B4-BE49-F238E27FC236}">
              <a16:creationId xmlns:a16="http://schemas.microsoft.com/office/drawing/2014/main" id="{2533C814-FFE5-42ED-A3E2-6193D70B36C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375" name="直線コネクタ 374">
          <a:extLst>
            <a:ext uri="{FF2B5EF4-FFF2-40B4-BE49-F238E27FC236}">
              <a16:creationId xmlns:a16="http://schemas.microsoft.com/office/drawing/2014/main" id="{91AD20BE-7A35-4904-82D3-3F308BBB80A9}"/>
            </a:ext>
          </a:extLst>
        </xdr:cNvPr>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376" name="【庁舎】&#10;有形固定資産減価償却率最小値テキスト">
          <a:extLst>
            <a:ext uri="{FF2B5EF4-FFF2-40B4-BE49-F238E27FC236}">
              <a16:creationId xmlns:a16="http://schemas.microsoft.com/office/drawing/2014/main" id="{7237B8D3-2ECE-49C1-B852-D9BECA66D27B}"/>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377" name="直線コネクタ 376">
          <a:extLst>
            <a:ext uri="{FF2B5EF4-FFF2-40B4-BE49-F238E27FC236}">
              <a16:creationId xmlns:a16="http://schemas.microsoft.com/office/drawing/2014/main" id="{739967C9-52A9-4BA1-9E60-012E1D2A4FE3}"/>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378" name="【庁舎】&#10;有形固定資産減価償却率最大値テキスト">
          <a:extLst>
            <a:ext uri="{FF2B5EF4-FFF2-40B4-BE49-F238E27FC236}">
              <a16:creationId xmlns:a16="http://schemas.microsoft.com/office/drawing/2014/main" id="{BABD2012-448A-4815-870E-0391478796DF}"/>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379" name="直線コネクタ 378">
          <a:extLst>
            <a:ext uri="{FF2B5EF4-FFF2-40B4-BE49-F238E27FC236}">
              <a16:creationId xmlns:a16="http://schemas.microsoft.com/office/drawing/2014/main" id="{6A10C8DE-665D-49EE-B9BB-D8033A161D72}"/>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105064</xdr:rowOff>
    </xdr:from>
    <xdr:ext cx="405111" cy="259045"/>
    <xdr:sp macro="" textlink="">
      <xdr:nvSpPr>
        <xdr:cNvPr id="380" name="【庁舎】&#10;有形固定資産減価償却率平均値テキスト">
          <a:extLst>
            <a:ext uri="{FF2B5EF4-FFF2-40B4-BE49-F238E27FC236}">
              <a16:creationId xmlns:a16="http://schemas.microsoft.com/office/drawing/2014/main" id="{CB2FE040-54F5-443B-851D-42C330AA9DCB}"/>
            </a:ext>
          </a:extLst>
        </xdr:cNvPr>
        <xdr:cNvSpPr txBox="1"/>
      </xdr:nvSpPr>
      <xdr:spPr>
        <a:xfrm>
          <a:off x="16357600" y="17935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381" name="フローチャート: 判断 380">
          <a:extLst>
            <a:ext uri="{FF2B5EF4-FFF2-40B4-BE49-F238E27FC236}">
              <a16:creationId xmlns:a16="http://schemas.microsoft.com/office/drawing/2014/main" id="{EB273630-2869-4878-BFED-66DFDD765824}"/>
            </a:ext>
          </a:extLst>
        </xdr:cNvPr>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382" name="フローチャート: 判断 381">
          <a:extLst>
            <a:ext uri="{FF2B5EF4-FFF2-40B4-BE49-F238E27FC236}">
              <a16:creationId xmlns:a16="http://schemas.microsoft.com/office/drawing/2014/main" id="{A0BF723C-C1DD-4D44-8208-6AFE7002D3D2}"/>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383" name="フローチャート: 判断 382">
          <a:extLst>
            <a:ext uri="{FF2B5EF4-FFF2-40B4-BE49-F238E27FC236}">
              <a16:creationId xmlns:a16="http://schemas.microsoft.com/office/drawing/2014/main" id="{3D9805FB-721C-4989-AB5D-0DA3F2342597}"/>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384" name="フローチャート: 判断 383">
          <a:extLst>
            <a:ext uri="{FF2B5EF4-FFF2-40B4-BE49-F238E27FC236}">
              <a16:creationId xmlns:a16="http://schemas.microsoft.com/office/drawing/2014/main" id="{1B0F7CB6-8A37-42EC-83D8-E02E7349B680}"/>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385" name="フローチャート: 判断 384">
          <a:extLst>
            <a:ext uri="{FF2B5EF4-FFF2-40B4-BE49-F238E27FC236}">
              <a16:creationId xmlns:a16="http://schemas.microsoft.com/office/drawing/2014/main" id="{93929B25-9A12-452E-887F-7EB88BAD5516}"/>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1331A03C-B2F8-4758-9A71-55649D070B9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C07EE923-75F0-463A-81FE-2B34F92517D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87D83973-DBA4-44FE-967C-BC93B962B5B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DD21A44C-28A8-4936-9C1D-8B57DDE818F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2AE01BE1-1347-42DB-B9DC-0659E6D3C41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391" name="楕円 390">
          <a:extLst>
            <a:ext uri="{FF2B5EF4-FFF2-40B4-BE49-F238E27FC236}">
              <a16:creationId xmlns:a16="http://schemas.microsoft.com/office/drawing/2014/main" id="{E89E4EF8-04FD-478F-BAAE-D4389CDC2996}"/>
            </a:ext>
          </a:extLst>
        </xdr:cNvPr>
        <xdr:cNvSpPr/>
      </xdr:nvSpPr>
      <xdr:spPr>
        <a:xfrm>
          <a:off x="16268700" y="1787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66239</xdr:rowOff>
    </xdr:from>
    <xdr:ext cx="405111" cy="259045"/>
    <xdr:sp macro="" textlink="">
      <xdr:nvSpPr>
        <xdr:cNvPr id="392" name="【庁舎】&#10;有形固定資産減価償却率該当値テキスト">
          <a:extLst>
            <a:ext uri="{FF2B5EF4-FFF2-40B4-BE49-F238E27FC236}">
              <a16:creationId xmlns:a16="http://schemas.microsoft.com/office/drawing/2014/main" id="{8E9E2E51-AC2C-4D4D-8706-7C580245811E}"/>
            </a:ext>
          </a:extLst>
        </xdr:cNvPr>
        <xdr:cNvSpPr txBox="1"/>
      </xdr:nvSpPr>
      <xdr:spPr>
        <a:xfrm>
          <a:off x="16357600" y="17725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49893</xdr:rowOff>
    </xdr:from>
    <xdr:to>
      <xdr:col>81</xdr:col>
      <xdr:colOff>101600</xdr:colOff>
      <xdr:row>104</xdr:row>
      <xdr:rowOff>151493</xdr:rowOff>
    </xdr:to>
    <xdr:sp macro="" textlink="">
      <xdr:nvSpPr>
        <xdr:cNvPr id="393" name="楕円 392">
          <a:extLst>
            <a:ext uri="{FF2B5EF4-FFF2-40B4-BE49-F238E27FC236}">
              <a16:creationId xmlns:a16="http://schemas.microsoft.com/office/drawing/2014/main" id="{C7F9CF04-1FF4-4421-A561-12985876DB83}"/>
            </a:ext>
          </a:extLst>
        </xdr:cNvPr>
        <xdr:cNvSpPr/>
      </xdr:nvSpPr>
      <xdr:spPr>
        <a:xfrm>
          <a:off x="154305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94162</xdr:rowOff>
    </xdr:from>
    <xdr:to>
      <xdr:col>85</xdr:col>
      <xdr:colOff>127000</xdr:colOff>
      <xdr:row>104</xdr:row>
      <xdr:rowOff>100693</xdr:rowOff>
    </xdr:to>
    <xdr:cxnSp macro="">
      <xdr:nvCxnSpPr>
        <xdr:cNvPr id="394" name="直線コネクタ 393">
          <a:extLst>
            <a:ext uri="{FF2B5EF4-FFF2-40B4-BE49-F238E27FC236}">
              <a16:creationId xmlns:a16="http://schemas.microsoft.com/office/drawing/2014/main" id="{335204B6-28E3-429A-8A3F-92CED2DA824B}"/>
            </a:ext>
          </a:extLst>
        </xdr:cNvPr>
        <xdr:cNvCxnSpPr/>
      </xdr:nvCxnSpPr>
      <xdr:spPr>
        <a:xfrm flipV="1">
          <a:off x="15481300" y="1792496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49547</xdr:rowOff>
    </xdr:from>
    <xdr:ext cx="405111" cy="259045"/>
    <xdr:sp macro="" textlink="">
      <xdr:nvSpPr>
        <xdr:cNvPr id="395" name="n_1aveValue【庁舎】&#10;有形固定資産減価償却率">
          <a:extLst>
            <a:ext uri="{FF2B5EF4-FFF2-40B4-BE49-F238E27FC236}">
              <a16:creationId xmlns:a16="http://schemas.microsoft.com/office/drawing/2014/main" id="{E29C567A-C37A-4BF0-878A-D7BC6AFB8674}"/>
            </a:ext>
          </a:extLst>
        </xdr:cNvPr>
        <xdr:cNvSpPr txBox="1"/>
      </xdr:nvSpPr>
      <xdr:spPr>
        <a:xfrm>
          <a:off x="15266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396" name="n_2aveValue【庁舎】&#10;有形固定資産減価償却率">
          <a:extLst>
            <a:ext uri="{FF2B5EF4-FFF2-40B4-BE49-F238E27FC236}">
              <a16:creationId xmlns:a16="http://schemas.microsoft.com/office/drawing/2014/main" id="{E5CB8E03-2BA7-43E4-8258-29C85CAAB9B2}"/>
            </a:ext>
          </a:extLst>
        </xdr:cNvPr>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397" name="n_3aveValue【庁舎】&#10;有形固定資産減価償却率">
          <a:extLst>
            <a:ext uri="{FF2B5EF4-FFF2-40B4-BE49-F238E27FC236}">
              <a16:creationId xmlns:a16="http://schemas.microsoft.com/office/drawing/2014/main" id="{C8441E92-9D18-400C-99EA-0532BECC9480}"/>
            </a:ext>
          </a:extLst>
        </xdr:cNvPr>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398" name="n_4aveValue【庁舎】&#10;有形固定資産減価償却率">
          <a:extLst>
            <a:ext uri="{FF2B5EF4-FFF2-40B4-BE49-F238E27FC236}">
              <a16:creationId xmlns:a16="http://schemas.microsoft.com/office/drawing/2014/main" id="{EDDF0DD7-789C-46F3-9388-D975C6963A32}"/>
            </a:ext>
          </a:extLst>
        </xdr:cNvPr>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168020</xdr:rowOff>
    </xdr:from>
    <xdr:ext cx="405111" cy="259045"/>
    <xdr:sp macro="" textlink="">
      <xdr:nvSpPr>
        <xdr:cNvPr id="399" name="n_1mainValue【庁舎】&#10;有形固定資産減価償却率">
          <a:extLst>
            <a:ext uri="{FF2B5EF4-FFF2-40B4-BE49-F238E27FC236}">
              <a16:creationId xmlns:a16="http://schemas.microsoft.com/office/drawing/2014/main" id="{E9EA0342-1E75-4DC0-8DEB-CEEB802DE34D}"/>
            </a:ext>
          </a:extLst>
        </xdr:cNvPr>
        <xdr:cNvSpPr txBox="1"/>
      </xdr:nvSpPr>
      <xdr:spPr>
        <a:xfrm>
          <a:off x="152660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00" name="正方形/長方形 399">
          <a:extLst>
            <a:ext uri="{FF2B5EF4-FFF2-40B4-BE49-F238E27FC236}">
              <a16:creationId xmlns:a16="http://schemas.microsoft.com/office/drawing/2014/main" id="{60C84E36-C332-4593-AD94-F200CB3EB62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01" name="正方形/長方形 400">
          <a:extLst>
            <a:ext uri="{FF2B5EF4-FFF2-40B4-BE49-F238E27FC236}">
              <a16:creationId xmlns:a16="http://schemas.microsoft.com/office/drawing/2014/main" id="{299A63B9-AD29-49F5-B9AD-3D01A891562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02" name="正方形/長方形 401">
          <a:extLst>
            <a:ext uri="{FF2B5EF4-FFF2-40B4-BE49-F238E27FC236}">
              <a16:creationId xmlns:a16="http://schemas.microsoft.com/office/drawing/2014/main" id="{29F83B2A-8143-4A6D-BC55-72F61BAE472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03" name="正方形/長方形 402">
          <a:extLst>
            <a:ext uri="{FF2B5EF4-FFF2-40B4-BE49-F238E27FC236}">
              <a16:creationId xmlns:a16="http://schemas.microsoft.com/office/drawing/2014/main" id="{D184E116-1A75-4EE5-BF8F-1086909303B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04" name="正方形/長方形 403">
          <a:extLst>
            <a:ext uri="{FF2B5EF4-FFF2-40B4-BE49-F238E27FC236}">
              <a16:creationId xmlns:a16="http://schemas.microsoft.com/office/drawing/2014/main" id="{E243BFDA-7571-4FE0-AE34-43B321436A3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05" name="正方形/長方形 404">
          <a:extLst>
            <a:ext uri="{FF2B5EF4-FFF2-40B4-BE49-F238E27FC236}">
              <a16:creationId xmlns:a16="http://schemas.microsoft.com/office/drawing/2014/main" id="{6753F84F-4FD0-4A68-B774-31BBE76FD2D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06" name="正方形/長方形 405">
          <a:extLst>
            <a:ext uri="{FF2B5EF4-FFF2-40B4-BE49-F238E27FC236}">
              <a16:creationId xmlns:a16="http://schemas.microsoft.com/office/drawing/2014/main" id="{32375EA9-20A3-4EBB-AE69-8F6A4743EEC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07" name="正方形/長方形 406">
          <a:extLst>
            <a:ext uri="{FF2B5EF4-FFF2-40B4-BE49-F238E27FC236}">
              <a16:creationId xmlns:a16="http://schemas.microsoft.com/office/drawing/2014/main" id="{896A9807-60ED-4222-8D60-E650A01573A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08" name="テキスト ボックス 407">
          <a:extLst>
            <a:ext uri="{FF2B5EF4-FFF2-40B4-BE49-F238E27FC236}">
              <a16:creationId xmlns:a16="http://schemas.microsoft.com/office/drawing/2014/main" id="{2C6822C5-4728-481B-B2D0-5E1A84ADF02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09" name="直線コネクタ 408">
          <a:extLst>
            <a:ext uri="{FF2B5EF4-FFF2-40B4-BE49-F238E27FC236}">
              <a16:creationId xmlns:a16="http://schemas.microsoft.com/office/drawing/2014/main" id="{76C37C40-3520-4402-876B-F40292F7D6C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10" name="直線コネクタ 409">
          <a:extLst>
            <a:ext uri="{FF2B5EF4-FFF2-40B4-BE49-F238E27FC236}">
              <a16:creationId xmlns:a16="http://schemas.microsoft.com/office/drawing/2014/main" id="{34A0B24C-E08B-48E1-B5CD-72A8310BF4F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11" name="テキスト ボックス 410">
          <a:extLst>
            <a:ext uri="{FF2B5EF4-FFF2-40B4-BE49-F238E27FC236}">
              <a16:creationId xmlns:a16="http://schemas.microsoft.com/office/drawing/2014/main" id="{7AC0C3F4-0550-45E0-8D49-665FB7709DB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12" name="直線コネクタ 411">
          <a:extLst>
            <a:ext uri="{FF2B5EF4-FFF2-40B4-BE49-F238E27FC236}">
              <a16:creationId xmlns:a16="http://schemas.microsoft.com/office/drawing/2014/main" id="{C79B0900-C26D-4F9A-B4F1-FCF2663158C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13" name="テキスト ボックス 412">
          <a:extLst>
            <a:ext uri="{FF2B5EF4-FFF2-40B4-BE49-F238E27FC236}">
              <a16:creationId xmlns:a16="http://schemas.microsoft.com/office/drawing/2014/main" id="{AAC89972-4C40-4BF1-B6B4-84FC1258F36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14" name="直線コネクタ 413">
          <a:extLst>
            <a:ext uri="{FF2B5EF4-FFF2-40B4-BE49-F238E27FC236}">
              <a16:creationId xmlns:a16="http://schemas.microsoft.com/office/drawing/2014/main" id="{C023F7C1-AF51-40D9-9E07-1ECBB66CF7DA}"/>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15" name="テキスト ボックス 414">
          <a:extLst>
            <a:ext uri="{FF2B5EF4-FFF2-40B4-BE49-F238E27FC236}">
              <a16:creationId xmlns:a16="http://schemas.microsoft.com/office/drawing/2014/main" id="{9EBBC0D9-6D64-4A8F-B813-76F892418DE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16" name="直線コネクタ 415">
          <a:extLst>
            <a:ext uri="{FF2B5EF4-FFF2-40B4-BE49-F238E27FC236}">
              <a16:creationId xmlns:a16="http://schemas.microsoft.com/office/drawing/2014/main" id="{AF9C17A5-BD2E-4BCB-9EEE-F0BDCA7A807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17" name="テキスト ボックス 416">
          <a:extLst>
            <a:ext uri="{FF2B5EF4-FFF2-40B4-BE49-F238E27FC236}">
              <a16:creationId xmlns:a16="http://schemas.microsoft.com/office/drawing/2014/main" id="{AB6CABFC-23C1-4F34-9519-A4011ABB7FC4}"/>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18" name="直線コネクタ 417">
          <a:extLst>
            <a:ext uri="{FF2B5EF4-FFF2-40B4-BE49-F238E27FC236}">
              <a16:creationId xmlns:a16="http://schemas.microsoft.com/office/drawing/2014/main" id="{7C5C1F80-C517-4DF7-81E6-05EB0422B3CD}"/>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19" name="テキスト ボックス 418">
          <a:extLst>
            <a:ext uri="{FF2B5EF4-FFF2-40B4-BE49-F238E27FC236}">
              <a16:creationId xmlns:a16="http://schemas.microsoft.com/office/drawing/2014/main" id="{3F8AEDCA-C979-4BC4-96A2-5311E0BCF948}"/>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20" name="直線コネクタ 419">
          <a:extLst>
            <a:ext uri="{FF2B5EF4-FFF2-40B4-BE49-F238E27FC236}">
              <a16:creationId xmlns:a16="http://schemas.microsoft.com/office/drawing/2014/main" id="{CE847343-1177-43EC-9D5F-F33DB338F17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21" name="テキスト ボックス 420">
          <a:extLst>
            <a:ext uri="{FF2B5EF4-FFF2-40B4-BE49-F238E27FC236}">
              <a16:creationId xmlns:a16="http://schemas.microsoft.com/office/drawing/2014/main" id="{FBF9A451-9EE1-49C4-A07D-5270AAB6593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22" name="直線コネクタ 421">
          <a:extLst>
            <a:ext uri="{FF2B5EF4-FFF2-40B4-BE49-F238E27FC236}">
              <a16:creationId xmlns:a16="http://schemas.microsoft.com/office/drawing/2014/main" id="{4EDE7E36-76A5-4719-97F0-9F2325A6012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23" name="テキスト ボックス 422">
          <a:extLst>
            <a:ext uri="{FF2B5EF4-FFF2-40B4-BE49-F238E27FC236}">
              <a16:creationId xmlns:a16="http://schemas.microsoft.com/office/drawing/2014/main" id="{B8D24A0E-9AE2-4C73-97ED-E2D259BC745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24" name="【庁舎】&#10;一人当たり面積グラフ枠">
          <a:extLst>
            <a:ext uri="{FF2B5EF4-FFF2-40B4-BE49-F238E27FC236}">
              <a16:creationId xmlns:a16="http://schemas.microsoft.com/office/drawing/2014/main" id="{F54AB053-D8B7-495C-824E-36E16ADF834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425" name="直線コネクタ 424">
          <a:extLst>
            <a:ext uri="{FF2B5EF4-FFF2-40B4-BE49-F238E27FC236}">
              <a16:creationId xmlns:a16="http://schemas.microsoft.com/office/drawing/2014/main" id="{348CDD59-5878-4F5D-ACFF-439E6891C809}"/>
            </a:ext>
          </a:extLst>
        </xdr:cNvPr>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426" name="【庁舎】&#10;一人当たり面積最小値テキスト">
          <a:extLst>
            <a:ext uri="{FF2B5EF4-FFF2-40B4-BE49-F238E27FC236}">
              <a16:creationId xmlns:a16="http://schemas.microsoft.com/office/drawing/2014/main" id="{B4C7F1BA-5426-4CFE-BE34-9A6456EFD7C9}"/>
            </a:ext>
          </a:extLst>
        </xdr:cNvPr>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427" name="直線コネクタ 426">
          <a:extLst>
            <a:ext uri="{FF2B5EF4-FFF2-40B4-BE49-F238E27FC236}">
              <a16:creationId xmlns:a16="http://schemas.microsoft.com/office/drawing/2014/main" id="{DC9EF893-2AC3-485E-8F75-15B4E7CA5E87}"/>
            </a:ext>
          </a:extLst>
        </xdr:cNvPr>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428" name="【庁舎】&#10;一人当たり面積最大値テキスト">
          <a:extLst>
            <a:ext uri="{FF2B5EF4-FFF2-40B4-BE49-F238E27FC236}">
              <a16:creationId xmlns:a16="http://schemas.microsoft.com/office/drawing/2014/main" id="{5014E044-1896-4D8A-A8E7-29B24691AD40}"/>
            </a:ext>
          </a:extLst>
        </xdr:cNvPr>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429" name="直線コネクタ 428">
          <a:extLst>
            <a:ext uri="{FF2B5EF4-FFF2-40B4-BE49-F238E27FC236}">
              <a16:creationId xmlns:a16="http://schemas.microsoft.com/office/drawing/2014/main" id="{19C88AB1-A7F4-4AB3-90DA-911DC60D851B}"/>
            </a:ext>
          </a:extLst>
        </xdr:cNvPr>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430" name="【庁舎】&#10;一人当たり面積平均値テキスト">
          <a:extLst>
            <a:ext uri="{FF2B5EF4-FFF2-40B4-BE49-F238E27FC236}">
              <a16:creationId xmlns:a16="http://schemas.microsoft.com/office/drawing/2014/main" id="{CAEF09A5-013A-491E-AB5A-8E27A61A07FB}"/>
            </a:ext>
          </a:extLst>
        </xdr:cNvPr>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431" name="フローチャート: 判断 430">
          <a:extLst>
            <a:ext uri="{FF2B5EF4-FFF2-40B4-BE49-F238E27FC236}">
              <a16:creationId xmlns:a16="http://schemas.microsoft.com/office/drawing/2014/main" id="{633DEE25-3AA8-41EE-BF1E-F75EC113C922}"/>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432" name="フローチャート: 判断 431">
          <a:extLst>
            <a:ext uri="{FF2B5EF4-FFF2-40B4-BE49-F238E27FC236}">
              <a16:creationId xmlns:a16="http://schemas.microsoft.com/office/drawing/2014/main" id="{D18CBF71-D503-491F-8C11-9E55DAD26CC0}"/>
            </a:ext>
          </a:extLst>
        </xdr:cNvPr>
        <xdr:cNvSpPr/>
      </xdr:nvSpPr>
      <xdr:spPr>
        <a:xfrm>
          <a:off x="21272500" y="18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433" name="フローチャート: 判断 432">
          <a:extLst>
            <a:ext uri="{FF2B5EF4-FFF2-40B4-BE49-F238E27FC236}">
              <a16:creationId xmlns:a16="http://schemas.microsoft.com/office/drawing/2014/main" id="{98AB6F22-0D63-4472-BA0D-5CDF3347D6B0}"/>
            </a:ext>
          </a:extLst>
        </xdr:cNvPr>
        <xdr:cNvSpPr/>
      </xdr:nvSpPr>
      <xdr:spPr>
        <a:xfrm>
          <a:off x="20383500" y="1807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434" name="フローチャート: 判断 433">
          <a:extLst>
            <a:ext uri="{FF2B5EF4-FFF2-40B4-BE49-F238E27FC236}">
              <a16:creationId xmlns:a16="http://schemas.microsoft.com/office/drawing/2014/main" id="{EDD9389D-E112-41BE-A620-7C6214AA01B1}"/>
            </a:ext>
          </a:extLst>
        </xdr:cNvPr>
        <xdr:cNvSpPr/>
      </xdr:nvSpPr>
      <xdr:spPr>
        <a:xfrm>
          <a:off x="19494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435" name="フローチャート: 判断 434">
          <a:extLst>
            <a:ext uri="{FF2B5EF4-FFF2-40B4-BE49-F238E27FC236}">
              <a16:creationId xmlns:a16="http://schemas.microsoft.com/office/drawing/2014/main" id="{80E121E1-406A-482B-9E8E-8B0AF249D6F7}"/>
            </a:ext>
          </a:extLst>
        </xdr:cNvPr>
        <xdr:cNvSpPr/>
      </xdr:nvSpPr>
      <xdr:spPr>
        <a:xfrm>
          <a:off x="18605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96CA01A9-51CC-41F4-ADF2-BEF1DF9F130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6D4BBE6E-6645-47A7-BF42-3D097B78F4E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6EEAB373-ECAD-4A17-ACD1-A1997EEECE1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AAA83A29-888C-40FE-AF10-036EEB4EDAB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id="{D0FFDED0-FB9A-4B84-93AF-0E72F44C4CD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87449</xdr:rowOff>
    </xdr:from>
    <xdr:to>
      <xdr:col>116</xdr:col>
      <xdr:colOff>114300</xdr:colOff>
      <xdr:row>105</xdr:row>
      <xdr:rowOff>17599</xdr:rowOff>
    </xdr:to>
    <xdr:sp macro="" textlink="">
      <xdr:nvSpPr>
        <xdr:cNvPr id="441" name="楕円 440">
          <a:extLst>
            <a:ext uri="{FF2B5EF4-FFF2-40B4-BE49-F238E27FC236}">
              <a16:creationId xmlns:a16="http://schemas.microsoft.com/office/drawing/2014/main" id="{60A4BDAA-F50A-43DC-BDCB-8858E792417F}"/>
            </a:ext>
          </a:extLst>
        </xdr:cNvPr>
        <xdr:cNvSpPr/>
      </xdr:nvSpPr>
      <xdr:spPr>
        <a:xfrm>
          <a:off x="221107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110326</xdr:rowOff>
    </xdr:from>
    <xdr:ext cx="469744" cy="259045"/>
    <xdr:sp macro="" textlink="">
      <xdr:nvSpPr>
        <xdr:cNvPr id="442" name="【庁舎】&#10;一人当たり面積該当値テキスト">
          <a:extLst>
            <a:ext uri="{FF2B5EF4-FFF2-40B4-BE49-F238E27FC236}">
              <a16:creationId xmlns:a16="http://schemas.microsoft.com/office/drawing/2014/main" id="{9120B0C3-8E2D-4B10-8D32-55CFBEDFB5C3}"/>
            </a:ext>
          </a:extLst>
        </xdr:cNvPr>
        <xdr:cNvSpPr txBox="1"/>
      </xdr:nvSpPr>
      <xdr:spPr>
        <a:xfrm>
          <a:off x="22199600" y="1776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102688</xdr:rowOff>
    </xdr:from>
    <xdr:to>
      <xdr:col>112</xdr:col>
      <xdr:colOff>38100</xdr:colOff>
      <xdr:row>105</xdr:row>
      <xdr:rowOff>32838</xdr:rowOff>
    </xdr:to>
    <xdr:sp macro="" textlink="">
      <xdr:nvSpPr>
        <xdr:cNvPr id="443" name="楕円 442">
          <a:extLst>
            <a:ext uri="{FF2B5EF4-FFF2-40B4-BE49-F238E27FC236}">
              <a16:creationId xmlns:a16="http://schemas.microsoft.com/office/drawing/2014/main" id="{BA9D8C01-F97E-4F55-A9C3-8DE5C98CA79B}"/>
            </a:ext>
          </a:extLst>
        </xdr:cNvPr>
        <xdr:cNvSpPr/>
      </xdr:nvSpPr>
      <xdr:spPr>
        <a:xfrm>
          <a:off x="21272500" y="1793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138249</xdr:rowOff>
    </xdr:from>
    <xdr:to>
      <xdr:col>116</xdr:col>
      <xdr:colOff>63500</xdr:colOff>
      <xdr:row>104</xdr:row>
      <xdr:rowOff>153488</xdr:rowOff>
    </xdr:to>
    <xdr:cxnSp macro="">
      <xdr:nvCxnSpPr>
        <xdr:cNvPr id="444" name="直線コネクタ 443">
          <a:extLst>
            <a:ext uri="{FF2B5EF4-FFF2-40B4-BE49-F238E27FC236}">
              <a16:creationId xmlns:a16="http://schemas.microsoft.com/office/drawing/2014/main" id="{426D1D58-93D9-4DC7-9E31-278A2D0153F7}"/>
            </a:ext>
          </a:extLst>
        </xdr:cNvPr>
        <xdr:cNvCxnSpPr/>
      </xdr:nvCxnSpPr>
      <xdr:spPr>
        <a:xfrm flipV="1">
          <a:off x="21323300" y="17969049"/>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150240</xdr:rowOff>
    </xdr:from>
    <xdr:ext cx="469744" cy="259045"/>
    <xdr:sp macro="" textlink="">
      <xdr:nvSpPr>
        <xdr:cNvPr id="445" name="n_1aveValue【庁舎】&#10;一人当たり面積">
          <a:extLst>
            <a:ext uri="{FF2B5EF4-FFF2-40B4-BE49-F238E27FC236}">
              <a16:creationId xmlns:a16="http://schemas.microsoft.com/office/drawing/2014/main" id="{C391AAAE-84B3-4509-A47C-4D999DA25C47}"/>
            </a:ext>
          </a:extLst>
        </xdr:cNvPr>
        <xdr:cNvSpPr txBox="1"/>
      </xdr:nvSpPr>
      <xdr:spPr>
        <a:xfrm>
          <a:off x="21075727" y="181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17253</xdr:rowOff>
    </xdr:from>
    <xdr:ext cx="469744" cy="259045"/>
    <xdr:sp macro="" textlink="">
      <xdr:nvSpPr>
        <xdr:cNvPr id="446" name="n_2aveValue【庁舎】&#10;一人当たり面積">
          <a:extLst>
            <a:ext uri="{FF2B5EF4-FFF2-40B4-BE49-F238E27FC236}">
              <a16:creationId xmlns:a16="http://schemas.microsoft.com/office/drawing/2014/main" id="{CD4D793C-7AAC-45E8-90D6-8CDCFED59A77}"/>
            </a:ext>
          </a:extLst>
        </xdr:cNvPr>
        <xdr:cNvSpPr txBox="1"/>
      </xdr:nvSpPr>
      <xdr:spPr>
        <a:xfrm>
          <a:off x="20199427" y="1784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69504</xdr:rowOff>
    </xdr:from>
    <xdr:ext cx="469744" cy="259045"/>
    <xdr:sp macro="" textlink="">
      <xdr:nvSpPr>
        <xdr:cNvPr id="447" name="n_3aveValue【庁舎】&#10;一人当たり面積">
          <a:extLst>
            <a:ext uri="{FF2B5EF4-FFF2-40B4-BE49-F238E27FC236}">
              <a16:creationId xmlns:a16="http://schemas.microsoft.com/office/drawing/2014/main" id="{2D15480B-B6A5-4B73-A33D-97BBF88AEBA8}"/>
            </a:ext>
          </a:extLst>
        </xdr:cNvPr>
        <xdr:cNvSpPr txBox="1"/>
      </xdr:nvSpPr>
      <xdr:spPr>
        <a:xfrm>
          <a:off x="19310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89098</xdr:rowOff>
    </xdr:from>
    <xdr:ext cx="469744" cy="259045"/>
    <xdr:sp macro="" textlink="">
      <xdr:nvSpPr>
        <xdr:cNvPr id="448" name="n_4aveValue【庁舎】&#10;一人当たり面積">
          <a:extLst>
            <a:ext uri="{FF2B5EF4-FFF2-40B4-BE49-F238E27FC236}">
              <a16:creationId xmlns:a16="http://schemas.microsoft.com/office/drawing/2014/main" id="{E2297758-B664-4BD5-98F5-C4B676FC41AB}"/>
            </a:ext>
          </a:extLst>
        </xdr:cNvPr>
        <xdr:cNvSpPr txBox="1"/>
      </xdr:nvSpPr>
      <xdr:spPr>
        <a:xfrm>
          <a:off x="18421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49365</xdr:rowOff>
    </xdr:from>
    <xdr:ext cx="469744" cy="259045"/>
    <xdr:sp macro="" textlink="">
      <xdr:nvSpPr>
        <xdr:cNvPr id="449" name="n_1mainValue【庁舎】&#10;一人当たり面積">
          <a:extLst>
            <a:ext uri="{FF2B5EF4-FFF2-40B4-BE49-F238E27FC236}">
              <a16:creationId xmlns:a16="http://schemas.microsoft.com/office/drawing/2014/main" id="{90C15086-2D78-45A9-9CA9-5503B2CF5F65}"/>
            </a:ext>
          </a:extLst>
        </xdr:cNvPr>
        <xdr:cNvSpPr txBox="1"/>
      </xdr:nvSpPr>
      <xdr:spPr>
        <a:xfrm>
          <a:off x="21075727" y="1770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0" name="正方形/長方形 449">
          <a:extLst>
            <a:ext uri="{FF2B5EF4-FFF2-40B4-BE49-F238E27FC236}">
              <a16:creationId xmlns:a16="http://schemas.microsoft.com/office/drawing/2014/main" id="{C755EDE3-0699-4CEF-AB1D-01E118B3E12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1" name="正方形/長方形 450">
          <a:extLst>
            <a:ext uri="{FF2B5EF4-FFF2-40B4-BE49-F238E27FC236}">
              <a16:creationId xmlns:a16="http://schemas.microsoft.com/office/drawing/2014/main" id="{ED520A76-2022-4458-819A-723EADA6E42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2" name="テキスト ボックス 451">
          <a:extLst>
            <a:ext uri="{FF2B5EF4-FFF2-40B4-BE49-F238E27FC236}">
              <a16:creationId xmlns:a16="http://schemas.microsoft.com/office/drawing/2014/main" id="{D0823AA6-3D0F-429A-9ECB-7E2509D8F8B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類似団体と比較して有形固定資産減価償却率が特に高くなっている施設は、消防施設である。</a:t>
          </a:r>
        </a:p>
        <a:p>
          <a:r>
            <a:rPr kumimoji="1" lang="ja-JP" altLang="en-US" sz="1300">
              <a:latin typeface="ＭＳ Ｐゴシック" panose="020B0600070205080204" pitchFamily="50" charset="-128"/>
              <a:ea typeface="ＭＳ Ｐゴシック" panose="020B0600070205080204" pitchFamily="50" charset="-128"/>
            </a:rPr>
            <a:t>今後は老朽化が著しい防火水槽の更新や改修に取り組んでいく。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福島県天栄村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5,403
5,329
225.52
5,404,695
5,167,946
158,557
2,962,902
3,480,345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252213"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252213"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    </a:t>
          </a:r>
          <a:r>
            <a:rPr kumimoji="1" lang="ja-JP" altLang="en-US" sz="1000">
              <a:solidFill>
                <a:srgbClr val="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山間地であることや立地企業が少ないことに加えて、コロナ禍等の影響もあり村民税、固定資産税、たばこ税、入湯税ともに前年度より税収が減少し、財政力指数が</a:t>
          </a:r>
          <a:r>
            <a:rPr kumimoji="1" lang="en-US" altLang="ja-JP" sz="1300">
              <a:latin typeface="ＭＳ Ｐゴシック" panose="020B0600070205080204" pitchFamily="50" charset="-128"/>
              <a:ea typeface="ＭＳ Ｐゴシック" panose="020B0600070205080204" pitchFamily="50" charset="-128"/>
            </a:rPr>
            <a:t>0.32</a:t>
          </a:r>
          <a:r>
            <a:rPr kumimoji="1" lang="ja-JP" altLang="en-US" sz="1300">
              <a:latin typeface="ＭＳ Ｐゴシック" panose="020B0600070205080204" pitchFamily="50" charset="-128"/>
              <a:ea typeface="ＭＳ Ｐゴシック" panose="020B0600070205080204" pitchFamily="50" charset="-128"/>
            </a:rPr>
            <a:t>と類似団体平均を下回っている。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経常経費の更なる圧縮等による歳出削減と徴収の体制を強化し滞納額の縮減による税収の増加を図るとともに財政基準の強化に努める。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159455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3354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84966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132645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146050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43</xdr:row>
      <xdr:rowOff>1411</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3469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108655</xdr:rowOff>
    </xdr:from>
    <xdr:to>
      <xdr:col>23</xdr:col>
      <xdr:colOff>184150</xdr:colOff>
      <xdr:row>43</xdr:row>
      <xdr:rowOff>38805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80732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28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122061</xdr:rowOff>
    </xdr:from>
    <xdr:to>
      <xdr:col>7</xdr:col>
      <xdr:colOff>31750</xdr:colOff>
      <xdr:row>43</xdr:row>
      <xdr:rowOff>52211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36988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経常一般財源等に係る普通交付税の増や経常経費の削減の取り組みにより、</a:t>
          </a:r>
          <a:r>
            <a:rPr kumimoji="1" lang="en-US" altLang="ja-JP" sz="1300">
              <a:latin typeface="ＭＳ Ｐゴシック" panose="020B0600070205080204" pitchFamily="50" charset="-128"/>
              <a:ea typeface="ＭＳ Ｐゴシック" panose="020B0600070205080204" pitchFamily="50" charset="-128"/>
            </a:rPr>
            <a:t>81.1</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76.8</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ポイント減少し、類似団体平均より下回っている。</a:t>
          </a:r>
        </a:p>
        <a:p>
          <a:r>
            <a:rPr kumimoji="1" lang="ja-JP" altLang="en-US" sz="1300">
              <a:latin typeface="ＭＳ Ｐゴシック" panose="020B0600070205080204" pitchFamily="50" charset="-128"/>
              <a:ea typeface="ＭＳ Ｐゴシック" panose="020B0600070205080204" pitchFamily="50" charset="-128"/>
            </a:rPr>
            <a:t>項目別においては、主に人件費について退職不補充により前年度より</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ポイント減少している。今後も引き続き、各計画に即した経常経費の抑制や村債充当事業の選別実施による村債発行額の抑制に努める。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52070</xdr:rowOff>
    </xdr:from>
    <xdr:to>
      <xdr:col>23</xdr:col>
      <xdr:colOff>133350</xdr:colOff>
      <xdr:row>60</xdr:row>
      <xdr:rowOff>28847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167620"/>
          <a:ext cx="8382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28847</xdr:rowOff>
    </xdr:from>
    <xdr:to>
      <xdr:col>19</xdr:col>
      <xdr:colOff>133350</xdr:colOff>
      <xdr:row>60</xdr:row>
      <xdr:rowOff>115026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31584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106697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115026</xdr:rowOff>
    </xdr:from>
    <xdr:to>
      <xdr:col>15</xdr:col>
      <xdr:colOff>82550</xdr:colOff>
      <xdr:row>60</xdr:row>
      <xdr:rowOff>146050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4020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154957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146050</xdr:rowOff>
    </xdr:from>
    <xdr:to>
      <xdr:col>11</xdr:col>
      <xdr:colOff>31750</xdr:colOff>
      <xdr:row>61</xdr:row>
      <xdr:rowOff>15966</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43305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117039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5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92908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1270</xdr:rowOff>
    </xdr:from>
    <xdr:to>
      <xdr:col>23</xdr:col>
      <xdr:colOff>184150</xdr:colOff>
      <xdr:row>59</xdr:row>
      <xdr:rowOff>102870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17797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149497</xdr:rowOff>
    </xdr:from>
    <xdr:to>
      <xdr:col>19</xdr:col>
      <xdr:colOff>184150</xdr:colOff>
      <xdr:row>60</xdr:row>
      <xdr:rowOff>79647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89824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033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64226</xdr:rowOff>
    </xdr:from>
    <xdr:to>
      <xdr:col>15</xdr:col>
      <xdr:colOff>133350</xdr:colOff>
      <xdr:row>60</xdr:row>
      <xdr:rowOff>165826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4553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12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95250</xdr:rowOff>
    </xdr:from>
    <xdr:to>
      <xdr:col>11</xdr:col>
      <xdr:colOff>82550</xdr:colOff>
      <xdr:row>61</xdr:row>
      <xdr:rowOff>25400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35577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136616</xdr:rowOff>
    </xdr:from>
    <xdr:to>
      <xdr:col>7</xdr:col>
      <xdr:colOff>31750</xdr:colOff>
      <xdr:row>61</xdr:row>
      <xdr:rowOff>66766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76943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19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[302,733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主な要因は、保有する公共施設の維持管理に要する物件費の増加によるものである。今後も引き続き、ＰＤＣＡサイクルによる効果的・効率的な支出を徹底し、コスト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15103</xdr:rowOff>
    </xdr:from>
    <xdr:to>
      <xdr:col>23</xdr:col>
      <xdr:colOff>133350</xdr:colOff>
      <xdr:row>82</xdr:row>
      <xdr:rowOff>32169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74003"/>
          <a:ext cx="838200" cy="1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139892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85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167598</xdr:rowOff>
    </xdr:from>
    <xdr:to>
      <xdr:col>19</xdr:col>
      <xdr:colOff>133350</xdr:colOff>
      <xdr:row>82</xdr:row>
      <xdr:rowOff>15103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55048"/>
          <a:ext cx="889000" cy="1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34842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750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167598</xdr:rowOff>
    </xdr:from>
    <xdr:to>
      <xdr:col>15</xdr:col>
      <xdr:colOff>82550</xdr:colOff>
      <xdr:row>82</xdr:row>
      <xdr:rowOff>19786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055048"/>
          <a:ext cx="889000" cy="2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10307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2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168196</xdr:rowOff>
    </xdr:from>
    <xdr:to>
      <xdr:col>11</xdr:col>
      <xdr:colOff>31750</xdr:colOff>
      <xdr:row>82</xdr:row>
      <xdr:rowOff>19786</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55646"/>
          <a:ext cx="889000" cy="2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2878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1495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152819</xdr:rowOff>
    </xdr:from>
    <xdr:to>
      <xdr:col>23</xdr:col>
      <xdr:colOff>184150</xdr:colOff>
      <xdr:row>82</xdr:row>
      <xdr:rowOff>82969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4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124896</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1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135753</xdr:rowOff>
    </xdr:from>
    <xdr:to>
      <xdr:col>19</xdr:col>
      <xdr:colOff>184150</xdr:colOff>
      <xdr:row>82</xdr:row>
      <xdr:rowOff>65903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2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50680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109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116798</xdr:rowOff>
    </xdr:from>
    <xdr:to>
      <xdr:col>15</xdr:col>
      <xdr:colOff>133350</xdr:colOff>
      <xdr:row>82</xdr:row>
      <xdr:rowOff>46948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31725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09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140436</xdr:rowOff>
    </xdr:from>
    <xdr:to>
      <xdr:col>11</xdr:col>
      <xdr:colOff>82550</xdr:colOff>
      <xdr:row>82</xdr:row>
      <xdr:rowOff>70586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2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55363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11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117396</xdr:rowOff>
    </xdr:from>
    <xdr:to>
      <xdr:col>7</xdr:col>
      <xdr:colOff>31750</xdr:colOff>
      <xdr:row>82</xdr:row>
      <xdr:rowOff>47546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0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32323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091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職員年齢構成のばらつき等により類似団体の平均を上回っている。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歳以上の職員の昇給停止を実施しており、今後は、組織の見直し等を適宜実施し、給与の適正化に努めていく。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12398</xdr:rowOff>
    </xdr:from>
    <xdr:to>
      <xdr:col>81</xdr:col>
      <xdr:colOff>44450</xdr:colOff>
      <xdr:row>89</xdr:row>
      <xdr:rowOff>12398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2714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9875</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8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12398</xdr:rowOff>
    </xdr:from>
    <xdr:to>
      <xdr:col>77</xdr:col>
      <xdr:colOff>44450</xdr:colOff>
      <xdr:row>89</xdr:row>
      <xdr:rowOff>23888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52714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70654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72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23888</xdr:rowOff>
    </xdr:from>
    <xdr:to>
      <xdr:col>72</xdr:col>
      <xdr:colOff>203200</xdr:colOff>
      <xdr:row>89</xdr:row>
      <xdr:rowOff>161773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5282938"/>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127302</xdr:rowOff>
    </xdr:from>
    <xdr:to>
      <xdr:col>68</xdr:col>
      <xdr:colOff>152400</xdr:colOff>
      <xdr:row>89</xdr:row>
      <xdr:rowOff>161773</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538635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133048</xdr:rowOff>
    </xdr:from>
    <xdr:to>
      <xdr:col>81</xdr:col>
      <xdr:colOff>95250</xdr:colOff>
      <xdr:row>89</xdr:row>
      <xdr:rowOff>63198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2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28925</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51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133048</xdr:rowOff>
    </xdr:from>
    <xdr:to>
      <xdr:col>77</xdr:col>
      <xdr:colOff>95250</xdr:colOff>
      <xdr:row>89</xdr:row>
      <xdr:rowOff>63198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2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47975</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30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144538</xdr:rowOff>
    </xdr:from>
    <xdr:to>
      <xdr:col>73</xdr:col>
      <xdr:colOff>44450</xdr:colOff>
      <xdr:row>89</xdr:row>
      <xdr:rowOff>74688</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59465</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31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110973</xdr:rowOff>
    </xdr:from>
    <xdr:to>
      <xdr:col>68</xdr:col>
      <xdr:colOff>203200</xdr:colOff>
      <xdr:row>90</xdr:row>
      <xdr:rowOff>41123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3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25900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76502</xdr:rowOff>
    </xdr:from>
    <xdr:to>
      <xdr:col>64</xdr:col>
      <xdr:colOff>152400</xdr:colOff>
      <xdr:row>90</xdr:row>
      <xdr:rowOff>6652</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162879</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42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定員適正化計画における、職員の削減目標（１０名）は達成しており、本村の地理的要因によって類似団体平均より若干上回っている。今後も、適正な定員管理に努めていく。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117311</xdr:rowOff>
    </xdr:from>
    <xdr:to>
      <xdr:col>81</xdr:col>
      <xdr:colOff>44450</xdr:colOff>
      <xdr:row>61</xdr:row>
      <xdr:rowOff>137995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575761"/>
          <a:ext cx="8382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1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117311</xdr:rowOff>
    </xdr:from>
    <xdr:to>
      <xdr:col>77</xdr:col>
      <xdr:colOff>44450</xdr:colOff>
      <xdr:row>61</xdr:row>
      <xdr:rowOff>146957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0575761"/>
          <a:ext cx="889000" cy="2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112103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27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98697</xdr:rowOff>
    </xdr:from>
    <xdr:to>
      <xdr:col>72</xdr:col>
      <xdr:colOff>203200</xdr:colOff>
      <xdr:row>61</xdr:row>
      <xdr:rowOff>146957</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55714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102451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1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98697</xdr:rowOff>
    </xdr:from>
    <xdr:to>
      <xdr:col>68</xdr:col>
      <xdr:colOff>152400</xdr:colOff>
      <xdr:row>61</xdr:row>
      <xdr:rowOff>119380</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55714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52812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47987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16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87195</xdr:rowOff>
    </xdr:from>
    <xdr:to>
      <xdr:col>81</xdr:col>
      <xdr:colOff>95250</xdr:colOff>
      <xdr:row>62</xdr:row>
      <xdr:rowOff>17345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54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59272</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51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66511</xdr:rowOff>
    </xdr:from>
    <xdr:to>
      <xdr:col>77</xdr:col>
      <xdr:colOff>95250</xdr:colOff>
      <xdr:row>61</xdr:row>
      <xdr:rowOff>168111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52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152888</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61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96157</xdr:rowOff>
    </xdr:from>
    <xdr:to>
      <xdr:col>73</xdr:col>
      <xdr:colOff>44450</xdr:colOff>
      <xdr:row>62</xdr:row>
      <xdr:rowOff>26307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11084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64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47897</xdr:rowOff>
    </xdr:from>
    <xdr:to>
      <xdr:col>68</xdr:col>
      <xdr:colOff>203200</xdr:colOff>
      <xdr:row>61</xdr:row>
      <xdr:rowOff>149497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134274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59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68580</xdr:rowOff>
    </xdr:from>
    <xdr:to>
      <xdr:col>64</xdr:col>
      <xdr:colOff>152400</xdr:colOff>
      <xdr:row>61</xdr:row>
      <xdr:rowOff>170180</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154957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村債の発行額を抑制してきたこととや基準財政需要額に算入される村債の積極的な活用により、前年度より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ことにより、類似団体平均を下回っているが、今後、公共施設の大規模修繕や保育所施設の移転及び小学校の統合など大規模な公共施設の整備が見込まれるため、村債の発行においては、世代間の負担の公平化と公債費の中長期的な平準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90678</xdr:rowOff>
    </xdr:from>
    <xdr:to>
      <xdr:col>81</xdr:col>
      <xdr:colOff>44450</xdr:colOff>
      <xdr:row>41</xdr:row>
      <xdr:rowOff>105156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12012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105156</xdr:rowOff>
    </xdr:from>
    <xdr:to>
      <xdr:col>77</xdr:col>
      <xdr:colOff>44450</xdr:colOff>
      <xdr:row>41</xdr:row>
      <xdr:rowOff>129286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13460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129286</xdr:rowOff>
    </xdr:from>
    <xdr:to>
      <xdr:col>72</xdr:col>
      <xdr:colOff>203200</xdr:colOff>
      <xdr:row>41</xdr:row>
      <xdr:rowOff>134112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15873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146829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129286</xdr:rowOff>
    </xdr:from>
    <xdr:to>
      <xdr:col>68</xdr:col>
      <xdr:colOff>152400</xdr:colOff>
      <xdr:row>41</xdr:row>
      <xdr:rowOff>134112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15873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56405</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54356</xdr:rowOff>
    </xdr:from>
    <xdr:to>
      <xdr:col>77</xdr:col>
      <xdr:colOff>95250</xdr:colOff>
      <xdr:row>41</xdr:row>
      <xdr:rowOff>155956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140733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17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78486</xdr:rowOff>
    </xdr:from>
    <xdr:to>
      <xdr:col>73</xdr:col>
      <xdr:colOff>44450</xdr:colOff>
      <xdr:row>42</xdr:row>
      <xdr:rowOff>8636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83312</xdr:rowOff>
    </xdr:from>
    <xdr:to>
      <xdr:col>68</xdr:col>
      <xdr:colOff>203200</xdr:colOff>
      <xdr:row>42</xdr:row>
      <xdr:rowOff>13462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169689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19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将来負担比率は、地方債現在高の減少及び農業集落排水事業の元金残高が減少したことに伴う公営企業債等繰入見込額の減少や財政調整基金及び公共施設整備基金等の充当可能基金の増加により</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減少（皆減）となっている。今後、公共施設の老朽化に伴う施設の改修や自然災害に備えた防災機能の強化・充実を図るための事業が見込まれることから、事業実施の適正化を図り財政の健全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15</xdr:row>
      <xdr:rowOff>18339</xdr:rowOff>
    </xdr:from>
    <xdr:to>
      <xdr:col>77</xdr:col>
      <xdr:colOff>44450</xdr:colOff>
      <xdr:row>15</xdr:row>
      <xdr:rowOff>149606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590089"/>
          <a:ext cx="889000" cy="13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32817</xdr:rowOff>
    </xdr:from>
    <xdr:to>
      <xdr:col>72</xdr:col>
      <xdr:colOff>203200</xdr:colOff>
      <xdr:row>15</xdr:row>
      <xdr:rowOff>149606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2604567"/>
          <a:ext cx="889000" cy="11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32817</xdr:rowOff>
    </xdr:from>
    <xdr:to>
      <xdr:col>68</xdr:col>
      <xdr:colOff>152400</xdr:colOff>
      <xdr:row>15</xdr:row>
      <xdr:rowOff>49225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604567"/>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138989</xdr:rowOff>
    </xdr:from>
    <xdr:to>
      <xdr:col>77</xdr:col>
      <xdr:colOff>95250</xdr:colOff>
      <xdr:row>15</xdr:row>
      <xdr:rowOff>69139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53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53916</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625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98806</xdr:rowOff>
    </xdr:from>
    <xdr:to>
      <xdr:col>73</xdr:col>
      <xdr:colOff>44450</xdr:colOff>
      <xdr:row>16</xdr:row>
      <xdr:rowOff>28956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67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13733</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75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153467</xdr:rowOff>
    </xdr:from>
    <xdr:to>
      <xdr:col>68</xdr:col>
      <xdr:colOff>203200</xdr:colOff>
      <xdr:row>15</xdr:row>
      <xdr:rowOff>83617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5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68394</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6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169875</xdr:rowOff>
    </xdr:from>
    <xdr:to>
      <xdr:col>64</xdr:col>
      <xdr:colOff>152400</xdr:colOff>
      <xdr:row>15</xdr:row>
      <xdr:rowOff>100025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57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84802</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65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福島県天栄村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5,403
5,329
225.52
5,404,695
5,167,946
158,557
2,962,902
3,480,345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退職者数を上回らないよう新規採用の抑制に努めているが、令和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年度においては退職不補充であったため、昨年度より</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ポイント減少し、類似団体の平均を下回っているが、今後も平成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歳以上の職員の昇給停止を引き続き実施し、職員人件費の抑制に努めていく。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157480</xdr:rowOff>
    </xdr:from>
    <xdr:to>
      <xdr:col>24</xdr:col>
      <xdr:colOff>25400</xdr:colOff>
      <xdr:row>36</xdr:row>
      <xdr:rowOff>104140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5823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54610</xdr:rowOff>
    </xdr:from>
    <xdr:to>
      <xdr:col>19</xdr:col>
      <xdr:colOff>187325</xdr:colOff>
      <xdr:row>36</xdr:row>
      <xdr:rowOff>104140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268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54610</xdr:rowOff>
    </xdr:from>
    <xdr:to>
      <xdr:col>15</xdr:col>
      <xdr:colOff>98425</xdr:colOff>
      <xdr:row>36</xdr:row>
      <xdr:rowOff>107950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268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85107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107950</xdr:rowOff>
    </xdr:from>
    <xdr:to>
      <xdr:col>11</xdr:col>
      <xdr:colOff>9525</xdr:colOff>
      <xdr:row>36</xdr:row>
      <xdr:rowOff>130810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801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123207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5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xdr:rowOff>
    </xdr:from>
    <xdr:to>
      <xdr:col>15</xdr:col>
      <xdr:colOff>149225</xdr:colOff>
      <xdr:row>36</xdr:row>
      <xdr:rowOff>105410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90187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6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57150</xdr:rowOff>
    </xdr:from>
    <xdr:to>
      <xdr:col>11</xdr:col>
      <xdr:colOff>60325</xdr:colOff>
      <xdr:row>36</xdr:row>
      <xdr:rowOff>158750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143527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80010</xdr:rowOff>
    </xdr:from>
    <xdr:to>
      <xdr:col>6</xdr:col>
      <xdr:colOff>171450</xdr:colOff>
      <xdr:row>37</xdr:row>
      <xdr:rowOff>10160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166387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3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交付税等の経常的一般財源の増加に伴い、経常収支比率は減少傾向にあるが、類似団体平均を上回っている。今後も引き続き、ＰＤＣＡサイクルによる効果的・効率的な支出を徹底し、コスト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168148</xdr:rowOff>
    </xdr:from>
    <xdr:to>
      <xdr:col>82</xdr:col>
      <xdr:colOff>107950</xdr:colOff>
      <xdr:row>17</xdr:row>
      <xdr:rowOff>28702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91134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28702</xdr:rowOff>
    </xdr:from>
    <xdr:to>
      <xdr:col>78</xdr:col>
      <xdr:colOff>69850</xdr:colOff>
      <xdr:row>18</xdr:row>
      <xdr:rowOff>30988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4335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43959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1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xdr:rowOff>
    </xdr:from>
    <xdr:to>
      <xdr:col>73</xdr:col>
      <xdr:colOff>180975</xdr:colOff>
      <xdr:row>18</xdr:row>
      <xdr:rowOff>30988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0988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xdr:rowOff>
    </xdr:from>
    <xdr:to>
      <xdr:col>69</xdr:col>
      <xdr:colOff>92075</xdr:colOff>
      <xdr:row>18</xdr:row>
      <xdr:rowOff>12700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09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112539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89425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83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149352</xdr:rowOff>
    </xdr:from>
    <xdr:to>
      <xdr:col>78</xdr:col>
      <xdr:colOff>120650</xdr:colOff>
      <xdr:row>17</xdr:row>
      <xdr:rowOff>79502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64279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97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151638</xdr:rowOff>
    </xdr:from>
    <xdr:to>
      <xdr:col>74</xdr:col>
      <xdr:colOff>31750</xdr:colOff>
      <xdr:row>18</xdr:row>
      <xdr:rowOff>81788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66565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15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133350</xdr:rowOff>
    </xdr:from>
    <xdr:to>
      <xdr:col>69</xdr:col>
      <xdr:colOff>142875</xdr:colOff>
      <xdr:row>18</xdr:row>
      <xdr:rowOff>63500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少子高齢化の進展に伴い増加は避けられない見込みではあるが、支給要件の見直し等により、上昇率の平準化に努めていく。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115570</xdr:rowOff>
    </xdr:from>
    <xdr:to>
      <xdr:col>24</xdr:col>
      <xdr:colOff>25400</xdr:colOff>
      <xdr:row>53</xdr:row>
      <xdr:rowOff>161290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92024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59707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8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161290</xdr:rowOff>
    </xdr:from>
    <xdr:to>
      <xdr:col>19</xdr:col>
      <xdr:colOff>187325</xdr:colOff>
      <xdr:row>54</xdr:row>
      <xdr:rowOff>12700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248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161290</xdr:rowOff>
    </xdr:from>
    <xdr:to>
      <xdr:col>15</xdr:col>
      <xdr:colOff>98425</xdr:colOff>
      <xdr:row>54</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248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161290</xdr:rowOff>
    </xdr:from>
    <xdr:to>
      <xdr:col>11</xdr:col>
      <xdr:colOff>9525</xdr:colOff>
      <xdr:row>54</xdr:row>
      <xdr:rowOff>35560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1320800" y="9248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13987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64770</xdr:rowOff>
    </xdr:from>
    <xdr:to>
      <xdr:col>24</xdr:col>
      <xdr:colOff>76200</xdr:colOff>
      <xdr:row>53</xdr:row>
      <xdr:rowOff>166370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144797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110490</xdr:rowOff>
    </xdr:from>
    <xdr:to>
      <xdr:col>20</xdr:col>
      <xdr:colOff>38100</xdr:colOff>
      <xdr:row>54</xdr:row>
      <xdr:rowOff>40640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50817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896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110490</xdr:rowOff>
    </xdr:from>
    <xdr:to>
      <xdr:col>11</xdr:col>
      <xdr:colOff>60325</xdr:colOff>
      <xdr:row>54</xdr:row>
      <xdr:rowOff>40640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50817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156210</xdr:rowOff>
    </xdr:from>
    <xdr:to>
      <xdr:col>6</xdr:col>
      <xdr:colOff>171450</xdr:colOff>
      <xdr:row>54</xdr:row>
      <xdr:rowOff>86360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96537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その他に係る経常収支比率が類似団体を上回っているのは、特別会計繰出金等の増加が主な要因である。</a:t>
          </a:r>
        </a:p>
        <a:p>
          <a:r>
            <a:rPr kumimoji="1" lang="ja-JP" altLang="en-US" sz="1300">
              <a:latin typeface="ＭＳ Ｐゴシック" panose="020B0600070205080204" pitchFamily="50" charset="-128"/>
              <a:ea typeface="ＭＳ Ｐゴシック" panose="020B0600070205080204" pitchFamily="50" charset="-128"/>
            </a:rPr>
            <a:t>今後も引き続き、特別会計の健全化に努め、普通会計の負担額を減らしていくように努めていく。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142240</xdr:rowOff>
    </xdr:from>
    <xdr:to>
      <xdr:col>82</xdr:col>
      <xdr:colOff>107950</xdr:colOff>
      <xdr:row>57</xdr:row>
      <xdr:rowOff>24130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7434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24130</xdr:rowOff>
    </xdr:from>
    <xdr:to>
      <xdr:col>78</xdr:col>
      <xdr:colOff>69850</xdr:colOff>
      <xdr:row>57</xdr:row>
      <xdr:rowOff>62230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796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62230</xdr:rowOff>
    </xdr:from>
    <xdr:to>
      <xdr:col>73</xdr:col>
      <xdr:colOff>180975</xdr:colOff>
      <xdr:row>57</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8348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100330</xdr:rowOff>
    </xdr:from>
    <xdr:to>
      <xdr:col>69</xdr:col>
      <xdr:colOff>92075</xdr:colOff>
      <xdr:row>57</xdr:row>
      <xdr:rowOff>138430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872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63517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11430</xdr:rowOff>
    </xdr:from>
    <xdr:to>
      <xdr:col>74</xdr:col>
      <xdr:colOff>31750</xdr:colOff>
      <xdr:row>57</xdr:row>
      <xdr:rowOff>113030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97807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87630</xdr:rowOff>
    </xdr:from>
    <xdr:to>
      <xdr:col>69</xdr:col>
      <xdr:colOff>142875</xdr:colOff>
      <xdr:row>58</xdr:row>
      <xdr:rowOff>17780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一部事務組合等への負担金等の増加により、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今後においても、一部事務組合等への経常的な負担金や各種団体等への補助金について点検・見直し等を図り、経費の削減に努めていく。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xdr:rowOff>
    </xdr:from>
    <xdr:to>
      <xdr:col>82</xdr:col>
      <xdr:colOff>107950</xdr:colOff>
      <xdr:row>36</xdr:row>
      <xdr:rowOff>81280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18032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121429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xdr:rowOff>
    </xdr:from>
    <xdr:to>
      <xdr:col>78</xdr:col>
      <xdr:colOff>69850</xdr:colOff>
      <xdr:row>36</xdr:row>
      <xdr:rowOff>21844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1803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147574</xdr:rowOff>
    </xdr:from>
    <xdr:to>
      <xdr:col>73</xdr:col>
      <xdr:colOff>180975</xdr:colOff>
      <xdr:row>36</xdr:row>
      <xdr:rowOff>21844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1483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147574</xdr:rowOff>
    </xdr:from>
    <xdr:to>
      <xdr:col>69</xdr:col>
      <xdr:colOff>92075</xdr:colOff>
      <xdr:row>35</xdr:row>
      <xdr:rowOff>156718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148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128778</xdr:rowOff>
    </xdr:from>
    <xdr:to>
      <xdr:col>78</xdr:col>
      <xdr:colOff>120650</xdr:colOff>
      <xdr:row>36</xdr:row>
      <xdr:rowOff>58928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69105</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142494</xdr:rowOff>
    </xdr:from>
    <xdr:to>
      <xdr:col>74</xdr:col>
      <xdr:colOff>31750</xdr:colOff>
      <xdr:row>36</xdr:row>
      <xdr:rowOff>72644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82821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96774</xdr:rowOff>
    </xdr:from>
    <xdr:to>
      <xdr:col>69</xdr:col>
      <xdr:colOff>142875</xdr:colOff>
      <xdr:row>36</xdr:row>
      <xdr:rowOff>26924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37101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村債の新規の借入はあるものの、村債の発行を抑制し、基準財政需要額に算入される村債を積極的に活用してきたことにより、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ポイント減少し類似団体平均を下回っている。今後も村債充当事業の重点選別化を図り、発行額の抑制に努める。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136144</xdr:rowOff>
    </xdr:from>
    <xdr:to>
      <xdr:col>24</xdr:col>
      <xdr:colOff>25400</xdr:colOff>
      <xdr:row>77</xdr:row>
      <xdr:rowOff>19558</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16634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77</xdr:row>
      <xdr:rowOff>19558</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18006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76</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180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77</xdr:row>
      <xdr:rowOff>10413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1800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85344</xdr:rowOff>
    </xdr:from>
    <xdr:to>
      <xdr:col>24</xdr:col>
      <xdr:colOff>76200</xdr:colOff>
      <xdr:row>77</xdr:row>
      <xdr:rowOff>15494</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101871</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140208</xdr:rowOff>
    </xdr:from>
    <xdr:to>
      <xdr:col>20</xdr:col>
      <xdr:colOff>38100</xdr:colOff>
      <xdr:row>77</xdr:row>
      <xdr:rowOff>70358</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公債費以外の状況については、昨年度と比較して</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ポイント減少しており、類似団体平均を下回っている。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今後において、各計画に則し経常経費の更なる抑制を図り、財政構造の弾力性を維持しながら健全な財政運営に努めていく。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56787</xdr:rowOff>
    </xdr:from>
    <xdr:to>
      <xdr:col>82</xdr:col>
      <xdr:colOff>107950</xdr:colOff>
      <xdr:row>75</xdr:row>
      <xdr:rowOff>158024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915537"/>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85833</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4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158024</xdr:rowOff>
    </xdr:from>
    <xdr:to>
      <xdr:col>78</xdr:col>
      <xdr:colOff>69850</xdr:colOff>
      <xdr:row>76</xdr:row>
      <xdr:rowOff>97608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016774"/>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152779</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82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97608</xdr:rowOff>
    </xdr:from>
    <xdr:to>
      <xdr:col>73</xdr:col>
      <xdr:colOff>180975</xdr:colOff>
      <xdr:row>76</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12780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127000</xdr:rowOff>
    </xdr:from>
    <xdr:to>
      <xdr:col>69</xdr:col>
      <xdr:colOff>92075</xdr:colOff>
      <xdr:row>76</xdr:row>
      <xdr:rowOff>143329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1572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19793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5987</xdr:rowOff>
    </xdr:from>
    <xdr:to>
      <xdr:col>82</xdr:col>
      <xdr:colOff>158750</xdr:colOff>
      <xdr:row>75</xdr:row>
      <xdr:rowOff>107587</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86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22514</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70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107224</xdr:rowOff>
    </xdr:from>
    <xdr:to>
      <xdr:col>78</xdr:col>
      <xdr:colOff>120650</xdr:colOff>
      <xdr:row>76</xdr:row>
      <xdr:rowOff>37374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9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47551</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734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46808</xdr:rowOff>
    </xdr:from>
    <xdr:to>
      <xdr:col>74</xdr:col>
      <xdr:colOff>31750</xdr:colOff>
      <xdr:row>76</xdr:row>
      <xdr:rowOff>148408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158586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76200</xdr:rowOff>
    </xdr:from>
    <xdr:to>
      <xdr:col>69</xdr:col>
      <xdr:colOff>142875</xdr:colOff>
      <xdr:row>77</xdr:row>
      <xdr:rowOff>6350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92529</xdr:rowOff>
    </xdr:from>
    <xdr:to>
      <xdr:col>65</xdr:col>
      <xdr:colOff>53975</xdr:colOff>
      <xdr:row>77</xdr:row>
      <xdr:rowOff>22679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7456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福島県天栄村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108093</xdr:rowOff>
    </xdr:from>
    <xdr:to>
      <xdr:col>29</xdr:col>
      <xdr:colOff>127000</xdr:colOff>
      <xdr:row>16</xdr:row>
      <xdr:rowOff>131392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898918"/>
          <a:ext cx="647700" cy="23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155530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46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131392</xdr:rowOff>
    </xdr:from>
    <xdr:to>
      <xdr:col>26</xdr:col>
      <xdr:colOff>50800</xdr:colOff>
      <xdr:row>17</xdr:row>
      <xdr:rowOff>15017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922217"/>
          <a:ext cx="698500" cy="55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135998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98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15017</xdr:rowOff>
    </xdr:from>
    <xdr:to>
      <xdr:col>22</xdr:col>
      <xdr:colOff>114300</xdr:colOff>
      <xdr:row>17</xdr:row>
      <xdr:rowOff>15071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977292"/>
          <a:ext cx="698500" cy="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168953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3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15071</xdr:rowOff>
    </xdr:from>
    <xdr:to>
      <xdr:col>18</xdr:col>
      <xdr:colOff>177800</xdr:colOff>
      <xdr:row>17</xdr:row>
      <xdr:rowOff>20448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977346"/>
          <a:ext cx="698500" cy="5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65178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77340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57293</xdr:rowOff>
    </xdr:from>
    <xdr:to>
      <xdr:col>29</xdr:col>
      <xdr:colOff>177800</xdr:colOff>
      <xdr:row>16</xdr:row>
      <xdr:rowOff>158893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48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73820</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69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80592</xdr:rowOff>
    </xdr:from>
    <xdr:to>
      <xdr:col>26</xdr:col>
      <xdr:colOff>101600</xdr:colOff>
      <xdr:row>17</xdr:row>
      <xdr:rowOff>10742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71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20919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40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135667</xdr:rowOff>
    </xdr:from>
    <xdr:to>
      <xdr:col>22</xdr:col>
      <xdr:colOff>165100</xdr:colOff>
      <xdr:row>17</xdr:row>
      <xdr:rowOff>65817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26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75994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69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135721</xdr:rowOff>
    </xdr:from>
    <xdr:to>
      <xdr:col>19</xdr:col>
      <xdr:colOff>38100</xdr:colOff>
      <xdr:row>17</xdr:row>
      <xdr:rowOff>65871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26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76048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69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141098</xdr:rowOff>
    </xdr:from>
    <xdr:to>
      <xdr:col>15</xdr:col>
      <xdr:colOff>101600</xdr:colOff>
      <xdr:row>17</xdr:row>
      <xdr:rowOff>71248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31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81425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7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65662</xdr:rowOff>
    </xdr:from>
    <xdr:to>
      <xdr:col>29</xdr:col>
      <xdr:colOff>127000</xdr:colOff>
      <xdr:row>35</xdr:row>
      <xdr:rowOff>94173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676012"/>
          <a:ext cx="647700" cy="28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50439</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6607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94173</xdr:rowOff>
    </xdr:from>
    <xdr:to>
      <xdr:col>26</xdr:col>
      <xdr:colOff>50800</xdr:colOff>
      <xdr:row>35</xdr:row>
      <xdr:rowOff>126689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704523"/>
          <a:ext cx="698500" cy="32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169892</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780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99605</xdr:rowOff>
    </xdr:from>
    <xdr:to>
      <xdr:col>22</xdr:col>
      <xdr:colOff>114300</xdr:colOff>
      <xdr:row>35</xdr:row>
      <xdr:rowOff>126689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3606800" y="6709955"/>
          <a:ext cx="698500" cy="27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189982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80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78400</xdr:rowOff>
    </xdr:from>
    <xdr:to>
      <xdr:col>18</xdr:col>
      <xdr:colOff>177800</xdr:colOff>
      <xdr:row>35</xdr:row>
      <xdr:rowOff>99605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6688750"/>
          <a:ext cx="698500" cy="21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220879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83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218410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82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14862</xdr:rowOff>
    </xdr:from>
    <xdr:to>
      <xdr:col>29</xdr:col>
      <xdr:colOff>177800</xdr:colOff>
      <xdr:row>35</xdr:row>
      <xdr:rowOff>116462</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625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202839</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470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43373</xdr:rowOff>
    </xdr:from>
    <xdr:to>
      <xdr:col>26</xdr:col>
      <xdr:colOff>101600</xdr:colOff>
      <xdr:row>35</xdr:row>
      <xdr:rowOff>144973</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653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155150</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422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75889</xdr:rowOff>
    </xdr:from>
    <xdr:to>
      <xdr:col>22</xdr:col>
      <xdr:colOff>165100</xdr:colOff>
      <xdr:row>35</xdr:row>
      <xdr:rowOff>177489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686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187666</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455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48805</xdr:rowOff>
    </xdr:from>
    <xdr:to>
      <xdr:col>19</xdr:col>
      <xdr:colOff>38100</xdr:colOff>
      <xdr:row>35</xdr:row>
      <xdr:rowOff>150405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659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160581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428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27600</xdr:rowOff>
    </xdr:from>
    <xdr:to>
      <xdr:col>15</xdr:col>
      <xdr:colOff>101600</xdr:colOff>
      <xdr:row>35</xdr:row>
      <xdr:rowOff>129200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637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139376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40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福島県天栄村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5,403
5,329
225.52
5,404,695
5,167,946
158,557
2,962,902
3,480,345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45919</xdr:rowOff>
    </xdr:from>
    <xdr:to>
      <xdr:col>24</xdr:col>
      <xdr:colOff>62865</xdr:colOff>
      <xdr:row>39</xdr:row>
      <xdr:rowOff>74585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60869"/>
          <a:ext cx="1270" cy="14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78412</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74585</xdr:rowOff>
    </xdr:from>
    <xdr:to>
      <xdr:col>24</xdr:col>
      <xdr:colOff>152400</xdr:colOff>
      <xdr:row>39</xdr:row>
      <xdr:rowOff>74585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164046</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45919</xdr:rowOff>
    </xdr:from>
    <xdr:to>
      <xdr:col>24</xdr:col>
      <xdr:colOff>152400</xdr:colOff>
      <xdr:row>31</xdr:row>
      <xdr:rowOff>45919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83903</xdr:rowOff>
    </xdr:from>
    <xdr:to>
      <xdr:col>24</xdr:col>
      <xdr:colOff>63500</xdr:colOff>
      <xdr:row>36</xdr:row>
      <xdr:rowOff>99668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256103"/>
          <a:ext cx="838200" cy="1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83805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56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105378</xdr:rowOff>
    </xdr:from>
    <xdr:to>
      <xdr:col>24</xdr:col>
      <xdr:colOff>114300</xdr:colOff>
      <xdr:row>37</xdr:row>
      <xdr:rowOff>35528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99668</xdr:rowOff>
    </xdr:from>
    <xdr:to>
      <xdr:col>19</xdr:col>
      <xdr:colOff>177800</xdr:colOff>
      <xdr:row>37</xdr:row>
      <xdr:rowOff>95041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271868"/>
          <a:ext cx="889000" cy="16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143289</xdr:rowOff>
    </xdr:from>
    <xdr:to>
      <xdr:col>20</xdr:col>
      <xdr:colOff>38100</xdr:colOff>
      <xdr:row>37</xdr:row>
      <xdr:rowOff>73439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64566</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40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63714</xdr:rowOff>
    </xdr:from>
    <xdr:to>
      <xdr:col>15</xdr:col>
      <xdr:colOff>50800</xdr:colOff>
      <xdr:row>37</xdr:row>
      <xdr:rowOff>95041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407364"/>
          <a:ext cx="889000" cy="3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124306</xdr:rowOff>
    </xdr:from>
    <xdr:to>
      <xdr:col>15</xdr:col>
      <xdr:colOff>101600</xdr:colOff>
      <xdr:row>38</xdr:row>
      <xdr:rowOff>54456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45583</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56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54515</xdr:rowOff>
    </xdr:from>
    <xdr:to>
      <xdr:col>10</xdr:col>
      <xdr:colOff>114300</xdr:colOff>
      <xdr:row>37</xdr:row>
      <xdr:rowOff>63714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398165"/>
          <a:ext cx="889000" cy="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18647</xdr:rowOff>
    </xdr:from>
    <xdr:to>
      <xdr:col>10</xdr:col>
      <xdr:colOff>165100</xdr:colOff>
      <xdr:row>38</xdr:row>
      <xdr:rowOff>120247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111374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62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22058</xdr:rowOff>
    </xdr:from>
    <xdr:to>
      <xdr:col>6</xdr:col>
      <xdr:colOff>38100</xdr:colOff>
      <xdr:row>38</xdr:row>
      <xdr:rowOff>123658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114785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62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33103</xdr:rowOff>
    </xdr:from>
    <xdr:to>
      <xdr:col>24</xdr:col>
      <xdr:colOff>114300</xdr:colOff>
      <xdr:row>36</xdr:row>
      <xdr:rowOff>134703</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20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55980</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05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48868</xdr:rowOff>
    </xdr:from>
    <xdr:to>
      <xdr:col>20</xdr:col>
      <xdr:colOff>38100</xdr:colOff>
      <xdr:row>36</xdr:row>
      <xdr:rowOff>150468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2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166995</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996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44241</xdr:rowOff>
    </xdr:from>
    <xdr:to>
      <xdr:col>15</xdr:col>
      <xdr:colOff>101600</xdr:colOff>
      <xdr:row>37</xdr:row>
      <xdr:rowOff>145841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38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162368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16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12914</xdr:rowOff>
    </xdr:from>
    <xdr:to>
      <xdr:col>10</xdr:col>
      <xdr:colOff>165100</xdr:colOff>
      <xdr:row>37</xdr:row>
      <xdr:rowOff>114514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35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131041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13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3715</xdr:rowOff>
    </xdr:from>
    <xdr:to>
      <xdr:col>6</xdr:col>
      <xdr:colOff>38100</xdr:colOff>
      <xdr:row>37</xdr:row>
      <xdr:rowOff>105315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34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121842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122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30919</xdr:rowOff>
    </xdr:from>
    <xdr:to>
      <xdr:col>24</xdr:col>
      <xdr:colOff>63500</xdr:colOff>
      <xdr:row>58</xdr:row>
      <xdr:rowOff>42393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975019"/>
          <a:ext cx="838200" cy="1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149479</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9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35938</xdr:rowOff>
    </xdr:from>
    <xdr:to>
      <xdr:col>19</xdr:col>
      <xdr:colOff>177800</xdr:colOff>
      <xdr:row>58</xdr:row>
      <xdr:rowOff>42393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980038"/>
          <a:ext cx="889000" cy="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114488</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1005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14598</xdr:rowOff>
    </xdr:from>
    <xdr:to>
      <xdr:col>15</xdr:col>
      <xdr:colOff>50800</xdr:colOff>
      <xdr:row>58</xdr:row>
      <xdr:rowOff>35938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958698"/>
          <a:ext cx="889000" cy="2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114199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1005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14598</xdr:rowOff>
    </xdr:from>
    <xdr:to>
      <xdr:col>10</xdr:col>
      <xdr:colOff>114300</xdr:colOff>
      <xdr:row>58</xdr:row>
      <xdr:rowOff>40444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958698"/>
          <a:ext cx="889000" cy="2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114648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1005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116608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1006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151569</xdr:rowOff>
    </xdr:from>
    <xdr:to>
      <xdr:col>24</xdr:col>
      <xdr:colOff>114300</xdr:colOff>
      <xdr:row>58</xdr:row>
      <xdr:rowOff>81719</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92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2996</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75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163043</xdr:rowOff>
    </xdr:from>
    <xdr:to>
      <xdr:col>20</xdr:col>
      <xdr:colOff>38100</xdr:colOff>
      <xdr:row>58</xdr:row>
      <xdr:rowOff>93193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93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109720</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71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156588</xdr:rowOff>
    </xdr:from>
    <xdr:to>
      <xdr:col>15</xdr:col>
      <xdr:colOff>101600</xdr:colOff>
      <xdr:row>58</xdr:row>
      <xdr:rowOff>86738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92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103265</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704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135248</xdr:rowOff>
    </xdr:from>
    <xdr:to>
      <xdr:col>10</xdr:col>
      <xdr:colOff>165100</xdr:colOff>
      <xdr:row>58</xdr:row>
      <xdr:rowOff>65398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90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81925</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683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161094</xdr:rowOff>
    </xdr:from>
    <xdr:to>
      <xdr:col>6</xdr:col>
      <xdr:colOff>38100</xdr:colOff>
      <xdr:row>58</xdr:row>
      <xdr:rowOff>91244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3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107771</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708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152833</xdr:rowOff>
    </xdr:from>
    <xdr:to>
      <xdr:col>24</xdr:col>
      <xdr:colOff>63500</xdr:colOff>
      <xdr:row>78</xdr:row>
      <xdr:rowOff>39866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354483"/>
          <a:ext cx="838200" cy="5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39866</xdr:rowOff>
    </xdr:from>
    <xdr:to>
      <xdr:col>19</xdr:col>
      <xdr:colOff>177800</xdr:colOff>
      <xdr:row>78</xdr:row>
      <xdr:rowOff>85700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412966"/>
          <a:ext cx="889000" cy="4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94670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312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57583</xdr:rowOff>
    </xdr:from>
    <xdr:to>
      <xdr:col>15</xdr:col>
      <xdr:colOff>50800</xdr:colOff>
      <xdr:row>78</xdr:row>
      <xdr:rowOff>85700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430683"/>
          <a:ext cx="889000" cy="2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133735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23216</xdr:rowOff>
    </xdr:from>
    <xdr:to>
      <xdr:col>10</xdr:col>
      <xdr:colOff>114300</xdr:colOff>
      <xdr:row>78</xdr:row>
      <xdr:rowOff>57583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396316"/>
          <a:ext cx="889000" cy="3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118508</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34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105312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63111" y="13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102033</xdr:rowOff>
    </xdr:from>
    <xdr:to>
      <xdr:col>24</xdr:col>
      <xdr:colOff>114300</xdr:colOff>
      <xdr:row>78</xdr:row>
      <xdr:rowOff>32183</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0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80460</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28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160516</xdr:rowOff>
    </xdr:from>
    <xdr:to>
      <xdr:col>20</xdr:col>
      <xdr:colOff>38100</xdr:colOff>
      <xdr:row>78</xdr:row>
      <xdr:rowOff>90666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36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81793</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0111" y="1345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34900</xdr:rowOff>
    </xdr:from>
    <xdr:to>
      <xdr:col>15</xdr:col>
      <xdr:colOff>101600</xdr:colOff>
      <xdr:row>78</xdr:row>
      <xdr:rowOff>136500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153027</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41111" y="13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6783</xdr:rowOff>
    </xdr:from>
    <xdr:to>
      <xdr:col>10</xdr:col>
      <xdr:colOff>165100</xdr:colOff>
      <xdr:row>78</xdr:row>
      <xdr:rowOff>108383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7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124910</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315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143866</xdr:rowOff>
    </xdr:from>
    <xdr:to>
      <xdr:col>6</xdr:col>
      <xdr:colOff>38100</xdr:colOff>
      <xdr:row>78</xdr:row>
      <xdr:rowOff>74016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4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90543</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63111" y="1312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77085</xdr:rowOff>
    </xdr:from>
    <xdr:to>
      <xdr:col>24</xdr:col>
      <xdr:colOff>63500</xdr:colOff>
      <xdr:row>98</xdr:row>
      <xdr:rowOff>148332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707735"/>
          <a:ext cx="838200" cy="24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13273</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1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148332</xdr:rowOff>
    </xdr:from>
    <xdr:to>
      <xdr:col>19</xdr:col>
      <xdr:colOff>177800</xdr:colOff>
      <xdr:row>98</xdr:row>
      <xdr:rowOff>160274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950432"/>
          <a:ext cx="889000" cy="1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161100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44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160274</xdr:rowOff>
    </xdr:from>
    <xdr:to>
      <xdr:col>15</xdr:col>
      <xdr:colOff>50800</xdr:colOff>
      <xdr:row>98</xdr:row>
      <xdr:rowOff>162864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962374"/>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15885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4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162864</xdr:rowOff>
    </xdr:from>
    <xdr:to>
      <xdr:col>10</xdr:col>
      <xdr:colOff>114300</xdr:colOff>
      <xdr:row>98</xdr:row>
      <xdr:rowOff>163866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964964"/>
          <a:ext cx="889000" cy="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24179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4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19204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4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26285</xdr:rowOff>
    </xdr:from>
    <xdr:to>
      <xdr:col>24</xdr:col>
      <xdr:colOff>114300</xdr:colOff>
      <xdr:row>97</xdr:row>
      <xdr:rowOff>127885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65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4712</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3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97532</xdr:rowOff>
    </xdr:from>
    <xdr:to>
      <xdr:col>20</xdr:col>
      <xdr:colOff>38100</xdr:colOff>
      <xdr:row>99</xdr:row>
      <xdr:rowOff>27682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89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18809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99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109474</xdr:rowOff>
    </xdr:from>
    <xdr:to>
      <xdr:col>15</xdr:col>
      <xdr:colOff>101600</xdr:colOff>
      <xdr:row>99</xdr:row>
      <xdr:rowOff>39624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91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30751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700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112064</xdr:rowOff>
    </xdr:from>
    <xdr:to>
      <xdr:col>10</xdr:col>
      <xdr:colOff>165100</xdr:colOff>
      <xdr:row>99</xdr:row>
      <xdr:rowOff>42214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91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33341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70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113066</xdr:rowOff>
    </xdr:from>
    <xdr:to>
      <xdr:col>6</xdr:col>
      <xdr:colOff>38100</xdr:colOff>
      <xdr:row>99</xdr:row>
      <xdr:rowOff>43216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9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34343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700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87050</xdr:rowOff>
    </xdr:from>
    <xdr:to>
      <xdr:col>55</xdr:col>
      <xdr:colOff>0</xdr:colOff>
      <xdr:row>36</xdr:row>
      <xdr:rowOff>42023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916350"/>
          <a:ext cx="838200" cy="29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152187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52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87050</xdr:rowOff>
    </xdr:from>
    <xdr:to>
      <xdr:col>50</xdr:col>
      <xdr:colOff>114300</xdr:colOff>
      <xdr:row>37</xdr:row>
      <xdr:rowOff>18154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916350"/>
          <a:ext cx="889000" cy="44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69448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55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67005</xdr:rowOff>
    </xdr:from>
    <xdr:to>
      <xdr:col>45</xdr:col>
      <xdr:colOff>177800</xdr:colOff>
      <xdr:row>37</xdr:row>
      <xdr:rowOff>18154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239205"/>
          <a:ext cx="889000" cy="12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71902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7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67005</xdr:rowOff>
    </xdr:from>
    <xdr:to>
      <xdr:col>41</xdr:col>
      <xdr:colOff>50800</xdr:colOff>
      <xdr:row>36</xdr:row>
      <xdr:rowOff>163303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239205"/>
          <a:ext cx="889000" cy="9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56027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39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37251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3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162673</xdr:rowOff>
    </xdr:from>
    <xdr:to>
      <xdr:col>55</xdr:col>
      <xdr:colOff>50800</xdr:colOff>
      <xdr:row>36</xdr:row>
      <xdr:rowOff>92823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6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14100</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14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36250</xdr:rowOff>
    </xdr:from>
    <xdr:to>
      <xdr:col>50</xdr:col>
      <xdr:colOff>165100</xdr:colOff>
      <xdr:row>34</xdr:row>
      <xdr:rowOff>137850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86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128977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95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138804</xdr:rowOff>
    </xdr:from>
    <xdr:to>
      <xdr:col>46</xdr:col>
      <xdr:colOff>38100</xdr:colOff>
      <xdr:row>37</xdr:row>
      <xdr:rowOff>68954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1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60081</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40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16205</xdr:rowOff>
    </xdr:from>
    <xdr:to>
      <xdr:col>41</xdr:col>
      <xdr:colOff>101600</xdr:colOff>
      <xdr:row>36</xdr:row>
      <xdr:rowOff>117805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8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134332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963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112503</xdr:rowOff>
    </xdr:from>
    <xdr:to>
      <xdr:col>36</xdr:col>
      <xdr:colOff>165100</xdr:colOff>
      <xdr:row>37</xdr:row>
      <xdr:rowOff>42653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8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59180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05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70627</xdr:rowOff>
    </xdr:from>
    <xdr:to>
      <xdr:col>55</xdr:col>
      <xdr:colOff>0</xdr:colOff>
      <xdr:row>57</xdr:row>
      <xdr:rowOff>74936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843277"/>
          <a:ext cx="838200" cy="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82464</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5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148012</xdr:rowOff>
    </xdr:from>
    <xdr:to>
      <xdr:col>50</xdr:col>
      <xdr:colOff>114300</xdr:colOff>
      <xdr:row>57</xdr:row>
      <xdr:rowOff>70627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749212"/>
          <a:ext cx="889000" cy="9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16797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96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141165</xdr:rowOff>
    </xdr:from>
    <xdr:to>
      <xdr:col>45</xdr:col>
      <xdr:colOff>177800</xdr:colOff>
      <xdr:row>56</xdr:row>
      <xdr:rowOff>148012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742365"/>
          <a:ext cx="889000" cy="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17298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96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116855</xdr:rowOff>
    </xdr:from>
    <xdr:to>
      <xdr:col>41</xdr:col>
      <xdr:colOff>50800</xdr:colOff>
      <xdr:row>56</xdr:row>
      <xdr:rowOff>141165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718055"/>
          <a:ext cx="889000" cy="2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39152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983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23737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96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24136</xdr:rowOff>
    </xdr:from>
    <xdr:to>
      <xdr:col>55</xdr:col>
      <xdr:colOff>50800</xdr:colOff>
      <xdr:row>57</xdr:row>
      <xdr:rowOff>125736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79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47013</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64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19827</xdr:rowOff>
    </xdr:from>
    <xdr:to>
      <xdr:col>50</xdr:col>
      <xdr:colOff>165100</xdr:colOff>
      <xdr:row>57</xdr:row>
      <xdr:rowOff>121427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79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137954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567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97212</xdr:rowOff>
    </xdr:from>
    <xdr:to>
      <xdr:col>46</xdr:col>
      <xdr:colOff>38100</xdr:colOff>
      <xdr:row>57</xdr:row>
      <xdr:rowOff>27362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69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43889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47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90365</xdr:rowOff>
    </xdr:from>
    <xdr:to>
      <xdr:col>41</xdr:col>
      <xdr:colOff>101600</xdr:colOff>
      <xdr:row>57</xdr:row>
      <xdr:rowOff>20515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69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37042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466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66055</xdr:rowOff>
    </xdr:from>
    <xdr:to>
      <xdr:col>36</xdr:col>
      <xdr:colOff>165100</xdr:colOff>
      <xdr:row>56</xdr:row>
      <xdr:rowOff>167655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66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12732</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442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147239</xdr:rowOff>
    </xdr:from>
    <xdr:to>
      <xdr:col>55</xdr:col>
      <xdr:colOff>0</xdr:colOff>
      <xdr:row>77</xdr:row>
      <xdr:rowOff>149189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348889"/>
          <a:ext cx="838200" cy="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4629</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77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131203</xdr:rowOff>
    </xdr:from>
    <xdr:to>
      <xdr:col>50</xdr:col>
      <xdr:colOff>114300</xdr:colOff>
      <xdr:row>77</xdr:row>
      <xdr:rowOff>147239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332853"/>
          <a:ext cx="889000" cy="1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99649</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47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61939</xdr:rowOff>
    </xdr:from>
    <xdr:to>
      <xdr:col>45</xdr:col>
      <xdr:colOff>177800</xdr:colOff>
      <xdr:row>77</xdr:row>
      <xdr:rowOff>131203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263589"/>
          <a:ext cx="889000" cy="6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89231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46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29679</xdr:rowOff>
    </xdr:from>
    <xdr:to>
      <xdr:col>41</xdr:col>
      <xdr:colOff>50800</xdr:colOff>
      <xdr:row>77</xdr:row>
      <xdr:rowOff>61939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231329"/>
          <a:ext cx="889000" cy="3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101384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47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69837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44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98389</xdr:rowOff>
    </xdr:from>
    <xdr:to>
      <xdr:col>55</xdr:col>
      <xdr:colOff>50800</xdr:colOff>
      <xdr:row>78</xdr:row>
      <xdr:rowOff>28539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121266</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15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96439</xdr:rowOff>
    </xdr:from>
    <xdr:to>
      <xdr:col>50</xdr:col>
      <xdr:colOff>165100</xdr:colOff>
      <xdr:row>78</xdr:row>
      <xdr:rowOff>26589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29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43116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07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80403</xdr:rowOff>
    </xdr:from>
    <xdr:to>
      <xdr:col>46</xdr:col>
      <xdr:colOff>38100</xdr:colOff>
      <xdr:row>78</xdr:row>
      <xdr:rowOff>10553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28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27080</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05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11139</xdr:rowOff>
    </xdr:from>
    <xdr:to>
      <xdr:col>41</xdr:col>
      <xdr:colOff>101600</xdr:colOff>
      <xdr:row>77</xdr:row>
      <xdr:rowOff>112739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21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129266</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2988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150329</xdr:rowOff>
    </xdr:from>
    <xdr:to>
      <xdr:col>36</xdr:col>
      <xdr:colOff>165100</xdr:colOff>
      <xdr:row>77</xdr:row>
      <xdr:rowOff>80479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18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97007</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2955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89962</xdr:rowOff>
    </xdr:from>
    <xdr:to>
      <xdr:col>55</xdr:col>
      <xdr:colOff>0</xdr:colOff>
      <xdr:row>97</xdr:row>
      <xdr:rowOff>16379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549162"/>
          <a:ext cx="838200" cy="9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50544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0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46563</xdr:rowOff>
    </xdr:from>
    <xdr:to>
      <xdr:col>50</xdr:col>
      <xdr:colOff>114300</xdr:colOff>
      <xdr:row>97</xdr:row>
      <xdr:rowOff>16379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334313"/>
          <a:ext cx="889000" cy="31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55241</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46563</xdr:rowOff>
    </xdr:from>
    <xdr:to>
      <xdr:col>45</xdr:col>
      <xdr:colOff>177800</xdr:colOff>
      <xdr:row>96</xdr:row>
      <xdr:rowOff>70653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334313"/>
          <a:ext cx="889000" cy="19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27582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65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70653</xdr:rowOff>
    </xdr:from>
    <xdr:to>
      <xdr:col>41</xdr:col>
      <xdr:colOff>50800</xdr:colOff>
      <xdr:row>96</xdr:row>
      <xdr:rowOff>113585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529853"/>
          <a:ext cx="889000" cy="4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60738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6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79590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71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39162</xdr:rowOff>
    </xdr:from>
    <xdr:to>
      <xdr:col>55</xdr:col>
      <xdr:colOff>50800</xdr:colOff>
      <xdr:row>96</xdr:row>
      <xdr:rowOff>140762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49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62039</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34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137029</xdr:rowOff>
    </xdr:from>
    <xdr:to>
      <xdr:col>50</xdr:col>
      <xdr:colOff>165100</xdr:colOff>
      <xdr:row>97</xdr:row>
      <xdr:rowOff>67179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59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58306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68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167213</xdr:rowOff>
    </xdr:from>
    <xdr:to>
      <xdr:col>46</xdr:col>
      <xdr:colOff>38100</xdr:colOff>
      <xdr:row>95</xdr:row>
      <xdr:rowOff>97363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2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113890</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05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19853</xdr:rowOff>
    </xdr:from>
    <xdr:to>
      <xdr:col>41</xdr:col>
      <xdr:colOff>101600</xdr:colOff>
      <xdr:row>96</xdr:row>
      <xdr:rowOff>121453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47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137980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25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62785</xdr:rowOff>
    </xdr:from>
    <xdr:to>
      <xdr:col>36</xdr:col>
      <xdr:colOff>165100</xdr:colOff>
      <xdr:row>96</xdr:row>
      <xdr:rowOff>164385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52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9462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29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169075</xdr:rowOff>
    </xdr:from>
    <xdr:to>
      <xdr:col>85</xdr:col>
      <xdr:colOff>127000</xdr:colOff>
      <xdr:row>38</xdr:row>
      <xdr:rowOff>112830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512725"/>
          <a:ext cx="838200" cy="11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61677</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05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169075</xdr:rowOff>
    </xdr:from>
    <xdr:to>
      <xdr:col>81</xdr:col>
      <xdr:colOff>50800</xdr:colOff>
      <xdr:row>38</xdr:row>
      <xdr:rowOff>39587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512725"/>
          <a:ext cx="889000" cy="4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134339</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64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39587</xdr:rowOff>
    </xdr:from>
    <xdr:to>
      <xdr:col>76</xdr:col>
      <xdr:colOff>114300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554687"/>
          <a:ext cx="889000" cy="10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141572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6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139325</xdr:rowOff>
    </xdr:from>
    <xdr:to>
      <xdr:col>71</xdr:col>
      <xdr:colOff>177800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654425"/>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162537</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62030</xdr:rowOff>
    </xdr:from>
    <xdr:to>
      <xdr:col>85</xdr:col>
      <xdr:colOff>177800</xdr:colOff>
      <xdr:row>38</xdr:row>
      <xdr:rowOff>163630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57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17227</xdr:rowOff>
    </xdr:from>
    <xdr:ext cx="469744"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3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118275</xdr:rowOff>
    </xdr:from>
    <xdr:to>
      <xdr:col>81</xdr:col>
      <xdr:colOff>101600</xdr:colOff>
      <xdr:row>38</xdr:row>
      <xdr:rowOff>48425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46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64952</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14111" y="623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160237</xdr:rowOff>
    </xdr:from>
    <xdr:to>
      <xdr:col>76</xdr:col>
      <xdr:colOff>165100</xdr:colOff>
      <xdr:row>38</xdr:row>
      <xdr:rowOff>90387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50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106914</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25111" y="627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88525</xdr:rowOff>
    </xdr:from>
    <xdr:to>
      <xdr:col>67</xdr:col>
      <xdr:colOff>101600</xdr:colOff>
      <xdr:row>39</xdr:row>
      <xdr:rowOff>18675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60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9802</xdr:rowOff>
    </xdr:from>
    <xdr:ext cx="313932"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57333" y="66963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156713</xdr:rowOff>
    </xdr:from>
    <xdr:to>
      <xdr:col>85</xdr:col>
      <xdr:colOff>127000</xdr:colOff>
      <xdr:row>76</xdr:row>
      <xdr:rowOff>166936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186913"/>
          <a:ext cx="838200" cy="1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80596</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2939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166936</xdr:rowOff>
    </xdr:from>
    <xdr:to>
      <xdr:col>81</xdr:col>
      <xdr:colOff>50800</xdr:colOff>
      <xdr:row>77</xdr:row>
      <xdr:rowOff>17321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197136"/>
          <a:ext cx="889000" cy="2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26264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17321</xdr:rowOff>
    </xdr:from>
    <xdr:to>
      <xdr:col>76</xdr:col>
      <xdr:colOff>114300</xdr:colOff>
      <xdr:row>77</xdr:row>
      <xdr:rowOff>17422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218971"/>
          <a:ext cx="8890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35184</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4059</xdr:rowOff>
    </xdr:from>
    <xdr:to>
      <xdr:col>71</xdr:col>
      <xdr:colOff>177800</xdr:colOff>
      <xdr:row>77</xdr:row>
      <xdr:rowOff>17422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205709"/>
          <a:ext cx="889000" cy="1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63494</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58195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105913</xdr:rowOff>
    </xdr:from>
    <xdr:to>
      <xdr:col>85</xdr:col>
      <xdr:colOff>177800</xdr:colOff>
      <xdr:row>77</xdr:row>
      <xdr:rowOff>36063</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13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84340</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11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116136</xdr:rowOff>
    </xdr:from>
    <xdr:to>
      <xdr:col>81</xdr:col>
      <xdr:colOff>101600</xdr:colOff>
      <xdr:row>77</xdr:row>
      <xdr:rowOff>46286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14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37413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23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137971</xdr:rowOff>
    </xdr:from>
    <xdr:to>
      <xdr:col>76</xdr:col>
      <xdr:colOff>165100</xdr:colOff>
      <xdr:row>77</xdr:row>
      <xdr:rowOff>68121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16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59248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26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138072</xdr:rowOff>
    </xdr:from>
    <xdr:to>
      <xdr:col>72</xdr:col>
      <xdr:colOff>38100</xdr:colOff>
      <xdr:row>77</xdr:row>
      <xdr:rowOff>68222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16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59349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26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124709</xdr:rowOff>
    </xdr:from>
    <xdr:to>
      <xdr:col>67</xdr:col>
      <xdr:colOff>101600</xdr:colOff>
      <xdr:row>77</xdr:row>
      <xdr:rowOff>54859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15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45986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24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131358</xdr:rowOff>
    </xdr:from>
    <xdr:to>
      <xdr:col>85</xdr:col>
      <xdr:colOff>127000</xdr:colOff>
      <xdr:row>98</xdr:row>
      <xdr:rowOff>49605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762008"/>
          <a:ext cx="838200" cy="8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1826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803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49605</xdr:rowOff>
    </xdr:from>
    <xdr:to>
      <xdr:col>81</xdr:col>
      <xdr:colOff>50800</xdr:colOff>
      <xdr:row>99</xdr:row>
      <xdr:rowOff>7100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851705"/>
          <a:ext cx="889000" cy="12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170321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97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150107</xdr:rowOff>
    </xdr:from>
    <xdr:to>
      <xdr:col>76</xdr:col>
      <xdr:colOff>114300</xdr:colOff>
      <xdr:row>99</xdr:row>
      <xdr:rowOff>7100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952207"/>
          <a:ext cx="889000" cy="2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53364</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116722</xdr:rowOff>
    </xdr:from>
    <xdr:to>
      <xdr:col>71</xdr:col>
      <xdr:colOff>177800</xdr:colOff>
      <xdr:row>98</xdr:row>
      <xdr:rowOff>150107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918822"/>
          <a:ext cx="889000" cy="3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25282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9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27030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700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80558</xdr:rowOff>
    </xdr:from>
    <xdr:to>
      <xdr:col>85</xdr:col>
      <xdr:colOff>177800</xdr:colOff>
      <xdr:row>98</xdr:row>
      <xdr:rowOff>10708</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71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103435</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562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170255</xdr:rowOff>
    </xdr:from>
    <xdr:to>
      <xdr:col>81</xdr:col>
      <xdr:colOff>101600</xdr:colOff>
      <xdr:row>98</xdr:row>
      <xdr:rowOff>100405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0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116932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57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127750</xdr:rowOff>
    </xdr:from>
    <xdr:to>
      <xdr:col>76</xdr:col>
      <xdr:colOff>165100</xdr:colOff>
      <xdr:row>99</xdr:row>
      <xdr:rowOff>57900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49027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2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99307</xdr:rowOff>
    </xdr:from>
    <xdr:to>
      <xdr:col>72</xdr:col>
      <xdr:colOff>38100</xdr:colOff>
      <xdr:row>99</xdr:row>
      <xdr:rowOff>29457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0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45984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6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65922</xdr:rowOff>
    </xdr:from>
    <xdr:to>
      <xdr:col>67</xdr:col>
      <xdr:colOff>101600</xdr:colOff>
      <xdr:row>98</xdr:row>
      <xdr:rowOff>167522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6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12599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64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125824</xdr:rowOff>
    </xdr:from>
    <xdr:to>
      <xdr:col>116</xdr:col>
      <xdr:colOff>63500</xdr:colOff>
      <xdr:row>38</xdr:row>
      <xdr:rowOff>128613</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640924"/>
          <a:ext cx="8382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135562</xdr:rowOff>
    </xdr:from>
    <xdr:to>
      <xdr:col>111</xdr:col>
      <xdr:colOff>177800</xdr:colOff>
      <xdr:row>38</xdr:row>
      <xdr:rowOff>125824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479212"/>
          <a:ext cx="889000" cy="16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142836</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96723</xdr:rowOff>
    </xdr:from>
    <xdr:to>
      <xdr:col>107</xdr:col>
      <xdr:colOff>50800</xdr:colOff>
      <xdr:row>37</xdr:row>
      <xdr:rowOff>135562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440373"/>
          <a:ext cx="889000" cy="3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129484</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64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96723</xdr:rowOff>
    </xdr:from>
    <xdr:to>
      <xdr:col>102</xdr:col>
      <xdr:colOff>114300</xdr:colOff>
      <xdr:row>38</xdr:row>
      <xdr:rowOff>127790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6440373"/>
          <a:ext cx="889000" cy="20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130924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64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153786</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2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77813</xdr:rowOff>
    </xdr:from>
    <xdr:to>
      <xdr:col>116</xdr:col>
      <xdr:colOff>114300</xdr:colOff>
      <xdr:row>39</xdr:row>
      <xdr:rowOff>7963</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59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164190</xdr:rowOff>
    </xdr:from>
    <xdr:ext cx="378565"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07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75024</xdr:rowOff>
    </xdr:from>
    <xdr:to>
      <xdr:col>112</xdr:col>
      <xdr:colOff>38100</xdr:colOff>
      <xdr:row>39</xdr:row>
      <xdr:rowOff>5174</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59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167751</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4017" y="6682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84762</xdr:rowOff>
    </xdr:from>
    <xdr:to>
      <xdr:col>107</xdr:col>
      <xdr:colOff>101600</xdr:colOff>
      <xdr:row>38</xdr:row>
      <xdr:rowOff>14912</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42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31439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20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45923</xdr:rowOff>
    </xdr:from>
    <xdr:to>
      <xdr:col>102</xdr:col>
      <xdr:colOff>165100</xdr:colOff>
      <xdr:row>37</xdr:row>
      <xdr:rowOff>147523</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38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164050</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1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76990</xdr:rowOff>
    </xdr:from>
    <xdr:to>
      <xdr:col>98</xdr:col>
      <xdr:colOff>38100</xdr:colOff>
      <xdr:row>39</xdr:row>
      <xdr:rowOff>7140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59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169717</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684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131627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90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50493</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8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34754</xdr:rowOff>
    </xdr:from>
    <xdr:to>
      <xdr:col>107</xdr:col>
      <xdr:colOff>50800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150304"/>
          <a:ext cx="889000" cy="9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60285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8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34754</xdr:rowOff>
    </xdr:from>
    <xdr:to>
      <xdr:col>102</xdr:col>
      <xdr:colOff>114300</xdr:colOff>
      <xdr:row>59</xdr:row>
      <xdr:rowOff>40487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150304"/>
          <a:ext cx="889000" cy="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60018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83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48112</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8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87177</xdr:rowOff>
    </xdr:from>
    <xdr:ext cx="249299"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3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155404</xdr:rowOff>
    </xdr:from>
    <xdr:to>
      <xdr:col>102</xdr:col>
      <xdr:colOff>165100</xdr:colOff>
      <xdr:row>59</xdr:row>
      <xdr:rowOff>85554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9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76681</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6017" y="10192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161137</xdr:rowOff>
    </xdr:from>
    <xdr:to>
      <xdr:col>98</xdr:col>
      <xdr:colOff>38100</xdr:colOff>
      <xdr:row>59</xdr:row>
      <xdr:rowOff>91287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10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82414</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7017" y="10197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4838</xdr:rowOff>
    </xdr:from>
    <xdr:to>
      <xdr:col>116</xdr:col>
      <xdr:colOff>63500</xdr:colOff>
      <xdr:row>76</xdr:row>
      <xdr:rowOff>45517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1323300" y="13035038"/>
          <a:ext cx="838200" cy="4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150880</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300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45517</xdr:rowOff>
    </xdr:from>
    <xdr:to>
      <xdr:col>111</xdr:col>
      <xdr:colOff>177800</xdr:colOff>
      <xdr:row>76</xdr:row>
      <xdr:rowOff>64770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0434300" y="13075717"/>
          <a:ext cx="889000" cy="1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112044</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279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25464</xdr:rowOff>
    </xdr:from>
    <xdr:to>
      <xdr:col>107</xdr:col>
      <xdr:colOff>50800</xdr:colOff>
      <xdr:row>76</xdr:row>
      <xdr:rowOff>64770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9545300" y="13055664"/>
          <a:ext cx="889000" cy="3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74782</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276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25464</xdr:rowOff>
    </xdr:from>
    <xdr:to>
      <xdr:col>102</xdr:col>
      <xdr:colOff>114300</xdr:colOff>
      <xdr:row>76</xdr:row>
      <xdr:rowOff>70510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8656300" y="13055664"/>
          <a:ext cx="889000" cy="4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88028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80611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125488</xdr:rowOff>
    </xdr:from>
    <xdr:to>
      <xdr:col>116</xdr:col>
      <xdr:colOff>114300</xdr:colOff>
      <xdr:row>76</xdr:row>
      <xdr:rowOff>55638</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298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148365</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283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166167</xdr:rowOff>
    </xdr:from>
    <xdr:to>
      <xdr:col>112</xdr:col>
      <xdr:colOff>38100</xdr:colOff>
      <xdr:row>76</xdr:row>
      <xdr:rowOff>96317</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30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87444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11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13970</xdr:rowOff>
    </xdr:from>
    <xdr:to>
      <xdr:col>107</xdr:col>
      <xdr:colOff>101600</xdr:colOff>
      <xdr:row>76</xdr:row>
      <xdr:rowOff>115570</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304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106697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1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146114</xdr:rowOff>
    </xdr:from>
    <xdr:to>
      <xdr:col>102</xdr:col>
      <xdr:colOff>165100</xdr:colOff>
      <xdr:row>76</xdr:row>
      <xdr:rowOff>76264</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300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67391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0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19710</xdr:rowOff>
    </xdr:from>
    <xdr:to>
      <xdr:col>98</xdr:col>
      <xdr:colOff>38100</xdr:colOff>
      <xdr:row>76</xdr:row>
      <xdr:rowOff>121310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304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112437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14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956,496</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・「扶助費」については、新型コロナウイルス感染症対策による住民税非課税世帯等臨時特別給付金や子育て世帯生活支援特別給付金等の実施に伴い、前年度より</a:t>
          </a:r>
          <a:r>
            <a:rPr kumimoji="1" lang="en-US" altLang="ja-JP" sz="1300">
              <a:latin typeface="ＭＳ Ｐゴシック" panose="020B0600070205080204" pitchFamily="50" charset="-128"/>
              <a:ea typeface="ＭＳ Ｐゴシック" panose="020B0600070205080204" pitchFamily="50" charset="-128"/>
            </a:rPr>
            <a:t>22,295</a:t>
          </a:r>
          <a:r>
            <a:rPr kumimoji="1" lang="ja-JP" altLang="en-US" sz="1300">
              <a:latin typeface="ＭＳ Ｐゴシック" panose="020B0600070205080204" pitchFamily="50" charset="-128"/>
              <a:ea typeface="ＭＳ Ｐゴシック" panose="020B0600070205080204" pitchFamily="50" charset="-128"/>
            </a:rPr>
            <a:t>円増加となっている。</a:t>
          </a:r>
        </a:p>
        <a:p>
          <a:r>
            <a:rPr kumimoji="1" lang="ja-JP" altLang="en-US" sz="1300">
              <a:latin typeface="ＭＳ Ｐゴシック" panose="020B0600070205080204" pitchFamily="50" charset="-128"/>
              <a:ea typeface="ＭＳ Ｐゴシック" panose="020B0600070205080204" pitchFamily="50" charset="-128"/>
            </a:rPr>
            <a:t>・「補助費等」は、新型コロナウイルス感染症対策に係る特別定額給付金給付事業の完了に伴い、前年度より</a:t>
          </a:r>
          <a:r>
            <a:rPr kumimoji="1" lang="en-US" altLang="ja-JP" sz="1300">
              <a:latin typeface="ＭＳ Ｐゴシック" panose="020B0600070205080204" pitchFamily="50" charset="-128"/>
              <a:ea typeface="ＭＳ Ｐゴシック" panose="020B0600070205080204" pitchFamily="50" charset="-128"/>
            </a:rPr>
            <a:t>78,182</a:t>
          </a:r>
          <a:r>
            <a:rPr kumimoji="1" lang="ja-JP" altLang="en-US" sz="1300">
              <a:latin typeface="ＭＳ Ｐゴシック" panose="020B0600070205080204" pitchFamily="50" charset="-128"/>
              <a:ea typeface="ＭＳ Ｐゴシック" panose="020B0600070205080204" pitchFamily="50" charset="-128"/>
            </a:rPr>
            <a:t>円減少となっている。</a:t>
          </a:r>
        </a:p>
        <a:p>
          <a:r>
            <a:rPr kumimoji="1" lang="ja-JP" altLang="en-US" sz="1300">
              <a:latin typeface="ＭＳ Ｐゴシック" panose="020B0600070205080204" pitchFamily="50" charset="-128"/>
              <a:ea typeface="ＭＳ Ｐゴシック" panose="020B0600070205080204" pitchFamily="50" charset="-128"/>
            </a:rPr>
            <a:t>・「普通建設事業費」については、小学校空調機器改修工事やふるさと公園造成工事等の実施に伴い、前年度より</a:t>
          </a:r>
          <a:r>
            <a:rPr kumimoji="1" lang="en-US" altLang="ja-JP" sz="1300">
              <a:latin typeface="ＭＳ Ｐゴシック" panose="020B0600070205080204" pitchFamily="50" charset="-128"/>
              <a:ea typeface="ＭＳ Ｐゴシック" panose="020B0600070205080204" pitchFamily="50" charset="-128"/>
            </a:rPr>
            <a:t>21,406</a:t>
          </a:r>
          <a:r>
            <a:rPr kumimoji="1" lang="ja-JP" altLang="en-US" sz="1300">
              <a:latin typeface="ＭＳ Ｐゴシック" panose="020B0600070205080204" pitchFamily="50" charset="-128"/>
              <a:ea typeface="ＭＳ Ｐゴシック" panose="020B0600070205080204" pitchFamily="50" charset="-128"/>
            </a:rPr>
            <a:t>円増加となっている。</a:t>
          </a:r>
        </a:p>
        <a:p>
          <a:r>
            <a:rPr kumimoji="1" lang="ja-JP" altLang="en-US" sz="1300">
              <a:latin typeface="ＭＳ Ｐゴシック" panose="020B0600070205080204" pitchFamily="50" charset="-128"/>
              <a:ea typeface="ＭＳ Ｐゴシック" panose="020B0600070205080204" pitchFamily="50" charset="-128"/>
            </a:rPr>
            <a:t>・「災害復旧事業費」は、福島沖地震の被害で生じた災害復旧事業の完了に伴い、前年度より</a:t>
          </a:r>
          <a:r>
            <a:rPr kumimoji="1" lang="en-US" altLang="ja-JP" sz="1300">
              <a:latin typeface="ＭＳ Ｐゴシック" panose="020B0600070205080204" pitchFamily="50" charset="-128"/>
              <a:ea typeface="ＭＳ Ｐゴシック" panose="020B0600070205080204" pitchFamily="50" charset="-128"/>
            </a:rPr>
            <a:t>25,198</a:t>
          </a:r>
          <a:r>
            <a:rPr kumimoji="1" lang="ja-JP" altLang="en-US" sz="1300">
              <a:latin typeface="ＭＳ Ｐゴシック" panose="020B0600070205080204" pitchFamily="50" charset="-128"/>
              <a:ea typeface="ＭＳ Ｐゴシック" panose="020B0600070205080204" pitchFamily="50" charset="-128"/>
            </a:rPr>
            <a:t>円減少なっている。</a:t>
          </a:r>
        </a:p>
        <a:p>
          <a:r>
            <a:rPr kumimoji="1" lang="ja-JP" altLang="en-US" sz="1300">
              <a:latin typeface="ＭＳ Ｐゴシック" panose="020B0600070205080204" pitchFamily="50" charset="-128"/>
              <a:ea typeface="ＭＳ Ｐゴシック" panose="020B0600070205080204" pitchFamily="50" charset="-128"/>
            </a:rPr>
            <a:t>・「積立金」は、財政調整基金、公共施設整備基金及び減債基金の積立に伴い、前年度より</a:t>
          </a:r>
          <a:r>
            <a:rPr kumimoji="1" lang="en-US" altLang="ja-JP" sz="1300">
              <a:latin typeface="ＭＳ Ｐゴシック" panose="020B0600070205080204" pitchFamily="50" charset="-128"/>
              <a:ea typeface="ＭＳ Ｐゴシック" panose="020B0600070205080204" pitchFamily="50" charset="-128"/>
            </a:rPr>
            <a:t>47,085</a:t>
          </a:r>
          <a:r>
            <a:rPr kumimoji="1" lang="ja-JP" altLang="en-US" sz="1300">
              <a:latin typeface="ＭＳ Ｐゴシック" panose="020B0600070205080204" pitchFamily="50" charset="-128"/>
              <a:ea typeface="ＭＳ Ｐゴシック" panose="020B0600070205080204" pitchFamily="50" charset="-128"/>
            </a:rPr>
            <a:t>円増加となっている。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福島県天栄村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5,403
5,329
225.52
5,404,695
5,167,946
158,557
2,962,902
3,480,345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167437</xdr:rowOff>
    </xdr:from>
    <xdr:to>
      <xdr:col>24</xdr:col>
      <xdr:colOff>63500</xdr:colOff>
      <xdr:row>32</xdr:row>
      <xdr:rowOff>169875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653837"/>
          <a:ext cx="8382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5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164998</xdr:rowOff>
    </xdr:from>
    <xdr:to>
      <xdr:col>19</xdr:col>
      <xdr:colOff>177800</xdr:colOff>
      <xdr:row>32</xdr:row>
      <xdr:rowOff>167437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651398"/>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21302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9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164998</xdr:rowOff>
    </xdr:from>
    <xdr:to>
      <xdr:col>15</xdr:col>
      <xdr:colOff>50800</xdr:colOff>
      <xdr:row>33</xdr:row>
      <xdr:rowOff>5740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651398"/>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148404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4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5740</xdr:rowOff>
    </xdr:from>
    <xdr:to>
      <xdr:col>10</xdr:col>
      <xdr:colOff>114300</xdr:colOff>
      <xdr:row>33</xdr:row>
      <xdr:rowOff>27991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663590"/>
          <a:ext cx="889000" cy="2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23436</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9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29227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119075</xdr:rowOff>
    </xdr:from>
    <xdr:to>
      <xdr:col>24</xdr:col>
      <xdr:colOff>114300</xdr:colOff>
      <xdr:row>33</xdr:row>
      <xdr:rowOff>49225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60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141952</xdr:rowOff>
    </xdr:from>
    <xdr:ext cx="534377"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45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116637</xdr:rowOff>
    </xdr:from>
    <xdr:to>
      <xdr:col>20</xdr:col>
      <xdr:colOff>38100</xdr:colOff>
      <xdr:row>33</xdr:row>
      <xdr:rowOff>46787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60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63314</xdr:rowOff>
    </xdr:from>
    <xdr:ext cx="534377"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30111" y="537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114198</xdr:rowOff>
    </xdr:from>
    <xdr:to>
      <xdr:col>15</xdr:col>
      <xdr:colOff>101600</xdr:colOff>
      <xdr:row>33</xdr:row>
      <xdr:rowOff>44348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60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60875</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41111" y="537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126390</xdr:rowOff>
    </xdr:from>
    <xdr:to>
      <xdr:col>10</xdr:col>
      <xdr:colOff>165100</xdr:colOff>
      <xdr:row>33</xdr:row>
      <xdr:rowOff>56540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61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73067</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52111" y="538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148641</xdr:rowOff>
    </xdr:from>
    <xdr:to>
      <xdr:col>6</xdr:col>
      <xdr:colOff>38100</xdr:colOff>
      <xdr:row>33</xdr:row>
      <xdr:rowOff>78791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3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95318</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63111" y="541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16242</xdr:rowOff>
    </xdr:from>
    <xdr:to>
      <xdr:col>24</xdr:col>
      <xdr:colOff>63500</xdr:colOff>
      <xdr:row>58</xdr:row>
      <xdr:rowOff>55914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960342"/>
          <a:ext cx="838200" cy="3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163499</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936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55914</xdr:rowOff>
    </xdr:from>
    <xdr:to>
      <xdr:col>19</xdr:col>
      <xdr:colOff>177800</xdr:colOff>
      <xdr:row>58</xdr:row>
      <xdr:rowOff>114422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10000014"/>
          <a:ext cx="889000" cy="5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83245</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103876</xdr:rowOff>
    </xdr:from>
    <xdr:to>
      <xdr:col>15</xdr:col>
      <xdr:colOff>50800</xdr:colOff>
      <xdr:row>58</xdr:row>
      <xdr:rowOff>114422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10047976"/>
          <a:ext cx="889000" cy="1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159954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93663</xdr:rowOff>
    </xdr:from>
    <xdr:to>
      <xdr:col>10</xdr:col>
      <xdr:colOff>114300</xdr:colOff>
      <xdr:row>58</xdr:row>
      <xdr:rowOff>103876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10037763"/>
          <a:ext cx="889000" cy="1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159954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156046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1010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136892</xdr:rowOff>
    </xdr:from>
    <xdr:to>
      <xdr:col>24</xdr:col>
      <xdr:colOff>114300</xdr:colOff>
      <xdr:row>58</xdr:row>
      <xdr:rowOff>67042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90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159769</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60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5114</xdr:rowOff>
    </xdr:from>
    <xdr:to>
      <xdr:col>20</xdr:col>
      <xdr:colOff>38100</xdr:colOff>
      <xdr:row>58</xdr:row>
      <xdr:rowOff>106714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4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97841</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1004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63622</xdr:rowOff>
    </xdr:from>
    <xdr:to>
      <xdr:col>15</xdr:col>
      <xdr:colOff>101600</xdr:colOff>
      <xdr:row>58</xdr:row>
      <xdr:rowOff>165222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1000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10299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78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53076</xdr:rowOff>
    </xdr:from>
    <xdr:to>
      <xdr:col>10</xdr:col>
      <xdr:colOff>165100</xdr:colOff>
      <xdr:row>58</xdr:row>
      <xdr:rowOff>154676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9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171203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772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42863</xdr:rowOff>
    </xdr:from>
    <xdr:to>
      <xdr:col>6</xdr:col>
      <xdr:colOff>38100</xdr:colOff>
      <xdr:row>58</xdr:row>
      <xdr:rowOff>144463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8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160990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762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43772</xdr:rowOff>
    </xdr:from>
    <xdr:to>
      <xdr:col>24</xdr:col>
      <xdr:colOff>63500</xdr:colOff>
      <xdr:row>74</xdr:row>
      <xdr:rowOff>144310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388172"/>
          <a:ext cx="838200" cy="44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159681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46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43772</xdr:rowOff>
    </xdr:from>
    <xdr:to>
      <xdr:col>19</xdr:col>
      <xdr:colOff>177800</xdr:colOff>
      <xdr:row>76</xdr:row>
      <xdr:rowOff>53335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388172"/>
          <a:ext cx="889000" cy="69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85127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46279</xdr:rowOff>
    </xdr:from>
    <xdr:to>
      <xdr:col>15</xdr:col>
      <xdr:colOff>50800</xdr:colOff>
      <xdr:row>76</xdr:row>
      <xdr:rowOff>53335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076479"/>
          <a:ext cx="889000" cy="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118747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4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82138</xdr:rowOff>
    </xdr:from>
    <xdr:to>
      <xdr:col>10</xdr:col>
      <xdr:colOff>114300</xdr:colOff>
      <xdr:row>76</xdr:row>
      <xdr:rowOff>46279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2940888"/>
          <a:ext cx="889000" cy="13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170197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93510</xdr:rowOff>
    </xdr:from>
    <xdr:to>
      <xdr:col>24</xdr:col>
      <xdr:colOff>114300</xdr:colOff>
      <xdr:row>75</xdr:row>
      <xdr:rowOff>23660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8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116387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63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164422</xdr:rowOff>
    </xdr:from>
    <xdr:to>
      <xdr:col>20</xdr:col>
      <xdr:colOff>38100</xdr:colOff>
      <xdr:row>72</xdr:row>
      <xdr:rowOff>94572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3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111099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11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2535</xdr:rowOff>
    </xdr:from>
    <xdr:to>
      <xdr:col>15</xdr:col>
      <xdr:colOff>101600</xdr:colOff>
      <xdr:row>76</xdr:row>
      <xdr:rowOff>104135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3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120662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80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166929</xdr:rowOff>
    </xdr:from>
    <xdr:to>
      <xdr:col>10</xdr:col>
      <xdr:colOff>165100</xdr:colOff>
      <xdr:row>76</xdr:row>
      <xdr:rowOff>97079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2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113606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80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31338</xdr:rowOff>
    </xdr:from>
    <xdr:to>
      <xdr:col>6</xdr:col>
      <xdr:colOff>38100</xdr:colOff>
      <xdr:row>75</xdr:row>
      <xdr:rowOff>132938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89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149465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665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80911</xdr:rowOff>
    </xdr:from>
    <xdr:to>
      <xdr:col>24</xdr:col>
      <xdr:colOff>63500</xdr:colOff>
      <xdr:row>97</xdr:row>
      <xdr:rowOff>57519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540111"/>
          <a:ext cx="838200" cy="14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132861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49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43162</xdr:rowOff>
    </xdr:from>
    <xdr:to>
      <xdr:col>19</xdr:col>
      <xdr:colOff>177800</xdr:colOff>
      <xdr:row>97</xdr:row>
      <xdr:rowOff>57519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673812"/>
          <a:ext cx="889000" cy="1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101429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138024</xdr:rowOff>
    </xdr:from>
    <xdr:to>
      <xdr:col>15</xdr:col>
      <xdr:colOff>50800</xdr:colOff>
      <xdr:row>97</xdr:row>
      <xdr:rowOff>43162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425774"/>
          <a:ext cx="889000" cy="24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134591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138024</xdr:rowOff>
    </xdr:from>
    <xdr:to>
      <xdr:col>10</xdr:col>
      <xdr:colOff>114300</xdr:colOff>
      <xdr:row>97</xdr:row>
      <xdr:rowOff>35207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425774"/>
          <a:ext cx="889000" cy="24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150072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0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158137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30111</xdr:rowOff>
    </xdr:from>
    <xdr:to>
      <xdr:col>24</xdr:col>
      <xdr:colOff>114300</xdr:colOff>
      <xdr:row>96</xdr:row>
      <xdr:rowOff>131711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8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8538</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6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6719</xdr:rowOff>
    </xdr:from>
    <xdr:to>
      <xdr:col>20</xdr:col>
      <xdr:colOff>38100</xdr:colOff>
      <xdr:row>97</xdr:row>
      <xdr:rowOff>108319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3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99446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3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163812</xdr:rowOff>
    </xdr:from>
    <xdr:to>
      <xdr:col>15</xdr:col>
      <xdr:colOff>101600</xdr:colOff>
      <xdr:row>97</xdr:row>
      <xdr:rowOff>93962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2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85089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87224</xdr:rowOff>
    </xdr:from>
    <xdr:to>
      <xdr:col>10</xdr:col>
      <xdr:colOff>165100</xdr:colOff>
      <xdr:row>96</xdr:row>
      <xdr:rowOff>17374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37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33901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15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155857</xdr:rowOff>
    </xdr:from>
    <xdr:to>
      <xdr:col>6</xdr:col>
      <xdr:colOff>38100</xdr:colOff>
      <xdr:row>97</xdr:row>
      <xdr:rowOff>86007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1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77134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0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120955</xdr:rowOff>
    </xdr:from>
    <xdr:to>
      <xdr:col>55</xdr:col>
      <xdr:colOff>0</xdr:colOff>
      <xdr:row>38</xdr:row>
      <xdr:rowOff>107238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293155"/>
          <a:ext cx="838200" cy="32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93489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65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95352</xdr:rowOff>
    </xdr:from>
    <xdr:to>
      <xdr:col>50</xdr:col>
      <xdr:colOff>114300</xdr:colOff>
      <xdr:row>36</xdr:row>
      <xdr:rowOff>120955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5924652"/>
          <a:ext cx="889000" cy="36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161053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45974</xdr:rowOff>
    </xdr:from>
    <xdr:to>
      <xdr:col>45</xdr:col>
      <xdr:colOff>177800</xdr:colOff>
      <xdr:row>34</xdr:row>
      <xdr:rowOff>95352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5360924"/>
          <a:ext cx="889000" cy="56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5605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45974</xdr:rowOff>
    </xdr:from>
    <xdr:to>
      <xdr:col>41</xdr:col>
      <xdr:colOff>50800</xdr:colOff>
      <xdr:row>35</xdr:row>
      <xdr:rowOff>60604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5360924"/>
          <a:ext cx="889000" cy="70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171111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139107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48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56438</xdr:rowOff>
    </xdr:from>
    <xdr:to>
      <xdr:col>55</xdr:col>
      <xdr:colOff>50800</xdr:colOff>
      <xdr:row>38</xdr:row>
      <xdr:rowOff>158038</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57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142815</xdr:rowOff>
    </xdr:from>
    <xdr:ext cx="313932"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864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70155</xdr:rowOff>
    </xdr:from>
    <xdr:to>
      <xdr:col>50</xdr:col>
      <xdr:colOff>165100</xdr:colOff>
      <xdr:row>37</xdr:row>
      <xdr:rowOff>305</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2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16832</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017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44552</xdr:rowOff>
    </xdr:from>
    <xdr:to>
      <xdr:col>46</xdr:col>
      <xdr:colOff>38100</xdr:colOff>
      <xdr:row>34</xdr:row>
      <xdr:rowOff>146152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587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162679</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5649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166624</xdr:rowOff>
    </xdr:from>
    <xdr:to>
      <xdr:col>41</xdr:col>
      <xdr:colOff>101600</xdr:colOff>
      <xdr:row>31</xdr:row>
      <xdr:rowOff>96774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53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113301</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508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9804</xdr:rowOff>
    </xdr:from>
    <xdr:to>
      <xdr:col>36</xdr:col>
      <xdr:colOff>165100</xdr:colOff>
      <xdr:row>35</xdr:row>
      <xdr:rowOff>111404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0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127931</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578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98072</xdr:rowOff>
    </xdr:from>
    <xdr:to>
      <xdr:col>55</xdr:col>
      <xdr:colOff>0</xdr:colOff>
      <xdr:row>55</xdr:row>
      <xdr:rowOff>88032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356372"/>
          <a:ext cx="838200" cy="16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145576</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46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98072</xdr:rowOff>
    </xdr:from>
    <xdr:to>
      <xdr:col>50</xdr:col>
      <xdr:colOff>114300</xdr:colOff>
      <xdr:row>55</xdr:row>
      <xdr:rowOff>74037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356372"/>
          <a:ext cx="889000" cy="14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105736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8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79715</xdr:rowOff>
    </xdr:from>
    <xdr:to>
      <xdr:col>45</xdr:col>
      <xdr:colOff>177800</xdr:colOff>
      <xdr:row>55</xdr:row>
      <xdr:rowOff>74037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166565"/>
          <a:ext cx="889000" cy="33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116531</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88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79715</xdr:rowOff>
    </xdr:from>
    <xdr:to>
      <xdr:col>41</xdr:col>
      <xdr:colOff>50800</xdr:colOff>
      <xdr:row>53</xdr:row>
      <xdr:rowOff>167310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166565"/>
          <a:ext cx="889000" cy="8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139318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91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86296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8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37232</xdr:rowOff>
    </xdr:from>
    <xdr:to>
      <xdr:col>55</xdr:col>
      <xdr:colOff>50800</xdr:colOff>
      <xdr:row>55</xdr:row>
      <xdr:rowOff>138832</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46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60109</xdr:rowOff>
    </xdr:from>
    <xdr:ext cx="599010"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31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47272</xdr:rowOff>
    </xdr:from>
    <xdr:to>
      <xdr:col>50</xdr:col>
      <xdr:colOff>165100</xdr:colOff>
      <xdr:row>54</xdr:row>
      <xdr:rowOff>148872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3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165399</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39795" y="908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23237</xdr:rowOff>
    </xdr:from>
    <xdr:to>
      <xdr:col>46</xdr:col>
      <xdr:colOff>38100</xdr:colOff>
      <xdr:row>55</xdr:row>
      <xdr:rowOff>124837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45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141364</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50795" y="922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28915</xdr:rowOff>
    </xdr:from>
    <xdr:to>
      <xdr:col>41</xdr:col>
      <xdr:colOff>101600</xdr:colOff>
      <xdr:row>53</xdr:row>
      <xdr:rowOff>130515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11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147042</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61795" y="889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116510</xdr:rowOff>
    </xdr:from>
    <xdr:to>
      <xdr:col>36</xdr:col>
      <xdr:colOff>165100</xdr:colOff>
      <xdr:row>54</xdr:row>
      <xdr:rowOff>46660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20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63187</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672795" y="8978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128552</xdr:rowOff>
    </xdr:from>
    <xdr:to>
      <xdr:col>55</xdr:col>
      <xdr:colOff>0</xdr:colOff>
      <xdr:row>78</xdr:row>
      <xdr:rowOff>140897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501652"/>
          <a:ext cx="8382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111610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41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140897</xdr:rowOff>
    </xdr:from>
    <xdr:to>
      <xdr:col>50</xdr:col>
      <xdr:colOff>114300</xdr:colOff>
      <xdr:row>78</xdr:row>
      <xdr:rowOff>166492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513997"/>
          <a:ext cx="889000" cy="2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42710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7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166492</xdr:rowOff>
    </xdr:from>
    <xdr:to>
      <xdr:col>45</xdr:col>
      <xdr:colOff>177800</xdr:colOff>
      <xdr:row>79</xdr:row>
      <xdr:rowOff>4635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539592"/>
          <a:ext cx="889000" cy="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144482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7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166393</xdr:rowOff>
    </xdr:from>
    <xdr:to>
      <xdr:col>41</xdr:col>
      <xdr:colOff>50800</xdr:colOff>
      <xdr:row>79</xdr:row>
      <xdr:rowOff>4635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539493"/>
          <a:ext cx="889000" cy="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142372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120921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77752</xdr:rowOff>
    </xdr:from>
    <xdr:to>
      <xdr:col>55</xdr:col>
      <xdr:colOff>50800</xdr:colOff>
      <xdr:row>79</xdr:row>
      <xdr:rowOff>7902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5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164129</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6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90097</xdr:rowOff>
    </xdr:from>
    <xdr:to>
      <xdr:col>50</xdr:col>
      <xdr:colOff>165100</xdr:colOff>
      <xdr:row>79</xdr:row>
      <xdr:rowOff>20247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6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11374</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55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115692</xdr:rowOff>
    </xdr:from>
    <xdr:to>
      <xdr:col>46</xdr:col>
      <xdr:colOff>38100</xdr:colOff>
      <xdr:row>79</xdr:row>
      <xdr:rowOff>45842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8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36969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58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125285</xdr:rowOff>
    </xdr:from>
    <xdr:to>
      <xdr:col>41</xdr:col>
      <xdr:colOff>101600</xdr:colOff>
      <xdr:row>79</xdr:row>
      <xdr:rowOff>55435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9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46562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59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115593</xdr:rowOff>
    </xdr:from>
    <xdr:to>
      <xdr:col>36</xdr:col>
      <xdr:colOff>165100</xdr:colOff>
      <xdr:row>79</xdr:row>
      <xdr:rowOff>45743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8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36870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8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168647</xdr:rowOff>
    </xdr:from>
    <xdr:to>
      <xdr:col>55</xdr:col>
      <xdr:colOff>0</xdr:colOff>
      <xdr:row>98</xdr:row>
      <xdr:rowOff>23978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799297"/>
          <a:ext cx="838200" cy="2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67502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2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23978</xdr:rowOff>
    </xdr:from>
    <xdr:to>
      <xdr:col>50</xdr:col>
      <xdr:colOff>114300</xdr:colOff>
      <xdr:row>98</xdr:row>
      <xdr:rowOff>25478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826078"/>
          <a:ext cx="889000" cy="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170101</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45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137537</xdr:rowOff>
    </xdr:from>
    <xdr:to>
      <xdr:col>45</xdr:col>
      <xdr:colOff>177800</xdr:colOff>
      <xdr:row>98</xdr:row>
      <xdr:rowOff>25478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768187"/>
          <a:ext cx="889000" cy="5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6545</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127791</xdr:rowOff>
    </xdr:from>
    <xdr:to>
      <xdr:col>41</xdr:col>
      <xdr:colOff>50800</xdr:colOff>
      <xdr:row>97</xdr:row>
      <xdr:rowOff>137537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758441"/>
          <a:ext cx="889000" cy="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160537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2156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80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117847</xdr:rowOff>
    </xdr:from>
    <xdr:to>
      <xdr:col>55</xdr:col>
      <xdr:colOff>50800</xdr:colOff>
      <xdr:row>98</xdr:row>
      <xdr:rowOff>47997</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74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32774</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144628</xdr:rowOff>
    </xdr:from>
    <xdr:to>
      <xdr:col>50</xdr:col>
      <xdr:colOff>165100</xdr:colOff>
      <xdr:row>98</xdr:row>
      <xdr:rowOff>74778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77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65905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86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146128</xdr:rowOff>
    </xdr:from>
    <xdr:to>
      <xdr:col>46</xdr:col>
      <xdr:colOff>38100</xdr:colOff>
      <xdr:row>98</xdr:row>
      <xdr:rowOff>76278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7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67405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6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86737</xdr:rowOff>
    </xdr:from>
    <xdr:to>
      <xdr:col>41</xdr:col>
      <xdr:colOff>101600</xdr:colOff>
      <xdr:row>98</xdr:row>
      <xdr:rowOff>16887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8014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8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76991</xdr:rowOff>
    </xdr:from>
    <xdr:to>
      <xdr:col>36</xdr:col>
      <xdr:colOff>165100</xdr:colOff>
      <xdr:row>98</xdr:row>
      <xdr:rowOff>7141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0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23668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48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65710</xdr:rowOff>
    </xdr:from>
    <xdr:to>
      <xdr:col>85</xdr:col>
      <xdr:colOff>127000</xdr:colOff>
      <xdr:row>37</xdr:row>
      <xdr:rowOff>62052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5481300" y="6237910"/>
          <a:ext cx="838200" cy="16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69956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413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62052</xdr:rowOff>
    </xdr:from>
    <xdr:to>
      <xdr:col>81</xdr:col>
      <xdr:colOff>50800</xdr:colOff>
      <xdr:row>37</xdr:row>
      <xdr:rowOff>105391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4592300" y="6405702"/>
          <a:ext cx="889000" cy="4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58590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0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105391</xdr:rowOff>
    </xdr:from>
    <xdr:to>
      <xdr:col>76</xdr:col>
      <xdr:colOff>114300</xdr:colOff>
      <xdr:row>37</xdr:row>
      <xdr:rowOff>130499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703300" y="6449041"/>
          <a:ext cx="889000" cy="2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157745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1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130499</xdr:rowOff>
    </xdr:from>
    <xdr:to>
      <xdr:col>71</xdr:col>
      <xdr:colOff>177800</xdr:colOff>
      <xdr:row>37</xdr:row>
      <xdr:rowOff>154064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2814300" y="6474149"/>
          <a:ext cx="889000" cy="2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24940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54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31214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14910</xdr:rowOff>
    </xdr:from>
    <xdr:to>
      <xdr:col>85</xdr:col>
      <xdr:colOff>177800</xdr:colOff>
      <xdr:row>36</xdr:row>
      <xdr:rowOff>116510</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1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37787</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03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11252</xdr:rowOff>
    </xdr:from>
    <xdr:to>
      <xdr:col>81</xdr:col>
      <xdr:colOff>101600</xdr:colOff>
      <xdr:row>37</xdr:row>
      <xdr:rowOff>112852</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35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103979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44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54591</xdr:rowOff>
    </xdr:from>
    <xdr:to>
      <xdr:col>76</xdr:col>
      <xdr:colOff>165100</xdr:colOff>
      <xdr:row>37</xdr:row>
      <xdr:rowOff>156191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39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147318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49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79699</xdr:rowOff>
    </xdr:from>
    <xdr:to>
      <xdr:col>72</xdr:col>
      <xdr:colOff>38100</xdr:colOff>
      <xdr:row>38</xdr:row>
      <xdr:rowOff>9849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42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26376</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19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103264</xdr:rowOff>
    </xdr:from>
    <xdr:to>
      <xdr:col>67</xdr:col>
      <xdr:colOff>101600</xdr:colOff>
      <xdr:row>38</xdr:row>
      <xdr:rowOff>33413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4469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24540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53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29501</xdr:rowOff>
    </xdr:from>
    <xdr:to>
      <xdr:col>85</xdr:col>
      <xdr:colOff>127000</xdr:colOff>
      <xdr:row>56</xdr:row>
      <xdr:rowOff>65977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5481300" y="9630701"/>
          <a:ext cx="838200" cy="3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28598</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629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151350</xdr:rowOff>
    </xdr:from>
    <xdr:to>
      <xdr:col>81</xdr:col>
      <xdr:colOff>50800</xdr:colOff>
      <xdr:row>56</xdr:row>
      <xdr:rowOff>65977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4592300" y="9409650"/>
          <a:ext cx="889000" cy="25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160632</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4111" y="976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151350</xdr:rowOff>
    </xdr:from>
    <xdr:to>
      <xdr:col>76</xdr:col>
      <xdr:colOff>114300</xdr:colOff>
      <xdr:row>56</xdr:row>
      <xdr:rowOff>116671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9409650"/>
          <a:ext cx="889000" cy="30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17241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78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116671</xdr:rowOff>
    </xdr:from>
    <xdr:to>
      <xdr:col>71</xdr:col>
      <xdr:colOff>177800</xdr:colOff>
      <xdr:row>56</xdr:row>
      <xdr:rowOff>154655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2814300" y="9717871"/>
          <a:ext cx="889000" cy="3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47041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81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46934</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150151</xdr:rowOff>
    </xdr:from>
    <xdr:to>
      <xdr:col>85</xdr:col>
      <xdr:colOff>177800</xdr:colOff>
      <xdr:row>56</xdr:row>
      <xdr:rowOff>80301</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5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1578</xdr:rowOff>
    </xdr:from>
    <xdr:ext cx="534377"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4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15177</xdr:rowOff>
    </xdr:from>
    <xdr:to>
      <xdr:col>81</xdr:col>
      <xdr:colOff>101600</xdr:colOff>
      <xdr:row>56</xdr:row>
      <xdr:rowOff>116777</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61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133304</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39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100550</xdr:rowOff>
    </xdr:from>
    <xdr:to>
      <xdr:col>76</xdr:col>
      <xdr:colOff>165100</xdr:colOff>
      <xdr:row>55</xdr:row>
      <xdr:rowOff>30700</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3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47227</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292795" y="913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65871</xdr:rowOff>
    </xdr:from>
    <xdr:to>
      <xdr:col>72</xdr:col>
      <xdr:colOff>38100</xdr:colOff>
      <xdr:row>56</xdr:row>
      <xdr:rowOff>167471</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6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12548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4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103855</xdr:rowOff>
    </xdr:from>
    <xdr:to>
      <xdr:col>67</xdr:col>
      <xdr:colOff>101600</xdr:colOff>
      <xdr:row>57</xdr:row>
      <xdr:rowOff>34005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70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25132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79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169075</xdr:rowOff>
    </xdr:from>
    <xdr:to>
      <xdr:col>85</xdr:col>
      <xdr:colOff>127000</xdr:colOff>
      <xdr:row>78</xdr:row>
      <xdr:rowOff>112830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3370725"/>
          <a:ext cx="838200" cy="11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61678</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26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169075</xdr:rowOff>
    </xdr:from>
    <xdr:to>
      <xdr:col>81</xdr:col>
      <xdr:colOff>50800</xdr:colOff>
      <xdr:row>78</xdr:row>
      <xdr:rowOff>39587</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4592300" y="13370725"/>
          <a:ext cx="889000" cy="4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134293</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50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39587</xdr:rowOff>
    </xdr:from>
    <xdr:to>
      <xdr:col>76</xdr:col>
      <xdr:colOff>114300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3703300" y="13412687"/>
          <a:ext cx="889000" cy="10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141572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57428" y="135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139325</xdr:rowOff>
    </xdr:from>
    <xdr:to>
      <xdr:col>71</xdr:col>
      <xdr:colOff>177800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814300" y="13512425"/>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162537</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62030</xdr:rowOff>
    </xdr:from>
    <xdr:to>
      <xdr:col>85</xdr:col>
      <xdr:colOff>177800</xdr:colOff>
      <xdr:row>78</xdr:row>
      <xdr:rowOff>163630</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43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17227</xdr:rowOff>
    </xdr:from>
    <xdr:ext cx="469744"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3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118275</xdr:rowOff>
    </xdr:from>
    <xdr:to>
      <xdr:col>81</xdr:col>
      <xdr:colOff>101600</xdr:colOff>
      <xdr:row>78</xdr:row>
      <xdr:rowOff>48425</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31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64952</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09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160237</xdr:rowOff>
    </xdr:from>
    <xdr:to>
      <xdr:col>76</xdr:col>
      <xdr:colOff>165100</xdr:colOff>
      <xdr:row>78</xdr:row>
      <xdr:rowOff>90387</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36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106914</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25111" y="1313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88525</xdr:rowOff>
    </xdr:from>
    <xdr:to>
      <xdr:col>67</xdr:col>
      <xdr:colOff>101600</xdr:colOff>
      <xdr:row>79</xdr:row>
      <xdr:rowOff>18675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46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9802</xdr:rowOff>
    </xdr:from>
    <xdr:ext cx="313932"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57333" y="135543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156713</xdr:rowOff>
    </xdr:from>
    <xdr:to>
      <xdr:col>85</xdr:col>
      <xdr:colOff>127000</xdr:colOff>
      <xdr:row>96</xdr:row>
      <xdr:rowOff>166936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5481300" y="16615913"/>
          <a:ext cx="838200" cy="1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80596</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36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166936</xdr:rowOff>
    </xdr:from>
    <xdr:to>
      <xdr:col>81</xdr:col>
      <xdr:colOff>50800</xdr:colOff>
      <xdr:row>97</xdr:row>
      <xdr:rowOff>17321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626136"/>
          <a:ext cx="889000" cy="2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26068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17321</xdr:rowOff>
    </xdr:from>
    <xdr:to>
      <xdr:col>76</xdr:col>
      <xdr:colOff>114300</xdr:colOff>
      <xdr:row>97</xdr:row>
      <xdr:rowOff>17422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3703300" y="16647971"/>
          <a:ext cx="8890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35166</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4059</xdr:rowOff>
    </xdr:from>
    <xdr:to>
      <xdr:col>71</xdr:col>
      <xdr:colOff>177800</xdr:colOff>
      <xdr:row>97</xdr:row>
      <xdr:rowOff>17422</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814300" y="16634709"/>
          <a:ext cx="889000" cy="1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63493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58131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105913</xdr:rowOff>
    </xdr:from>
    <xdr:to>
      <xdr:col>85</xdr:col>
      <xdr:colOff>177800</xdr:colOff>
      <xdr:row>97</xdr:row>
      <xdr:rowOff>36063</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5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84340</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5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116136</xdr:rowOff>
    </xdr:from>
    <xdr:to>
      <xdr:col>81</xdr:col>
      <xdr:colOff>101600</xdr:colOff>
      <xdr:row>97</xdr:row>
      <xdr:rowOff>46286</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57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37413</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6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137971</xdr:rowOff>
    </xdr:from>
    <xdr:to>
      <xdr:col>76</xdr:col>
      <xdr:colOff>165100</xdr:colOff>
      <xdr:row>97</xdr:row>
      <xdr:rowOff>68121</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59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59248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68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138072</xdr:rowOff>
    </xdr:from>
    <xdr:to>
      <xdr:col>72</xdr:col>
      <xdr:colOff>38100</xdr:colOff>
      <xdr:row>97</xdr:row>
      <xdr:rowOff>68222</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59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59349</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68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124709</xdr:rowOff>
    </xdr:from>
    <xdr:to>
      <xdr:col>67</xdr:col>
      <xdr:colOff>101600</xdr:colOff>
      <xdr:row>97</xdr:row>
      <xdr:rowOff>54859</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58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45986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67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a:extLst>
            <a:ext uri="{FF2B5EF4-FFF2-40B4-BE49-F238E27FC236}">
              <a16:creationId xmlns:a16="http://schemas.microsoft.com/office/drawing/2014/main" id="{00000000-0008-0000-0700-0000D5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a:extLst>
            <a:ext uri="{FF2B5EF4-FFF2-40B4-BE49-F238E27FC236}">
              <a16:creationId xmlns:a16="http://schemas.microsoft.com/office/drawing/2014/main" id="{00000000-0008-0000-0700-0000D7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a:extLst>
            <a:ext uri="{FF2B5EF4-FFF2-40B4-BE49-F238E27FC236}">
              <a16:creationId xmlns:a16="http://schemas.microsoft.com/office/drawing/2014/main" id="{00000000-0008-0000-0700-0000DA020000}"/>
            </a:ext>
          </a:extLst>
        </xdr:cNvPr>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155473</xdr:rowOff>
    </xdr:from>
    <xdr:to>
      <xdr:col>102</xdr:col>
      <xdr:colOff>114300</xdr:colOff>
      <xdr:row>38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656300" y="6499123"/>
          <a:ext cx="889000" cy="4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55954</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467017" y="6571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a:extLst>
            <a:ext uri="{FF2B5EF4-FFF2-40B4-BE49-F238E27FC236}">
              <a16:creationId xmlns:a16="http://schemas.microsoft.com/office/drawing/2014/main" id="{00000000-0008-0000-0700-0000ED020000}"/>
            </a:ext>
          </a:extLst>
        </xdr:cNvPr>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104673</xdr:rowOff>
    </xdr:from>
    <xdr:to>
      <xdr:col>98</xdr:col>
      <xdr:colOff>38100</xdr:colOff>
      <xdr:row>38</xdr:row>
      <xdr:rowOff>34823</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8605500" y="64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51350</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・「総務費」については、基金積立金（財政調整基金、公共施設整備基金、減債基金）が増加したことに伴い、前年度より</a:t>
          </a:r>
          <a:r>
            <a:rPr kumimoji="1" lang="en-US" altLang="ja-JP" sz="1300">
              <a:latin typeface="ＭＳ Ｐゴシック" panose="020B0600070205080204" pitchFamily="50" charset="-128"/>
              <a:ea typeface="ＭＳ Ｐゴシック" panose="020B0600070205080204" pitchFamily="50" charset="-128"/>
            </a:rPr>
            <a:t>52,063</a:t>
          </a:r>
          <a:r>
            <a:rPr kumimoji="1" lang="ja-JP" altLang="en-US" sz="1300">
              <a:latin typeface="ＭＳ Ｐゴシック" panose="020B0600070205080204" pitchFamily="50" charset="-128"/>
              <a:ea typeface="ＭＳ Ｐゴシック" panose="020B0600070205080204" pitchFamily="50" charset="-128"/>
            </a:rPr>
            <a:t>円増加となっている。</a:t>
          </a:r>
        </a:p>
        <a:p>
          <a:r>
            <a:rPr kumimoji="1" lang="ja-JP" altLang="en-US" sz="1300">
              <a:latin typeface="ＭＳ Ｐゴシック" panose="020B0600070205080204" pitchFamily="50" charset="-128"/>
              <a:ea typeface="ＭＳ Ｐゴシック" panose="020B0600070205080204" pitchFamily="50" charset="-128"/>
            </a:rPr>
            <a:t>・「民生費」については、新型コロナウイルス感染症対策に係る特別定額給付金給付事業の完了に伴い、前年度より</a:t>
          </a:r>
          <a:r>
            <a:rPr kumimoji="1" lang="en-US" altLang="ja-JP" sz="1300">
              <a:latin typeface="ＭＳ Ｐゴシック" panose="020B0600070205080204" pitchFamily="50" charset="-128"/>
              <a:ea typeface="ＭＳ Ｐゴシック" panose="020B0600070205080204" pitchFamily="50" charset="-128"/>
            </a:rPr>
            <a:t>58,194</a:t>
          </a:r>
          <a:r>
            <a:rPr kumimoji="1" lang="ja-JP" altLang="en-US" sz="1300">
              <a:latin typeface="ＭＳ Ｐゴシック" panose="020B0600070205080204" pitchFamily="50" charset="-128"/>
              <a:ea typeface="ＭＳ Ｐゴシック" panose="020B0600070205080204" pitchFamily="50" charset="-128"/>
            </a:rPr>
            <a:t>円減少となっている。</a:t>
          </a:r>
        </a:p>
        <a:p>
          <a:r>
            <a:rPr kumimoji="1" lang="ja-JP" altLang="en-US" sz="1300">
              <a:latin typeface="ＭＳ Ｐゴシック" panose="020B0600070205080204" pitchFamily="50" charset="-128"/>
              <a:ea typeface="ＭＳ Ｐゴシック" panose="020B0600070205080204" pitchFamily="50" charset="-128"/>
            </a:rPr>
            <a:t>・「衛生費」については、新型コロナウイルスワクチン接種事業や福島県沖地震に伴う災害廃棄物運搬処理事業の実施に伴い、</a:t>
          </a:r>
          <a:r>
            <a:rPr kumimoji="1" lang="en-US" altLang="ja-JP" sz="1300">
              <a:latin typeface="ＭＳ Ｐゴシック" panose="020B0600070205080204" pitchFamily="50" charset="-128"/>
              <a:ea typeface="ＭＳ Ｐゴシック" panose="020B0600070205080204" pitchFamily="50" charset="-128"/>
            </a:rPr>
            <a:t>19,430</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・「農林水産業費」については、花き生産施設の整備に係る産地生産基盤パワーアップ事業やふるさと公園整備造成工事の一部完了に伴い、前年度より</a:t>
          </a:r>
          <a:r>
            <a:rPr kumimoji="1" lang="en-US" altLang="ja-JP" sz="1300">
              <a:latin typeface="ＭＳ Ｐゴシック" panose="020B0600070205080204" pitchFamily="50" charset="-128"/>
              <a:ea typeface="ＭＳ Ｐゴシック" panose="020B0600070205080204" pitchFamily="50" charset="-128"/>
            </a:rPr>
            <a:t>35,304</a:t>
          </a:r>
          <a:r>
            <a:rPr kumimoji="1" lang="ja-JP" altLang="en-US" sz="1300">
              <a:latin typeface="ＭＳ Ｐゴシック" panose="020B0600070205080204" pitchFamily="50" charset="-128"/>
              <a:ea typeface="ＭＳ Ｐゴシック" panose="020B0600070205080204" pitchFamily="50" charset="-128"/>
            </a:rPr>
            <a:t>円増加となっている。</a:t>
          </a:r>
        </a:p>
        <a:p>
          <a:r>
            <a:rPr kumimoji="1" lang="ja-JP" altLang="en-US" sz="1300">
              <a:latin typeface="ＭＳ Ｐゴシック" panose="020B0600070205080204" pitchFamily="50" charset="-128"/>
              <a:ea typeface="ＭＳ Ｐゴシック" panose="020B0600070205080204" pitchFamily="50" charset="-128"/>
            </a:rPr>
            <a:t>・「災害復旧費」については、福島沖地震の被害に係る災害復旧事業の完了に伴い、前年度より</a:t>
          </a:r>
          <a:r>
            <a:rPr kumimoji="1" lang="en-US" altLang="ja-JP" sz="1300">
              <a:latin typeface="ＭＳ Ｐゴシック" panose="020B0600070205080204" pitchFamily="50" charset="-128"/>
              <a:ea typeface="ＭＳ Ｐゴシック" panose="020B0600070205080204" pitchFamily="50" charset="-128"/>
            </a:rPr>
            <a:t>25,198</a:t>
          </a:r>
          <a:r>
            <a:rPr kumimoji="1" lang="ja-JP" altLang="en-US" sz="1300">
              <a:latin typeface="ＭＳ Ｐゴシック" panose="020B0600070205080204" pitchFamily="50" charset="-128"/>
              <a:ea typeface="ＭＳ Ｐゴシック" panose="020B0600070205080204" pitchFamily="50" charset="-128"/>
            </a:rPr>
            <a:t>円減少となっている。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福島県天栄村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年度については、財政調整基金に</a:t>
          </a:r>
          <a:r>
            <a:rPr kumimoji="1" lang="en-US" altLang="ja-JP" sz="1400">
              <a:latin typeface="ＭＳ ゴシック" pitchFamily="49" charset="-128"/>
              <a:ea typeface="ＭＳ ゴシック" pitchFamily="49" charset="-128"/>
            </a:rPr>
            <a:t>548</a:t>
          </a:r>
          <a:r>
            <a:rPr kumimoji="1" lang="ja-JP" altLang="en-US" sz="1400">
              <a:latin typeface="ＭＳ ゴシック" pitchFamily="49" charset="-128"/>
              <a:ea typeface="ＭＳ ゴシック" pitchFamily="49" charset="-128"/>
            </a:rPr>
            <a:t>百万円を積立たことから、標準財政規模を占める割合が前年度より</a:t>
          </a:r>
          <a:r>
            <a:rPr kumimoji="1" lang="en-US" altLang="ja-JP" sz="1400">
              <a:latin typeface="ＭＳ ゴシック" pitchFamily="49" charset="-128"/>
              <a:ea typeface="ＭＳ ゴシック" pitchFamily="49" charset="-128"/>
            </a:rPr>
            <a:t>15.82</a:t>
          </a:r>
          <a:r>
            <a:rPr kumimoji="1" lang="ja-JP" altLang="en-US" sz="1400">
              <a:latin typeface="ＭＳ ゴシック" pitchFamily="49" charset="-128"/>
              <a:ea typeface="ＭＳ ゴシック" pitchFamily="49" charset="-128"/>
            </a:rPr>
            <a:t>ポイント増加し、実質単年度収支も黒字となっている。これまで大規模災害に備え、財政調整基金の積立を行ってきたが、今後、中長期な見通しのもとに標準財政規模の適正な範囲内となるように財政調整基金の適正な管理・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福島県天栄村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各会計ともに、平成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年度以降赤字の発生はなく、適正な事業展開により財政の健全化が図られている。なお、工業用地取得造成事業特別会計について、標準財政規模比が前年度より</a:t>
          </a:r>
          <a:r>
            <a:rPr kumimoji="1" lang="en-US" altLang="ja-JP" sz="1400">
              <a:latin typeface="ＭＳ ゴシック" pitchFamily="49" charset="-128"/>
              <a:ea typeface="ＭＳ ゴシック" pitchFamily="49" charset="-128"/>
            </a:rPr>
            <a:t>7.82</a:t>
          </a:r>
          <a:r>
            <a:rPr kumimoji="1" lang="ja-JP" altLang="en-US" sz="1400">
              <a:latin typeface="ＭＳ ゴシック" pitchFamily="49" charset="-128"/>
              <a:ea typeface="ＭＳ ゴシック" pitchFamily="49" charset="-128"/>
            </a:rPr>
            <a:t>ポイント減少した要因は、令和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年度に新規の誘致企業へ土地を売却したことに伴い、土地収入見込額が減少したためである。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election activeCell="AN65" sqref="AN65:DC69"/>
    </sheetView>
  </sheetViews>
  <sheetFormatPr defaultColWidth="0" defaultRowHeight="10.8" zeroHeight="1" x14ac:dyDescent="0.2"/>
  <cols>
    <col min="1" max="11" width="2.109375" style="173" customWidth="1"/>
    <col min="12" max="12" width="2.21875" style="173" customWidth="1"/>
    <col min="13" max="17" width="2.33203125" style="173" customWidth="1"/>
    <col min="18" max="119" width="2.109375" style="173" customWidth="1"/>
    <col min="120" max="16384" width="0" style="173" hidden="1"/>
  </cols>
  <sheetData>
    <row r="1" spans="1:119" ht="33" customHeight="1" x14ac:dyDescent="0.2">
      <c r="B1" s="418" t="s">
        <v>79</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4"/>
      <c r="DK1" s="174"/>
      <c r="DL1" s="174"/>
      <c r="DM1" s="174"/>
      <c r="DN1" s="174"/>
      <c r="DO1" s="174"/>
    </row>
    <row r="2" spans="1:119" ht="24" thickBot="1" x14ac:dyDescent="0.25">
      <c r="B2" s="175" t="s">
        <v>80</v>
      </c>
      <c r="C2" s="175"/>
      <c r="D2" s="176"/>
    </row>
    <row r="3" spans="1:119" ht="18.75" customHeight="1" thickBot="1" x14ac:dyDescent="0.25">
      <c r="A3" s="174"/>
      <c r="B3" s="419" t="s">
        <v>81</v>
      </c>
      <c r="C3" s="420"/>
      <c r="D3" s="420"/>
      <c r="E3" s="421"/>
      <c r="F3" s="421"/>
      <c r="G3" s="421"/>
      <c r="H3" s="421"/>
      <c r="I3" s="421"/>
      <c r="J3" s="421"/>
      <c r="K3" s="421"/>
      <c r="L3" s="421" t="s">
        <v>82</v>
      </c>
      <c r="M3" s="421"/>
      <c r="N3" s="421"/>
      <c r="O3" s="421"/>
      <c r="P3" s="421"/>
      <c r="Q3" s="421"/>
      <c r="R3" s="428"/>
      <c r="S3" s="428"/>
      <c r="T3" s="428"/>
      <c r="U3" s="428"/>
      <c r="V3" s="429"/>
      <c r="W3" s="403" t="s">
        <v>83</v>
      </c>
      <c r="X3" s="404"/>
      <c r="Y3" s="404"/>
      <c r="Z3" s="404"/>
      <c r="AA3" s="404"/>
      <c r="AB3" s="420"/>
      <c r="AC3" s="428" t="s">
        <v>84</v>
      </c>
      <c r="AD3" s="404"/>
      <c r="AE3" s="404"/>
      <c r="AF3" s="404"/>
      <c r="AG3" s="404"/>
      <c r="AH3" s="404"/>
      <c r="AI3" s="404"/>
      <c r="AJ3" s="404"/>
      <c r="AK3" s="404"/>
      <c r="AL3" s="405"/>
      <c r="AM3" s="403" t="s">
        <v>85</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86</v>
      </c>
      <c r="BO3" s="404"/>
      <c r="BP3" s="404"/>
      <c r="BQ3" s="404"/>
      <c r="BR3" s="404"/>
      <c r="BS3" s="404"/>
      <c r="BT3" s="404"/>
      <c r="BU3" s="405"/>
      <c r="BV3" s="403" t="s">
        <v>87</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88</v>
      </c>
      <c r="CU3" s="404"/>
      <c r="CV3" s="404"/>
      <c r="CW3" s="404"/>
      <c r="CX3" s="404"/>
      <c r="CY3" s="404"/>
      <c r="CZ3" s="404"/>
      <c r="DA3" s="405"/>
      <c r="DB3" s="403" t="s">
        <v>89</v>
      </c>
      <c r="DC3" s="404"/>
      <c r="DD3" s="404"/>
      <c r="DE3" s="404"/>
      <c r="DF3" s="404"/>
      <c r="DG3" s="404"/>
      <c r="DH3" s="404"/>
      <c r="DI3" s="405"/>
    </row>
    <row r="4" spans="1:119" ht="18.75" customHeight="1" x14ac:dyDescent="0.2">
      <c r="A4" s="174"/>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90</v>
      </c>
      <c r="AZ4" s="407"/>
      <c r="BA4" s="407"/>
      <c r="BB4" s="407"/>
      <c r="BC4" s="407"/>
      <c r="BD4" s="407"/>
      <c r="BE4" s="407"/>
      <c r="BF4" s="407"/>
      <c r="BG4" s="407"/>
      <c r="BH4" s="407"/>
      <c r="BI4" s="407"/>
      <c r="BJ4" s="407"/>
      <c r="BK4" s="407"/>
      <c r="BL4" s="407"/>
      <c r="BM4" s="408"/>
      <c r="BN4" s="409">
        <v>5404695</v>
      </c>
      <c r="BO4" s="410"/>
      <c r="BP4" s="410"/>
      <c r="BQ4" s="410"/>
      <c r="BR4" s="410"/>
      <c r="BS4" s="410"/>
      <c r="BT4" s="410"/>
      <c r="BU4" s="411"/>
      <c r="BV4" s="409">
        <v>5590566</v>
      </c>
      <c r="BW4" s="410"/>
      <c r="BX4" s="410"/>
      <c r="BY4" s="410"/>
      <c r="BZ4" s="410"/>
      <c r="CA4" s="410"/>
      <c r="CB4" s="410"/>
      <c r="CC4" s="411"/>
      <c r="CD4" s="412" t="s">
        <v>91</v>
      </c>
      <c r="CE4" s="413"/>
      <c r="CF4" s="413"/>
      <c r="CG4" s="413"/>
      <c r="CH4" s="413"/>
      <c r="CI4" s="413"/>
      <c r="CJ4" s="413"/>
      <c r="CK4" s="413"/>
      <c r="CL4" s="413"/>
      <c r="CM4" s="413"/>
      <c r="CN4" s="413"/>
      <c r="CO4" s="413"/>
      <c r="CP4" s="413"/>
      <c r="CQ4" s="413"/>
      <c r="CR4" s="413"/>
      <c r="CS4" s="414"/>
      <c r="CT4" s="415">
        <v>5.4</v>
      </c>
      <c r="CU4" s="416"/>
      <c r="CV4" s="416"/>
      <c r="CW4" s="416"/>
      <c r="CX4" s="416"/>
      <c r="CY4" s="416"/>
      <c r="CZ4" s="416"/>
      <c r="DA4" s="417"/>
      <c r="DB4" s="415">
        <v>4.8</v>
      </c>
      <c r="DC4" s="416"/>
      <c r="DD4" s="416"/>
      <c r="DE4" s="416"/>
      <c r="DF4" s="416"/>
      <c r="DG4" s="416"/>
      <c r="DH4" s="416"/>
      <c r="DI4" s="417"/>
    </row>
    <row r="5" spans="1:119" ht="18.75" customHeight="1" x14ac:dyDescent="0.2">
      <c r="A5" s="174"/>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92</v>
      </c>
      <c r="AN5" s="476"/>
      <c r="AO5" s="476"/>
      <c r="AP5" s="476"/>
      <c r="AQ5" s="476"/>
      <c r="AR5" s="476"/>
      <c r="AS5" s="476"/>
      <c r="AT5" s="477"/>
      <c r="AU5" s="478" t="s">
        <v>93</v>
      </c>
      <c r="AV5" s="479"/>
      <c r="AW5" s="479"/>
      <c r="AX5" s="479"/>
      <c r="AY5" s="480" t="s">
        <v>94</v>
      </c>
      <c r="AZ5" s="481"/>
      <c r="BA5" s="481"/>
      <c r="BB5" s="481"/>
      <c r="BC5" s="481"/>
      <c r="BD5" s="481"/>
      <c r="BE5" s="481"/>
      <c r="BF5" s="481"/>
      <c r="BG5" s="481"/>
      <c r="BH5" s="481"/>
      <c r="BI5" s="481"/>
      <c r="BJ5" s="481"/>
      <c r="BK5" s="481"/>
      <c r="BL5" s="481"/>
      <c r="BM5" s="482"/>
      <c r="BN5" s="446">
        <v>5167946</v>
      </c>
      <c r="BO5" s="447"/>
      <c r="BP5" s="447"/>
      <c r="BQ5" s="447"/>
      <c r="BR5" s="447"/>
      <c r="BS5" s="447"/>
      <c r="BT5" s="447"/>
      <c r="BU5" s="448"/>
      <c r="BV5" s="446">
        <v>5361007</v>
      </c>
      <c r="BW5" s="447"/>
      <c r="BX5" s="447"/>
      <c r="BY5" s="447"/>
      <c r="BZ5" s="447"/>
      <c r="CA5" s="447"/>
      <c r="CB5" s="447"/>
      <c r="CC5" s="448"/>
      <c r="CD5" s="449" t="s">
        <v>95</v>
      </c>
      <c r="CE5" s="450"/>
      <c r="CF5" s="450"/>
      <c r="CG5" s="450"/>
      <c r="CH5" s="450"/>
      <c r="CI5" s="450"/>
      <c r="CJ5" s="450"/>
      <c r="CK5" s="450"/>
      <c r="CL5" s="450"/>
      <c r="CM5" s="450"/>
      <c r="CN5" s="450"/>
      <c r="CO5" s="450"/>
      <c r="CP5" s="450"/>
      <c r="CQ5" s="450"/>
      <c r="CR5" s="450"/>
      <c r="CS5" s="451"/>
      <c r="CT5" s="443">
        <v>76.8</v>
      </c>
      <c r="CU5" s="444"/>
      <c r="CV5" s="444"/>
      <c r="CW5" s="444"/>
      <c r="CX5" s="444"/>
      <c r="CY5" s="444"/>
      <c r="CZ5" s="444"/>
      <c r="DA5" s="445"/>
      <c r="DB5" s="443">
        <v>81.099999999999994</v>
      </c>
      <c r="DC5" s="444"/>
      <c r="DD5" s="444"/>
      <c r="DE5" s="444"/>
      <c r="DF5" s="444"/>
      <c r="DG5" s="444"/>
      <c r="DH5" s="444"/>
      <c r="DI5" s="445"/>
    </row>
    <row r="6" spans="1:119" ht="18.75" customHeight="1" x14ac:dyDescent="0.2">
      <c r="A6" s="174"/>
      <c r="B6" s="452" t="s">
        <v>96</v>
      </c>
      <c r="C6" s="453"/>
      <c r="D6" s="453"/>
      <c r="E6" s="454"/>
      <c r="F6" s="454"/>
      <c r="G6" s="454"/>
      <c r="H6" s="454"/>
      <c r="I6" s="454"/>
      <c r="J6" s="454"/>
      <c r="K6" s="454"/>
      <c r="L6" s="454" t="s">
        <v>97</v>
      </c>
      <c r="M6" s="454"/>
      <c r="N6" s="454"/>
      <c r="O6" s="454"/>
      <c r="P6" s="454"/>
      <c r="Q6" s="454"/>
      <c r="R6" s="458"/>
      <c r="S6" s="458"/>
      <c r="T6" s="458"/>
      <c r="U6" s="458"/>
      <c r="V6" s="459"/>
      <c r="W6" s="462" t="s">
        <v>98</v>
      </c>
      <c r="X6" s="463"/>
      <c r="Y6" s="463"/>
      <c r="Z6" s="463"/>
      <c r="AA6" s="463"/>
      <c r="AB6" s="453"/>
      <c r="AC6" s="466" t="s">
        <v>99</v>
      </c>
      <c r="AD6" s="467"/>
      <c r="AE6" s="467"/>
      <c r="AF6" s="467"/>
      <c r="AG6" s="467"/>
      <c r="AH6" s="467"/>
      <c r="AI6" s="467"/>
      <c r="AJ6" s="467"/>
      <c r="AK6" s="467"/>
      <c r="AL6" s="468"/>
      <c r="AM6" s="475" t="s">
        <v>100</v>
      </c>
      <c r="AN6" s="476"/>
      <c r="AO6" s="476"/>
      <c r="AP6" s="476"/>
      <c r="AQ6" s="476"/>
      <c r="AR6" s="476"/>
      <c r="AS6" s="476"/>
      <c r="AT6" s="477"/>
      <c r="AU6" s="478" t="s">
        <v>101</v>
      </c>
      <c r="AV6" s="479"/>
      <c r="AW6" s="479"/>
      <c r="AX6" s="479"/>
      <c r="AY6" s="480" t="s">
        <v>102</v>
      </c>
      <c r="AZ6" s="481"/>
      <c r="BA6" s="481"/>
      <c r="BB6" s="481"/>
      <c r="BC6" s="481"/>
      <c r="BD6" s="481"/>
      <c r="BE6" s="481"/>
      <c r="BF6" s="481"/>
      <c r="BG6" s="481"/>
      <c r="BH6" s="481"/>
      <c r="BI6" s="481"/>
      <c r="BJ6" s="481"/>
      <c r="BK6" s="481"/>
      <c r="BL6" s="481"/>
      <c r="BM6" s="482"/>
      <c r="BN6" s="446">
        <v>236749</v>
      </c>
      <c r="BO6" s="447"/>
      <c r="BP6" s="447"/>
      <c r="BQ6" s="447"/>
      <c r="BR6" s="447"/>
      <c r="BS6" s="447"/>
      <c r="BT6" s="447"/>
      <c r="BU6" s="448"/>
      <c r="BV6" s="446">
        <v>229559</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79.900000000000006</v>
      </c>
      <c r="CU6" s="484"/>
      <c r="CV6" s="484"/>
      <c r="CW6" s="484"/>
      <c r="CX6" s="484"/>
      <c r="CY6" s="484"/>
      <c r="CZ6" s="484"/>
      <c r="DA6" s="485"/>
      <c r="DB6" s="483">
        <v>83.8</v>
      </c>
      <c r="DC6" s="484"/>
      <c r="DD6" s="484"/>
      <c r="DE6" s="484"/>
      <c r="DF6" s="484"/>
      <c r="DG6" s="484"/>
      <c r="DH6" s="484"/>
      <c r="DI6" s="485"/>
    </row>
    <row r="7" spans="1:119" ht="18.75" customHeight="1" x14ac:dyDescent="0.2">
      <c r="A7" s="174"/>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93</v>
      </c>
      <c r="AV7" s="479"/>
      <c r="AW7" s="479"/>
      <c r="AX7" s="479"/>
      <c r="AY7" s="480" t="s">
        <v>105</v>
      </c>
      <c r="AZ7" s="481"/>
      <c r="BA7" s="481"/>
      <c r="BB7" s="481"/>
      <c r="BC7" s="481"/>
      <c r="BD7" s="481"/>
      <c r="BE7" s="481"/>
      <c r="BF7" s="481"/>
      <c r="BG7" s="481"/>
      <c r="BH7" s="481"/>
      <c r="BI7" s="481"/>
      <c r="BJ7" s="481"/>
      <c r="BK7" s="481"/>
      <c r="BL7" s="481"/>
      <c r="BM7" s="482"/>
      <c r="BN7" s="446">
        <v>78192</v>
      </c>
      <c r="BO7" s="447"/>
      <c r="BP7" s="447"/>
      <c r="BQ7" s="447"/>
      <c r="BR7" s="447"/>
      <c r="BS7" s="447"/>
      <c r="BT7" s="447"/>
      <c r="BU7" s="448"/>
      <c r="BV7" s="446">
        <v>96493</v>
      </c>
      <c r="BW7" s="447"/>
      <c r="BX7" s="447"/>
      <c r="BY7" s="447"/>
      <c r="BZ7" s="447"/>
      <c r="CA7" s="447"/>
      <c r="CB7" s="447"/>
      <c r="CC7" s="448"/>
      <c r="CD7" s="449" t="s">
        <v>106</v>
      </c>
      <c r="CE7" s="450"/>
      <c r="CF7" s="450"/>
      <c r="CG7" s="450"/>
      <c r="CH7" s="450"/>
      <c r="CI7" s="450"/>
      <c r="CJ7" s="450"/>
      <c r="CK7" s="450"/>
      <c r="CL7" s="450"/>
      <c r="CM7" s="450"/>
      <c r="CN7" s="450"/>
      <c r="CO7" s="450"/>
      <c r="CP7" s="450"/>
      <c r="CQ7" s="450"/>
      <c r="CR7" s="450"/>
      <c r="CS7" s="451"/>
      <c r="CT7" s="446">
        <v>2962902</v>
      </c>
      <c r="CU7" s="447"/>
      <c r="CV7" s="447"/>
      <c r="CW7" s="447"/>
      <c r="CX7" s="447"/>
      <c r="CY7" s="447"/>
      <c r="CZ7" s="447"/>
      <c r="DA7" s="448"/>
      <c r="DB7" s="446">
        <v>2749266</v>
      </c>
      <c r="DC7" s="447"/>
      <c r="DD7" s="447"/>
      <c r="DE7" s="447"/>
      <c r="DF7" s="447"/>
      <c r="DG7" s="447"/>
      <c r="DH7" s="447"/>
      <c r="DI7" s="448"/>
    </row>
    <row r="8" spans="1:119" ht="18.75" customHeight="1" thickBot="1" x14ac:dyDescent="0.25">
      <c r="A8" s="174"/>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107</v>
      </c>
      <c r="AN8" s="476"/>
      <c r="AO8" s="476"/>
      <c r="AP8" s="476"/>
      <c r="AQ8" s="476"/>
      <c r="AR8" s="476"/>
      <c r="AS8" s="476"/>
      <c r="AT8" s="477"/>
      <c r="AU8" s="478" t="s">
        <v>93</v>
      </c>
      <c r="AV8" s="479"/>
      <c r="AW8" s="479"/>
      <c r="AX8" s="479"/>
      <c r="AY8" s="480" t="s">
        <v>108</v>
      </c>
      <c r="AZ8" s="481"/>
      <c r="BA8" s="481"/>
      <c r="BB8" s="481"/>
      <c r="BC8" s="481"/>
      <c r="BD8" s="481"/>
      <c r="BE8" s="481"/>
      <c r="BF8" s="481"/>
      <c r="BG8" s="481"/>
      <c r="BH8" s="481"/>
      <c r="BI8" s="481"/>
      <c r="BJ8" s="481"/>
      <c r="BK8" s="481"/>
      <c r="BL8" s="481"/>
      <c r="BM8" s="482"/>
      <c r="BN8" s="446">
        <v>158557</v>
      </c>
      <c r="BO8" s="447"/>
      <c r="BP8" s="447"/>
      <c r="BQ8" s="447"/>
      <c r="BR8" s="447"/>
      <c r="BS8" s="447"/>
      <c r="BT8" s="447"/>
      <c r="BU8" s="448"/>
      <c r="BV8" s="446">
        <v>133066</v>
      </c>
      <c r="BW8" s="447"/>
      <c r="BX8" s="447"/>
      <c r="BY8" s="447"/>
      <c r="BZ8" s="447"/>
      <c r="CA8" s="447"/>
      <c r="CB8" s="447"/>
      <c r="CC8" s="448"/>
      <c r="CD8" s="449" t="s">
        <v>109</v>
      </c>
      <c r="CE8" s="450"/>
      <c r="CF8" s="450"/>
      <c r="CG8" s="450"/>
      <c r="CH8" s="450"/>
      <c r="CI8" s="450"/>
      <c r="CJ8" s="450"/>
      <c r="CK8" s="450"/>
      <c r="CL8" s="450"/>
      <c r="CM8" s="450"/>
      <c r="CN8" s="450"/>
      <c r="CO8" s="450"/>
      <c r="CP8" s="450"/>
      <c r="CQ8" s="450"/>
      <c r="CR8" s="450"/>
      <c r="CS8" s="451"/>
      <c r="CT8" s="486">
        <v>0.32</v>
      </c>
      <c r="CU8" s="487"/>
      <c r="CV8" s="487"/>
      <c r="CW8" s="487"/>
      <c r="CX8" s="487"/>
      <c r="CY8" s="487"/>
      <c r="CZ8" s="487"/>
      <c r="DA8" s="488"/>
      <c r="DB8" s="486">
        <v>0.34</v>
      </c>
      <c r="DC8" s="487"/>
      <c r="DD8" s="487"/>
      <c r="DE8" s="487"/>
      <c r="DF8" s="487"/>
      <c r="DG8" s="487"/>
      <c r="DH8" s="487"/>
      <c r="DI8" s="488"/>
    </row>
    <row r="9" spans="1:119" ht="18.75" customHeight="1" thickBot="1" x14ac:dyDescent="0.25">
      <c r="A9" s="174"/>
      <c r="B9" s="440" t="s">
        <v>110</v>
      </c>
      <c r="C9" s="441"/>
      <c r="D9" s="441"/>
      <c r="E9" s="441"/>
      <c r="F9" s="441"/>
      <c r="G9" s="441"/>
      <c r="H9" s="441"/>
      <c r="I9" s="441"/>
      <c r="J9" s="441"/>
      <c r="K9" s="489"/>
      <c r="L9" s="490" t="s">
        <v>111</v>
      </c>
      <c r="M9" s="491"/>
      <c r="N9" s="491"/>
      <c r="O9" s="491"/>
      <c r="P9" s="491"/>
      <c r="Q9" s="492"/>
      <c r="R9" s="493">
        <v>5194</v>
      </c>
      <c r="S9" s="494"/>
      <c r="T9" s="494"/>
      <c r="U9" s="494"/>
      <c r="V9" s="495"/>
      <c r="W9" s="403" t="s">
        <v>112</v>
      </c>
      <c r="X9" s="404"/>
      <c r="Y9" s="404"/>
      <c r="Z9" s="404"/>
      <c r="AA9" s="404"/>
      <c r="AB9" s="404"/>
      <c r="AC9" s="404"/>
      <c r="AD9" s="404"/>
      <c r="AE9" s="404"/>
      <c r="AF9" s="404"/>
      <c r="AG9" s="404"/>
      <c r="AH9" s="404"/>
      <c r="AI9" s="404"/>
      <c r="AJ9" s="404"/>
      <c r="AK9" s="404"/>
      <c r="AL9" s="405"/>
      <c r="AM9" s="475" t="s">
        <v>113</v>
      </c>
      <c r="AN9" s="476"/>
      <c r="AO9" s="476"/>
      <c r="AP9" s="476"/>
      <c r="AQ9" s="476"/>
      <c r="AR9" s="476"/>
      <c r="AS9" s="476"/>
      <c r="AT9" s="477"/>
      <c r="AU9" s="478" t="s">
        <v>114</v>
      </c>
      <c r="AV9" s="479"/>
      <c r="AW9" s="479"/>
      <c r="AX9" s="479"/>
      <c r="AY9" s="480" t="s">
        <v>115</v>
      </c>
      <c r="AZ9" s="481"/>
      <c r="BA9" s="481"/>
      <c r="BB9" s="481"/>
      <c r="BC9" s="481"/>
      <c r="BD9" s="481"/>
      <c r="BE9" s="481"/>
      <c r="BF9" s="481"/>
      <c r="BG9" s="481"/>
      <c r="BH9" s="481"/>
      <c r="BI9" s="481"/>
      <c r="BJ9" s="481"/>
      <c r="BK9" s="481"/>
      <c r="BL9" s="481"/>
      <c r="BM9" s="482"/>
      <c r="BN9" s="446">
        <v>25491</v>
      </c>
      <c r="BO9" s="447"/>
      <c r="BP9" s="447"/>
      <c r="BQ9" s="447"/>
      <c r="BR9" s="447"/>
      <c r="BS9" s="447"/>
      <c r="BT9" s="447"/>
      <c r="BU9" s="448"/>
      <c r="BV9" s="446">
        <v>63539</v>
      </c>
      <c r="BW9" s="447"/>
      <c r="BX9" s="447"/>
      <c r="BY9" s="447"/>
      <c r="BZ9" s="447"/>
      <c r="CA9" s="447"/>
      <c r="CB9" s="447"/>
      <c r="CC9" s="448"/>
      <c r="CD9" s="449" t="s">
        <v>116</v>
      </c>
      <c r="CE9" s="450"/>
      <c r="CF9" s="450"/>
      <c r="CG9" s="450"/>
      <c r="CH9" s="450"/>
      <c r="CI9" s="450"/>
      <c r="CJ9" s="450"/>
      <c r="CK9" s="450"/>
      <c r="CL9" s="450"/>
      <c r="CM9" s="450"/>
      <c r="CN9" s="450"/>
      <c r="CO9" s="450"/>
      <c r="CP9" s="450"/>
      <c r="CQ9" s="450"/>
      <c r="CR9" s="450"/>
      <c r="CS9" s="451"/>
      <c r="CT9" s="443">
        <v>9.6</v>
      </c>
      <c r="CU9" s="444"/>
      <c r="CV9" s="444"/>
      <c r="CW9" s="444"/>
      <c r="CX9" s="444"/>
      <c r="CY9" s="444"/>
      <c r="CZ9" s="444"/>
      <c r="DA9" s="445"/>
      <c r="DB9" s="443">
        <v>10.3</v>
      </c>
      <c r="DC9" s="444"/>
      <c r="DD9" s="444"/>
      <c r="DE9" s="444"/>
      <c r="DF9" s="444"/>
      <c r="DG9" s="444"/>
      <c r="DH9" s="444"/>
      <c r="DI9" s="445"/>
    </row>
    <row r="10" spans="1:119" ht="18.75" customHeight="1" thickBot="1" x14ac:dyDescent="0.25">
      <c r="A10" s="174"/>
      <c r="B10" s="440"/>
      <c r="C10" s="441"/>
      <c r="D10" s="441"/>
      <c r="E10" s="441"/>
      <c r="F10" s="441"/>
      <c r="G10" s="441"/>
      <c r="H10" s="441"/>
      <c r="I10" s="441"/>
      <c r="J10" s="441"/>
      <c r="K10" s="489"/>
      <c r="L10" s="496" t="s">
        <v>117</v>
      </c>
      <c r="M10" s="476"/>
      <c r="N10" s="476"/>
      <c r="O10" s="476"/>
      <c r="P10" s="476"/>
      <c r="Q10" s="477"/>
      <c r="R10" s="497">
        <v>5611</v>
      </c>
      <c r="S10" s="498"/>
      <c r="T10" s="498"/>
      <c r="U10" s="498"/>
      <c r="V10" s="499"/>
      <c r="W10" s="434"/>
      <c r="X10" s="435"/>
      <c r="Y10" s="435"/>
      <c r="Z10" s="435"/>
      <c r="AA10" s="435"/>
      <c r="AB10" s="435"/>
      <c r="AC10" s="435"/>
      <c r="AD10" s="435"/>
      <c r="AE10" s="435"/>
      <c r="AF10" s="435"/>
      <c r="AG10" s="435"/>
      <c r="AH10" s="435"/>
      <c r="AI10" s="435"/>
      <c r="AJ10" s="435"/>
      <c r="AK10" s="435"/>
      <c r="AL10" s="438"/>
      <c r="AM10" s="475" t="s">
        <v>118</v>
      </c>
      <c r="AN10" s="476"/>
      <c r="AO10" s="476"/>
      <c r="AP10" s="476"/>
      <c r="AQ10" s="476"/>
      <c r="AR10" s="476"/>
      <c r="AS10" s="476"/>
      <c r="AT10" s="477"/>
      <c r="AU10" s="478" t="s">
        <v>114</v>
      </c>
      <c r="AV10" s="479"/>
      <c r="AW10" s="479"/>
      <c r="AX10" s="479"/>
      <c r="AY10" s="480" t="s">
        <v>119</v>
      </c>
      <c r="AZ10" s="481"/>
      <c r="BA10" s="481"/>
      <c r="BB10" s="481"/>
      <c r="BC10" s="481"/>
      <c r="BD10" s="481"/>
      <c r="BE10" s="481"/>
      <c r="BF10" s="481"/>
      <c r="BG10" s="481"/>
      <c r="BH10" s="481"/>
      <c r="BI10" s="481"/>
      <c r="BJ10" s="481"/>
      <c r="BK10" s="481"/>
      <c r="BL10" s="481"/>
      <c r="BM10" s="482"/>
      <c r="BN10" s="446">
        <v>548020</v>
      </c>
      <c r="BO10" s="447"/>
      <c r="BP10" s="447"/>
      <c r="BQ10" s="447"/>
      <c r="BR10" s="447"/>
      <c r="BS10" s="447"/>
      <c r="BT10" s="447"/>
      <c r="BU10" s="448"/>
      <c r="BV10" s="446">
        <v>345071</v>
      </c>
      <c r="BW10" s="447"/>
      <c r="BX10" s="447"/>
      <c r="BY10" s="447"/>
      <c r="BZ10" s="447"/>
      <c r="CA10" s="447"/>
      <c r="CB10" s="447"/>
      <c r="CC10" s="448"/>
      <c r="CD10" s="177" t="s">
        <v>120</v>
      </c>
      <c r="CE10" s="178"/>
      <c r="CF10" s="178"/>
      <c r="CG10" s="178"/>
      <c r="CH10" s="178"/>
      <c r="CI10" s="178"/>
      <c r="CJ10" s="178"/>
      <c r="CK10" s="178"/>
      <c r="CL10" s="178"/>
      <c r="CM10" s="178"/>
      <c r="CN10" s="178"/>
      <c r="CO10" s="178"/>
      <c r="CP10" s="178"/>
      <c r="CQ10" s="178"/>
      <c r="CR10" s="178"/>
      <c r="CS10" s="179"/>
      <c r="CT10" s="180"/>
      <c r="CU10" s="181"/>
      <c r="CV10" s="181"/>
      <c r="CW10" s="181"/>
      <c r="CX10" s="181"/>
      <c r="CY10" s="181"/>
      <c r="CZ10" s="181"/>
      <c r="DA10" s="182"/>
      <c r="DB10" s="180"/>
      <c r="DC10" s="181"/>
      <c r="DD10" s="181"/>
      <c r="DE10" s="181"/>
      <c r="DF10" s="181"/>
      <c r="DG10" s="181"/>
      <c r="DH10" s="181"/>
      <c r="DI10" s="182"/>
    </row>
    <row r="11" spans="1:119" ht="18.75" customHeight="1" thickBot="1" x14ac:dyDescent="0.25">
      <c r="A11" s="174"/>
      <c r="B11" s="440"/>
      <c r="C11" s="441"/>
      <c r="D11" s="441"/>
      <c r="E11" s="441"/>
      <c r="F11" s="441"/>
      <c r="G11" s="441"/>
      <c r="H11" s="441"/>
      <c r="I11" s="441"/>
      <c r="J11" s="441"/>
      <c r="K11" s="489"/>
      <c r="L11" s="500" t="s">
        <v>121</v>
      </c>
      <c r="M11" s="501"/>
      <c r="N11" s="501"/>
      <c r="O11" s="501"/>
      <c r="P11" s="501"/>
      <c r="Q11" s="502"/>
      <c r="R11" s="503" t="s">
        <v>122</v>
      </c>
      <c r="S11" s="504"/>
      <c r="T11" s="504"/>
      <c r="U11" s="504"/>
      <c r="V11" s="505"/>
      <c r="W11" s="434"/>
      <c r="X11" s="435"/>
      <c r="Y11" s="435"/>
      <c r="Z11" s="435"/>
      <c r="AA11" s="435"/>
      <c r="AB11" s="435"/>
      <c r="AC11" s="435"/>
      <c r="AD11" s="435"/>
      <c r="AE11" s="435"/>
      <c r="AF11" s="435"/>
      <c r="AG11" s="435"/>
      <c r="AH11" s="435"/>
      <c r="AI11" s="435"/>
      <c r="AJ11" s="435"/>
      <c r="AK11" s="435"/>
      <c r="AL11" s="438"/>
      <c r="AM11" s="475" t="s">
        <v>123</v>
      </c>
      <c r="AN11" s="476"/>
      <c r="AO11" s="476"/>
      <c r="AP11" s="476"/>
      <c r="AQ11" s="476"/>
      <c r="AR11" s="476"/>
      <c r="AS11" s="476"/>
      <c r="AT11" s="477"/>
      <c r="AU11" s="478" t="s">
        <v>124</v>
      </c>
      <c r="AV11" s="479"/>
      <c r="AW11" s="479"/>
      <c r="AX11" s="479"/>
      <c r="AY11" s="480" t="s">
        <v>125</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126</v>
      </c>
      <c r="CE11" s="450"/>
      <c r="CF11" s="450"/>
      <c r="CG11" s="450"/>
      <c r="CH11" s="450"/>
      <c r="CI11" s="450"/>
      <c r="CJ11" s="450"/>
      <c r="CK11" s="450"/>
      <c r="CL11" s="450"/>
      <c r="CM11" s="450"/>
      <c r="CN11" s="450"/>
      <c r="CO11" s="450"/>
      <c r="CP11" s="450"/>
      <c r="CQ11" s="450"/>
      <c r="CR11" s="450"/>
      <c r="CS11" s="451"/>
      <c r="CT11" s="486" t="s">
        <v>127</v>
      </c>
      <c r="CU11" s="487"/>
      <c r="CV11" s="487"/>
      <c r="CW11" s="487"/>
      <c r="CX11" s="487"/>
      <c r="CY11" s="487"/>
      <c r="CZ11" s="487"/>
      <c r="DA11" s="488"/>
      <c r="DB11" s="486" t="s">
        <v>127</v>
      </c>
      <c r="DC11" s="487"/>
      <c r="DD11" s="487"/>
      <c r="DE11" s="487"/>
      <c r="DF11" s="487"/>
      <c r="DG11" s="487"/>
      <c r="DH11" s="487"/>
      <c r="DI11" s="488"/>
    </row>
    <row r="12" spans="1:119" ht="18.75" customHeight="1" x14ac:dyDescent="0.2">
      <c r="A12" s="174"/>
      <c r="B12" s="506" t="s">
        <v>128</v>
      </c>
      <c r="C12" s="507"/>
      <c r="D12" s="507"/>
      <c r="E12" s="507"/>
      <c r="F12" s="507"/>
      <c r="G12" s="507"/>
      <c r="H12" s="507"/>
      <c r="I12" s="507"/>
      <c r="J12" s="507"/>
      <c r="K12" s="508"/>
      <c r="L12" s="515" t="s">
        <v>129</v>
      </c>
      <c r="M12" s="516"/>
      <c r="N12" s="516"/>
      <c r="O12" s="516"/>
      <c r="P12" s="516"/>
      <c r="Q12" s="517"/>
      <c r="R12" s="518">
        <v>5403</v>
      </c>
      <c r="S12" s="519"/>
      <c r="T12" s="519"/>
      <c r="U12" s="519"/>
      <c r="V12" s="520"/>
      <c r="W12" s="521" t="s">
        <v>1</v>
      </c>
      <c r="X12" s="479"/>
      <c r="Y12" s="479"/>
      <c r="Z12" s="479"/>
      <c r="AA12" s="479"/>
      <c r="AB12" s="522"/>
      <c r="AC12" s="523" t="s">
        <v>130</v>
      </c>
      <c r="AD12" s="524"/>
      <c r="AE12" s="524"/>
      <c r="AF12" s="524"/>
      <c r="AG12" s="525"/>
      <c r="AH12" s="523" t="s">
        <v>131</v>
      </c>
      <c r="AI12" s="524"/>
      <c r="AJ12" s="524"/>
      <c r="AK12" s="524"/>
      <c r="AL12" s="526"/>
      <c r="AM12" s="475" t="s">
        <v>132</v>
      </c>
      <c r="AN12" s="476"/>
      <c r="AO12" s="476"/>
      <c r="AP12" s="476"/>
      <c r="AQ12" s="476"/>
      <c r="AR12" s="476"/>
      <c r="AS12" s="476"/>
      <c r="AT12" s="477"/>
      <c r="AU12" s="478" t="s">
        <v>133</v>
      </c>
      <c r="AV12" s="479"/>
      <c r="AW12" s="479"/>
      <c r="AX12" s="479"/>
      <c r="AY12" s="480" t="s">
        <v>134</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35000</v>
      </c>
      <c r="BW12" s="447"/>
      <c r="BX12" s="447"/>
      <c r="BY12" s="447"/>
      <c r="BZ12" s="447"/>
      <c r="CA12" s="447"/>
      <c r="CB12" s="447"/>
      <c r="CC12" s="448"/>
      <c r="CD12" s="449" t="s">
        <v>135</v>
      </c>
      <c r="CE12" s="450"/>
      <c r="CF12" s="450"/>
      <c r="CG12" s="450"/>
      <c r="CH12" s="450"/>
      <c r="CI12" s="450"/>
      <c r="CJ12" s="450"/>
      <c r="CK12" s="450"/>
      <c r="CL12" s="450"/>
      <c r="CM12" s="450"/>
      <c r="CN12" s="450"/>
      <c r="CO12" s="450"/>
      <c r="CP12" s="450"/>
      <c r="CQ12" s="450"/>
      <c r="CR12" s="450"/>
      <c r="CS12" s="451"/>
      <c r="CT12" s="486" t="s">
        <v>136</v>
      </c>
      <c r="CU12" s="487"/>
      <c r="CV12" s="487"/>
      <c r="CW12" s="487"/>
      <c r="CX12" s="487"/>
      <c r="CY12" s="487"/>
      <c r="CZ12" s="487"/>
      <c r="DA12" s="488"/>
      <c r="DB12" s="486" t="s">
        <v>137</v>
      </c>
      <c r="DC12" s="487"/>
      <c r="DD12" s="487"/>
      <c r="DE12" s="487"/>
      <c r="DF12" s="487"/>
      <c r="DG12" s="487"/>
      <c r="DH12" s="487"/>
      <c r="DI12" s="488"/>
    </row>
    <row r="13" spans="1:119" ht="18.75" customHeight="1" x14ac:dyDescent="0.2">
      <c r="A13" s="174"/>
      <c r="B13" s="509"/>
      <c r="C13" s="510"/>
      <c r="D13" s="510"/>
      <c r="E13" s="510"/>
      <c r="F13" s="510"/>
      <c r="G13" s="510"/>
      <c r="H13" s="510"/>
      <c r="I13" s="510"/>
      <c r="J13" s="510"/>
      <c r="K13" s="511"/>
      <c r="L13" s="183"/>
      <c r="M13" s="537" t="s">
        <v>138</v>
      </c>
      <c r="N13" s="538"/>
      <c r="O13" s="538"/>
      <c r="P13" s="538"/>
      <c r="Q13" s="539"/>
      <c r="R13" s="530">
        <v>5329</v>
      </c>
      <c r="S13" s="531"/>
      <c r="T13" s="531"/>
      <c r="U13" s="531"/>
      <c r="V13" s="532"/>
      <c r="W13" s="462" t="s">
        <v>139</v>
      </c>
      <c r="X13" s="463"/>
      <c r="Y13" s="463"/>
      <c r="Z13" s="463"/>
      <c r="AA13" s="463"/>
      <c r="AB13" s="453"/>
      <c r="AC13" s="497">
        <v>409</v>
      </c>
      <c r="AD13" s="498"/>
      <c r="AE13" s="498"/>
      <c r="AF13" s="498"/>
      <c r="AG13" s="540"/>
      <c r="AH13" s="497">
        <v>403</v>
      </c>
      <c r="AI13" s="498"/>
      <c r="AJ13" s="498"/>
      <c r="AK13" s="498"/>
      <c r="AL13" s="499"/>
      <c r="AM13" s="475" t="s">
        <v>140</v>
      </c>
      <c r="AN13" s="476"/>
      <c r="AO13" s="476"/>
      <c r="AP13" s="476"/>
      <c r="AQ13" s="476"/>
      <c r="AR13" s="476"/>
      <c r="AS13" s="476"/>
      <c r="AT13" s="477"/>
      <c r="AU13" s="478" t="s">
        <v>124</v>
      </c>
      <c r="AV13" s="479"/>
      <c r="AW13" s="479"/>
      <c r="AX13" s="479"/>
      <c r="AY13" s="480" t="s">
        <v>141</v>
      </c>
      <c r="AZ13" s="481"/>
      <c r="BA13" s="481"/>
      <c r="BB13" s="481"/>
      <c r="BC13" s="481"/>
      <c r="BD13" s="481"/>
      <c r="BE13" s="481"/>
      <c r="BF13" s="481"/>
      <c r="BG13" s="481"/>
      <c r="BH13" s="481"/>
      <c r="BI13" s="481"/>
      <c r="BJ13" s="481"/>
      <c r="BK13" s="481"/>
      <c r="BL13" s="481"/>
      <c r="BM13" s="482"/>
      <c r="BN13" s="446">
        <v>573511</v>
      </c>
      <c r="BO13" s="447"/>
      <c r="BP13" s="447"/>
      <c r="BQ13" s="447"/>
      <c r="BR13" s="447"/>
      <c r="BS13" s="447"/>
      <c r="BT13" s="447"/>
      <c r="BU13" s="448"/>
      <c r="BV13" s="446">
        <v>373610</v>
      </c>
      <c r="BW13" s="447"/>
      <c r="BX13" s="447"/>
      <c r="BY13" s="447"/>
      <c r="BZ13" s="447"/>
      <c r="CA13" s="447"/>
      <c r="CB13" s="447"/>
      <c r="CC13" s="448"/>
      <c r="CD13" s="449" t="s">
        <v>142</v>
      </c>
      <c r="CE13" s="450"/>
      <c r="CF13" s="450"/>
      <c r="CG13" s="450"/>
      <c r="CH13" s="450"/>
      <c r="CI13" s="450"/>
      <c r="CJ13" s="450"/>
      <c r="CK13" s="450"/>
      <c r="CL13" s="450"/>
      <c r="CM13" s="450"/>
      <c r="CN13" s="450"/>
      <c r="CO13" s="450"/>
      <c r="CP13" s="450"/>
      <c r="CQ13" s="450"/>
      <c r="CR13" s="450"/>
      <c r="CS13" s="451"/>
      <c r="CT13" s="443">
        <v>7.8</v>
      </c>
      <c r="CU13" s="444"/>
      <c r="CV13" s="444"/>
      <c r="CW13" s="444"/>
      <c r="CX13" s="444"/>
      <c r="CY13" s="444"/>
      <c r="CZ13" s="444"/>
      <c r="DA13" s="445"/>
      <c r="DB13" s="443">
        <v>8.1</v>
      </c>
      <c r="DC13" s="444"/>
      <c r="DD13" s="444"/>
      <c r="DE13" s="444"/>
      <c r="DF13" s="444"/>
      <c r="DG13" s="444"/>
      <c r="DH13" s="444"/>
      <c r="DI13" s="445"/>
    </row>
    <row r="14" spans="1:119" ht="18.75" customHeight="1" thickBot="1" x14ac:dyDescent="0.25">
      <c r="A14" s="174"/>
      <c r="B14" s="509"/>
      <c r="C14" s="510"/>
      <c r="D14" s="510"/>
      <c r="E14" s="510"/>
      <c r="F14" s="510"/>
      <c r="G14" s="510"/>
      <c r="H14" s="510"/>
      <c r="I14" s="510"/>
      <c r="J14" s="510"/>
      <c r="K14" s="511"/>
      <c r="L14" s="527" t="s">
        <v>143</v>
      </c>
      <c r="M14" s="528"/>
      <c r="N14" s="528"/>
      <c r="O14" s="528"/>
      <c r="P14" s="528"/>
      <c r="Q14" s="529"/>
      <c r="R14" s="530">
        <v>5515</v>
      </c>
      <c r="S14" s="531"/>
      <c r="T14" s="531"/>
      <c r="U14" s="531"/>
      <c r="V14" s="532"/>
      <c r="W14" s="436"/>
      <c r="X14" s="437"/>
      <c r="Y14" s="437"/>
      <c r="Z14" s="437"/>
      <c r="AA14" s="437"/>
      <c r="AB14" s="426"/>
      <c r="AC14" s="533">
        <v>14.9</v>
      </c>
      <c r="AD14" s="534"/>
      <c r="AE14" s="534"/>
      <c r="AF14" s="534"/>
      <c r="AG14" s="535"/>
      <c r="AH14" s="533">
        <v>14</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144</v>
      </c>
      <c r="CE14" s="542"/>
      <c r="CF14" s="542"/>
      <c r="CG14" s="542"/>
      <c r="CH14" s="542"/>
      <c r="CI14" s="542"/>
      <c r="CJ14" s="542"/>
      <c r="CK14" s="542"/>
      <c r="CL14" s="542"/>
      <c r="CM14" s="542"/>
      <c r="CN14" s="542"/>
      <c r="CO14" s="542"/>
      <c r="CP14" s="542"/>
      <c r="CQ14" s="542"/>
      <c r="CR14" s="542"/>
      <c r="CS14" s="543"/>
      <c r="CT14" s="544" t="s">
        <v>127</v>
      </c>
      <c r="CU14" s="545"/>
      <c r="CV14" s="545"/>
      <c r="CW14" s="545"/>
      <c r="CX14" s="545"/>
      <c r="CY14" s="545"/>
      <c r="CZ14" s="545"/>
      <c r="DA14" s="546"/>
      <c r="DB14" s="544">
        <v>14.4</v>
      </c>
      <c r="DC14" s="545"/>
      <c r="DD14" s="545"/>
      <c r="DE14" s="545"/>
      <c r="DF14" s="545"/>
      <c r="DG14" s="545"/>
      <c r="DH14" s="545"/>
      <c r="DI14" s="546"/>
    </row>
    <row r="15" spans="1:119" ht="18.75" customHeight="1" x14ac:dyDescent="0.2">
      <c r="A15" s="174"/>
      <c r="B15" s="509"/>
      <c r="C15" s="510"/>
      <c r="D15" s="510"/>
      <c r="E15" s="510"/>
      <c r="F15" s="510"/>
      <c r="G15" s="510"/>
      <c r="H15" s="510"/>
      <c r="I15" s="510"/>
      <c r="J15" s="510"/>
      <c r="K15" s="511"/>
      <c r="L15" s="183"/>
      <c r="M15" s="537" t="s">
        <v>138</v>
      </c>
      <c r="N15" s="538"/>
      <c r="O15" s="538"/>
      <c r="P15" s="538"/>
      <c r="Q15" s="539"/>
      <c r="R15" s="530">
        <v>5441</v>
      </c>
      <c r="S15" s="531"/>
      <c r="T15" s="531"/>
      <c r="U15" s="531"/>
      <c r="V15" s="532"/>
      <c r="W15" s="462" t="s">
        <v>145</v>
      </c>
      <c r="X15" s="463"/>
      <c r="Y15" s="463"/>
      <c r="Z15" s="463"/>
      <c r="AA15" s="463"/>
      <c r="AB15" s="453"/>
      <c r="AC15" s="497">
        <v>966</v>
      </c>
      <c r="AD15" s="498"/>
      <c r="AE15" s="498"/>
      <c r="AF15" s="498"/>
      <c r="AG15" s="540"/>
      <c r="AH15" s="497">
        <v>1018</v>
      </c>
      <c r="AI15" s="498"/>
      <c r="AJ15" s="498"/>
      <c r="AK15" s="498"/>
      <c r="AL15" s="499"/>
      <c r="AM15" s="475"/>
      <c r="AN15" s="476"/>
      <c r="AO15" s="476"/>
      <c r="AP15" s="476"/>
      <c r="AQ15" s="476"/>
      <c r="AR15" s="476"/>
      <c r="AS15" s="476"/>
      <c r="AT15" s="477"/>
      <c r="AU15" s="478"/>
      <c r="AV15" s="479"/>
      <c r="AW15" s="479"/>
      <c r="AX15" s="479"/>
      <c r="AY15" s="406" t="s">
        <v>146</v>
      </c>
      <c r="AZ15" s="407"/>
      <c r="BA15" s="407"/>
      <c r="BB15" s="407"/>
      <c r="BC15" s="407"/>
      <c r="BD15" s="407"/>
      <c r="BE15" s="407"/>
      <c r="BF15" s="407"/>
      <c r="BG15" s="407"/>
      <c r="BH15" s="407"/>
      <c r="BI15" s="407"/>
      <c r="BJ15" s="407"/>
      <c r="BK15" s="407"/>
      <c r="BL15" s="407"/>
      <c r="BM15" s="408"/>
      <c r="BN15" s="409">
        <v>786685</v>
      </c>
      <c r="BO15" s="410"/>
      <c r="BP15" s="410"/>
      <c r="BQ15" s="410"/>
      <c r="BR15" s="410"/>
      <c r="BS15" s="410"/>
      <c r="BT15" s="410"/>
      <c r="BU15" s="411"/>
      <c r="BV15" s="409">
        <v>816164</v>
      </c>
      <c r="BW15" s="410"/>
      <c r="BX15" s="410"/>
      <c r="BY15" s="410"/>
      <c r="BZ15" s="410"/>
      <c r="CA15" s="410"/>
      <c r="CB15" s="410"/>
      <c r="CC15" s="411"/>
      <c r="CD15" s="547" t="s">
        <v>147</v>
      </c>
      <c r="CE15" s="548"/>
      <c r="CF15" s="548"/>
      <c r="CG15" s="548"/>
      <c r="CH15" s="548"/>
      <c r="CI15" s="548"/>
      <c r="CJ15" s="548"/>
      <c r="CK15" s="548"/>
      <c r="CL15" s="548"/>
      <c r="CM15" s="548"/>
      <c r="CN15" s="548"/>
      <c r="CO15" s="548"/>
      <c r="CP15" s="548"/>
      <c r="CQ15" s="548"/>
      <c r="CR15" s="548"/>
      <c r="CS15" s="549"/>
      <c r="CT15" s="184"/>
      <c r="CU15" s="185"/>
      <c r="CV15" s="185"/>
      <c r="CW15" s="185"/>
      <c r="CX15" s="185"/>
      <c r="CY15" s="185"/>
      <c r="CZ15" s="185"/>
      <c r="DA15" s="186"/>
      <c r="DB15" s="184"/>
      <c r="DC15" s="185"/>
      <c r="DD15" s="185"/>
      <c r="DE15" s="185"/>
      <c r="DF15" s="185"/>
      <c r="DG15" s="185"/>
      <c r="DH15" s="185"/>
      <c r="DI15" s="186"/>
    </row>
    <row r="16" spans="1:119" ht="18.75" customHeight="1" x14ac:dyDescent="0.2">
      <c r="A16" s="174"/>
      <c r="B16" s="509"/>
      <c r="C16" s="510"/>
      <c r="D16" s="510"/>
      <c r="E16" s="510"/>
      <c r="F16" s="510"/>
      <c r="G16" s="510"/>
      <c r="H16" s="510"/>
      <c r="I16" s="510"/>
      <c r="J16" s="510"/>
      <c r="K16" s="511"/>
      <c r="L16" s="527" t="s">
        <v>148</v>
      </c>
      <c r="M16" s="550"/>
      <c r="N16" s="550"/>
      <c r="O16" s="550"/>
      <c r="P16" s="550"/>
      <c r="Q16" s="551"/>
      <c r="R16" s="552" t="s">
        <v>149</v>
      </c>
      <c r="S16" s="553"/>
      <c r="T16" s="553"/>
      <c r="U16" s="553"/>
      <c r="V16" s="554"/>
      <c r="W16" s="436"/>
      <c r="X16" s="437"/>
      <c r="Y16" s="437"/>
      <c r="Z16" s="437"/>
      <c r="AA16" s="437"/>
      <c r="AB16" s="426"/>
      <c r="AC16" s="533">
        <v>35.200000000000003</v>
      </c>
      <c r="AD16" s="534"/>
      <c r="AE16" s="534"/>
      <c r="AF16" s="534"/>
      <c r="AG16" s="535"/>
      <c r="AH16" s="533">
        <v>35.5</v>
      </c>
      <c r="AI16" s="534"/>
      <c r="AJ16" s="534"/>
      <c r="AK16" s="534"/>
      <c r="AL16" s="536"/>
      <c r="AM16" s="475"/>
      <c r="AN16" s="476"/>
      <c r="AO16" s="476"/>
      <c r="AP16" s="476"/>
      <c r="AQ16" s="476"/>
      <c r="AR16" s="476"/>
      <c r="AS16" s="476"/>
      <c r="AT16" s="477"/>
      <c r="AU16" s="478"/>
      <c r="AV16" s="479"/>
      <c r="AW16" s="479"/>
      <c r="AX16" s="479"/>
      <c r="AY16" s="480" t="s">
        <v>150</v>
      </c>
      <c r="AZ16" s="481"/>
      <c r="BA16" s="481"/>
      <c r="BB16" s="481"/>
      <c r="BC16" s="481"/>
      <c r="BD16" s="481"/>
      <c r="BE16" s="481"/>
      <c r="BF16" s="481"/>
      <c r="BG16" s="481"/>
      <c r="BH16" s="481"/>
      <c r="BI16" s="481"/>
      <c r="BJ16" s="481"/>
      <c r="BK16" s="481"/>
      <c r="BL16" s="481"/>
      <c r="BM16" s="482"/>
      <c r="BN16" s="446">
        <v>2653066</v>
      </c>
      <c r="BO16" s="447"/>
      <c r="BP16" s="447"/>
      <c r="BQ16" s="447"/>
      <c r="BR16" s="447"/>
      <c r="BS16" s="447"/>
      <c r="BT16" s="447"/>
      <c r="BU16" s="448"/>
      <c r="BV16" s="446">
        <v>2462709</v>
      </c>
      <c r="BW16" s="447"/>
      <c r="BX16" s="447"/>
      <c r="BY16" s="447"/>
      <c r="BZ16" s="447"/>
      <c r="CA16" s="447"/>
      <c r="CB16" s="447"/>
      <c r="CC16" s="448"/>
      <c r="CD16" s="187"/>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5">
      <c r="A17" s="174"/>
      <c r="B17" s="512"/>
      <c r="C17" s="513"/>
      <c r="D17" s="513"/>
      <c r="E17" s="513"/>
      <c r="F17" s="513"/>
      <c r="G17" s="513"/>
      <c r="H17" s="513"/>
      <c r="I17" s="513"/>
      <c r="J17" s="513"/>
      <c r="K17" s="514"/>
      <c r="L17" s="188"/>
      <c r="M17" s="557" t="s">
        <v>151</v>
      </c>
      <c r="N17" s="558"/>
      <c r="O17" s="558"/>
      <c r="P17" s="558"/>
      <c r="Q17" s="559"/>
      <c r="R17" s="552" t="s">
        <v>152</v>
      </c>
      <c r="S17" s="553"/>
      <c r="T17" s="553"/>
      <c r="U17" s="553"/>
      <c r="V17" s="554"/>
      <c r="W17" s="462" t="s">
        <v>153</v>
      </c>
      <c r="X17" s="463"/>
      <c r="Y17" s="463"/>
      <c r="Z17" s="463"/>
      <c r="AA17" s="463"/>
      <c r="AB17" s="453"/>
      <c r="AC17" s="497">
        <v>1373</v>
      </c>
      <c r="AD17" s="498"/>
      <c r="AE17" s="498"/>
      <c r="AF17" s="498"/>
      <c r="AG17" s="540"/>
      <c r="AH17" s="497">
        <v>1450</v>
      </c>
      <c r="AI17" s="498"/>
      <c r="AJ17" s="498"/>
      <c r="AK17" s="498"/>
      <c r="AL17" s="499"/>
      <c r="AM17" s="475"/>
      <c r="AN17" s="476"/>
      <c r="AO17" s="476"/>
      <c r="AP17" s="476"/>
      <c r="AQ17" s="476"/>
      <c r="AR17" s="476"/>
      <c r="AS17" s="476"/>
      <c r="AT17" s="477"/>
      <c r="AU17" s="478"/>
      <c r="AV17" s="479"/>
      <c r="AW17" s="479"/>
      <c r="AX17" s="479"/>
      <c r="AY17" s="480" t="s">
        <v>154</v>
      </c>
      <c r="AZ17" s="481"/>
      <c r="BA17" s="481"/>
      <c r="BB17" s="481"/>
      <c r="BC17" s="481"/>
      <c r="BD17" s="481"/>
      <c r="BE17" s="481"/>
      <c r="BF17" s="481"/>
      <c r="BG17" s="481"/>
      <c r="BH17" s="481"/>
      <c r="BI17" s="481"/>
      <c r="BJ17" s="481"/>
      <c r="BK17" s="481"/>
      <c r="BL17" s="481"/>
      <c r="BM17" s="482"/>
      <c r="BN17" s="446">
        <v>978987</v>
      </c>
      <c r="BO17" s="447"/>
      <c r="BP17" s="447"/>
      <c r="BQ17" s="447"/>
      <c r="BR17" s="447"/>
      <c r="BS17" s="447"/>
      <c r="BT17" s="447"/>
      <c r="BU17" s="448"/>
      <c r="BV17" s="446">
        <v>1016839</v>
      </c>
      <c r="BW17" s="447"/>
      <c r="BX17" s="447"/>
      <c r="BY17" s="447"/>
      <c r="BZ17" s="447"/>
      <c r="CA17" s="447"/>
      <c r="CB17" s="447"/>
      <c r="CC17" s="448"/>
      <c r="CD17" s="187"/>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5">
      <c r="A18" s="174"/>
      <c r="B18" s="568" t="s">
        <v>155</v>
      </c>
      <c r="C18" s="489"/>
      <c r="D18" s="489"/>
      <c r="E18" s="569"/>
      <c r="F18" s="569"/>
      <c r="G18" s="569"/>
      <c r="H18" s="569"/>
      <c r="I18" s="569"/>
      <c r="J18" s="569"/>
      <c r="K18" s="569"/>
      <c r="L18" s="570">
        <v>225.52</v>
      </c>
      <c r="M18" s="570"/>
      <c r="N18" s="570"/>
      <c r="O18" s="570"/>
      <c r="P18" s="570"/>
      <c r="Q18" s="570"/>
      <c r="R18" s="571"/>
      <c r="S18" s="571"/>
      <c r="T18" s="571"/>
      <c r="U18" s="571"/>
      <c r="V18" s="572"/>
      <c r="W18" s="464"/>
      <c r="X18" s="465"/>
      <c r="Y18" s="465"/>
      <c r="Z18" s="465"/>
      <c r="AA18" s="465"/>
      <c r="AB18" s="456"/>
      <c r="AC18" s="573">
        <v>50</v>
      </c>
      <c r="AD18" s="574"/>
      <c r="AE18" s="574"/>
      <c r="AF18" s="574"/>
      <c r="AG18" s="575"/>
      <c r="AH18" s="573">
        <v>50.5</v>
      </c>
      <c r="AI18" s="574"/>
      <c r="AJ18" s="574"/>
      <c r="AK18" s="574"/>
      <c r="AL18" s="576"/>
      <c r="AM18" s="475"/>
      <c r="AN18" s="476"/>
      <c r="AO18" s="476"/>
      <c r="AP18" s="476"/>
      <c r="AQ18" s="476"/>
      <c r="AR18" s="476"/>
      <c r="AS18" s="476"/>
      <c r="AT18" s="477"/>
      <c r="AU18" s="478"/>
      <c r="AV18" s="479"/>
      <c r="AW18" s="479"/>
      <c r="AX18" s="479"/>
      <c r="AY18" s="480" t="s">
        <v>156</v>
      </c>
      <c r="AZ18" s="481"/>
      <c r="BA18" s="481"/>
      <c r="BB18" s="481"/>
      <c r="BC18" s="481"/>
      <c r="BD18" s="481"/>
      <c r="BE18" s="481"/>
      <c r="BF18" s="481"/>
      <c r="BG18" s="481"/>
      <c r="BH18" s="481"/>
      <c r="BI18" s="481"/>
      <c r="BJ18" s="481"/>
      <c r="BK18" s="481"/>
      <c r="BL18" s="481"/>
      <c r="BM18" s="482"/>
      <c r="BN18" s="446">
        <v>2326653</v>
      </c>
      <c r="BO18" s="447"/>
      <c r="BP18" s="447"/>
      <c r="BQ18" s="447"/>
      <c r="BR18" s="447"/>
      <c r="BS18" s="447"/>
      <c r="BT18" s="447"/>
      <c r="BU18" s="448"/>
      <c r="BV18" s="446">
        <v>2229260</v>
      </c>
      <c r="BW18" s="447"/>
      <c r="BX18" s="447"/>
      <c r="BY18" s="447"/>
      <c r="BZ18" s="447"/>
      <c r="CA18" s="447"/>
      <c r="CB18" s="447"/>
      <c r="CC18" s="448"/>
      <c r="CD18" s="187"/>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5">
      <c r="A19" s="174"/>
      <c r="B19" s="568" t="s">
        <v>157</v>
      </c>
      <c r="C19" s="489"/>
      <c r="D19" s="489"/>
      <c r="E19" s="569"/>
      <c r="F19" s="569"/>
      <c r="G19" s="569"/>
      <c r="H19" s="569"/>
      <c r="I19" s="569"/>
      <c r="J19" s="569"/>
      <c r="K19" s="569"/>
      <c r="L19" s="577">
        <v>23</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158</v>
      </c>
      <c r="AZ19" s="481"/>
      <c r="BA19" s="481"/>
      <c r="BB19" s="481"/>
      <c r="BC19" s="481"/>
      <c r="BD19" s="481"/>
      <c r="BE19" s="481"/>
      <c r="BF19" s="481"/>
      <c r="BG19" s="481"/>
      <c r="BH19" s="481"/>
      <c r="BI19" s="481"/>
      <c r="BJ19" s="481"/>
      <c r="BK19" s="481"/>
      <c r="BL19" s="481"/>
      <c r="BM19" s="482"/>
      <c r="BN19" s="446">
        <v>3992699</v>
      </c>
      <c r="BO19" s="447"/>
      <c r="BP19" s="447"/>
      <c r="BQ19" s="447"/>
      <c r="BR19" s="447"/>
      <c r="BS19" s="447"/>
      <c r="BT19" s="447"/>
      <c r="BU19" s="448"/>
      <c r="BV19" s="446">
        <v>3692942</v>
      </c>
      <c r="BW19" s="447"/>
      <c r="BX19" s="447"/>
      <c r="BY19" s="447"/>
      <c r="BZ19" s="447"/>
      <c r="CA19" s="447"/>
      <c r="CB19" s="447"/>
      <c r="CC19" s="448"/>
      <c r="CD19" s="187"/>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5">
      <c r="A20" s="174"/>
      <c r="B20" s="568" t="s">
        <v>159</v>
      </c>
      <c r="C20" s="489"/>
      <c r="D20" s="489"/>
      <c r="E20" s="569"/>
      <c r="F20" s="569"/>
      <c r="G20" s="569"/>
      <c r="H20" s="569"/>
      <c r="I20" s="569"/>
      <c r="J20" s="569"/>
      <c r="K20" s="569"/>
      <c r="L20" s="577">
        <v>1671</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7"/>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5">
      <c r="A21" s="174"/>
      <c r="B21" s="586" t="s">
        <v>160</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87"/>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2">
      <c r="A22" s="174"/>
      <c r="B22" s="616" t="s">
        <v>161</v>
      </c>
      <c r="C22" s="590"/>
      <c r="D22" s="591"/>
      <c r="E22" s="458" t="s">
        <v>1</v>
      </c>
      <c r="F22" s="463"/>
      <c r="G22" s="463"/>
      <c r="H22" s="463"/>
      <c r="I22" s="463"/>
      <c r="J22" s="463"/>
      <c r="K22" s="453"/>
      <c r="L22" s="458" t="s">
        <v>162</v>
      </c>
      <c r="M22" s="463"/>
      <c r="N22" s="463"/>
      <c r="O22" s="463"/>
      <c r="P22" s="453"/>
      <c r="Q22" s="621" t="s">
        <v>163</v>
      </c>
      <c r="R22" s="622"/>
      <c r="S22" s="622"/>
      <c r="T22" s="622"/>
      <c r="U22" s="622"/>
      <c r="V22" s="623"/>
      <c r="W22" s="589" t="s">
        <v>164</v>
      </c>
      <c r="X22" s="590"/>
      <c r="Y22" s="591"/>
      <c r="Z22" s="458" t="s">
        <v>1</v>
      </c>
      <c r="AA22" s="463"/>
      <c r="AB22" s="463"/>
      <c r="AC22" s="463"/>
      <c r="AD22" s="463"/>
      <c r="AE22" s="463"/>
      <c r="AF22" s="463"/>
      <c r="AG22" s="453"/>
      <c r="AH22" s="627" t="s">
        <v>165</v>
      </c>
      <c r="AI22" s="463"/>
      <c r="AJ22" s="463"/>
      <c r="AK22" s="463"/>
      <c r="AL22" s="453"/>
      <c r="AM22" s="627" t="s">
        <v>166</v>
      </c>
      <c r="AN22" s="628"/>
      <c r="AO22" s="628"/>
      <c r="AP22" s="628"/>
      <c r="AQ22" s="628"/>
      <c r="AR22" s="629"/>
      <c r="AS22" s="621" t="s">
        <v>163</v>
      </c>
      <c r="AT22" s="622"/>
      <c r="AU22" s="622"/>
      <c r="AV22" s="622"/>
      <c r="AW22" s="622"/>
      <c r="AX22" s="633"/>
      <c r="AY22" s="406" t="s">
        <v>167</v>
      </c>
      <c r="AZ22" s="407"/>
      <c r="BA22" s="407"/>
      <c r="BB22" s="407"/>
      <c r="BC22" s="407"/>
      <c r="BD22" s="407"/>
      <c r="BE22" s="407"/>
      <c r="BF22" s="407"/>
      <c r="BG22" s="407"/>
      <c r="BH22" s="407"/>
      <c r="BI22" s="407"/>
      <c r="BJ22" s="407"/>
      <c r="BK22" s="407"/>
      <c r="BL22" s="407"/>
      <c r="BM22" s="408"/>
      <c r="BN22" s="409">
        <v>3480345</v>
      </c>
      <c r="BO22" s="410"/>
      <c r="BP22" s="410"/>
      <c r="BQ22" s="410"/>
      <c r="BR22" s="410"/>
      <c r="BS22" s="410"/>
      <c r="BT22" s="410"/>
      <c r="BU22" s="411"/>
      <c r="BV22" s="409">
        <v>3538886</v>
      </c>
      <c r="BW22" s="410"/>
      <c r="BX22" s="410"/>
      <c r="BY22" s="410"/>
      <c r="BZ22" s="410"/>
      <c r="CA22" s="410"/>
      <c r="CB22" s="410"/>
      <c r="CC22" s="411"/>
      <c r="CD22" s="187"/>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2">
      <c r="A23" s="174"/>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168</v>
      </c>
      <c r="AZ23" s="481"/>
      <c r="BA23" s="481"/>
      <c r="BB23" s="481"/>
      <c r="BC23" s="481"/>
      <c r="BD23" s="481"/>
      <c r="BE23" s="481"/>
      <c r="BF23" s="481"/>
      <c r="BG23" s="481"/>
      <c r="BH23" s="481"/>
      <c r="BI23" s="481"/>
      <c r="BJ23" s="481"/>
      <c r="BK23" s="481"/>
      <c r="BL23" s="481"/>
      <c r="BM23" s="482"/>
      <c r="BN23" s="446">
        <v>3229155</v>
      </c>
      <c r="BO23" s="447"/>
      <c r="BP23" s="447"/>
      <c r="BQ23" s="447"/>
      <c r="BR23" s="447"/>
      <c r="BS23" s="447"/>
      <c r="BT23" s="447"/>
      <c r="BU23" s="448"/>
      <c r="BV23" s="446">
        <v>3339316</v>
      </c>
      <c r="BW23" s="447"/>
      <c r="BX23" s="447"/>
      <c r="BY23" s="447"/>
      <c r="BZ23" s="447"/>
      <c r="CA23" s="447"/>
      <c r="CB23" s="447"/>
      <c r="CC23" s="448"/>
      <c r="CD23" s="187"/>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5">
      <c r="A24" s="174"/>
      <c r="B24" s="617"/>
      <c r="C24" s="593"/>
      <c r="D24" s="594"/>
      <c r="E24" s="496" t="s">
        <v>169</v>
      </c>
      <c r="F24" s="476"/>
      <c r="G24" s="476"/>
      <c r="H24" s="476"/>
      <c r="I24" s="476"/>
      <c r="J24" s="476"/>
      <c r="K24" s="477"/>
      <c r="L24" s="497">
        <v>1</v>
      </c>
      <c r="M24" s="498"/>
      <c r="N24" s="498"/>
      <c r="O24" s="498"/>
      <c r="P24" s="540"/>
      <c r="Q24" s="497">
        <v>6545</v>
      </c>
      <c r="R24" s="498"/>
      <c r="S24" s="498"/>
      <c r="T24" s="498"/>
      <c r="U24" s="498"/>
      <c r="V24" s="540"/>
      <c r="W24" s="592"/>
      <c r="X24" s="593"/>
      <c r="Y24" s="594"/>
      <c r="Z24" s="496" t="s">
        <v>170</v>
      </c>
      <c r="AA24" s="476"/>
      <c r="AB24" s="476"/>
      <c r="AC24" s="476"/>
      <c r="AD24" s="476"/>
      <c r="AE24" s="476"/>
      <c r="AF24" s="476"/>
      <c r="AG24" s="477"/>
      <c r="AH24" s="497">
        <v>69</v>
      </c>
      <c r="AI24" s="498"/>
      <c r="AJ24" s="498"/>
      <c r="AK24" s="498"/>
      <c r="AL24" s="540"/>
      <c r="AM24" s="497">
        <v>206103</v>
      </c>
      <c r="AN24" s="498"/>
      <c r="AO24" s="498"/>
      <c r="AP24" s="498"/>
      <c r="AQ24" s="498"/>
      <c r="AR24" s="540"/>
      <c r="AS24" s="497">
        <v>2987</v>
      </c>
      <c r="AT24" s="498"/>
      <c r="AU24" s="498"/>
      <c r="AV24" s="498"/>
      <c r="AW24" s="498"/>
      <c r="AX24" s="499"/>
      <c r="AY24" s="562" t="s">
        <v>171</v>
      </c>
      <c r="AZ24" s="563"/>
      <c r="BA24" s="563"/>
      <c r="BB24" s="563"/>
      <c r="BC24" s="563"/>
      <c r="BD24" s="563"/>
      <c r="BE24" s="563"/>
      <c r="BF24" s="563"/>
      <c r="BG24" s="563"/>
      <c r="BH24" s="563"/>
      <c r="BI24" s="563"/>
      <c r="BJ24" s="563"/>
      <c r="BK24" s="563"/>
      <c r="BL24" s="563"/>
      <c r="BM24" s="564"/>
      <c r="BN24" s="446">
        <v>1743649</v>
      </c>
      <c r="BO24" s="447"/>
      <c r="BP24" s="447"/>
      <c r="BQ24" s="447"/>
      <c r="BR24" s="447"/>
      <c r="BS24" s="447"/>
      <c r="BT24" s="447"/>
      <c r="BU24" s="448"/>
      <c r="BV24" s="446">
        <v>1737465</v>
      </c>
      <c r="BW24" s="447"/>
      <c r="BX24" s="447"/>
      <c r="BY24" s="447"/>
      <c r="BZ24" s="447"/>
      <c r="CA24" s="447"/>
      <c r="CB24" s="447"/>
      <c r="CC24" s="448"/>
      <c r="CD24" s="187"/>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2">
      <c r="A25" s="174"/>
      <c r="B25" s="617"/>
      <c r="C25" s="593"/>
      <c r="D25" s="594"/>
      <c r="E25" s="496" t="s">
        <v>172</v>
      </c>
      <c r="F25" s="476"/>
      <c r="G25" s="476"/>
      <c r="H25" s="476"/>
      <c r="I25" s="476"/>
      <c r="J25" s="476"/>
      <c r="K25" s="477"/>
      <c r="L25" s="497">
        <v>1</v>
      </c>
      <c r="M25" s="498"/>
      <c r="N25" s="498"/>
      <c r="O25" s="498"/>
      <c r="P25" s="540"/>
      <c r="Q25" s="497">
        <v>5236</v>
      </c>
      <c r="R25" s="498"/>
      <c r="S25" s="498"/>
      <c r="T25" s="498"/>
      <c r="U25" s="498"/>
      <c r="V25" s="540"/>
      <c r="W25" s="592"/>
      <c r="X25" s="593"/>
      <c r="Y25" s="594"/>
      <c r="Z25" s="496" t="s">
        <v>173</v>
      </c>
      <c r="AA25" s="476"/>
      <c r="AB25" s="476"/>
      <c r="AC25" s="476"/>
      <c r="AD25" s="476"/>
      <c r="AE25" s="476"/>
      <c r="AF25" s="476"/>
      <c r="AG25" s="477"/>
      <c r="AH25" s="497" t="s">
        <v>137</v>
      </c>
      <c r="AI25" s="498"/>
      <c r="AJ25" s="498"/>
      <c r="AK25" s="498"/>
      <c r="AL25" s="540"/>
      <c r="AM25" s="497" t="s">
        <v>136</v>
      </c>
      <c r="AN25" s="498"/>
      <c r="AO25" s="498"/>
      <c r="AP25" s="498"/>
      <c r="AQ25" s="498"/>
      <c r="AR25" s="540"/>
      <c r="AS25" s="497" t="s">
        <v>137</v>
      </c>
      <c r="AT25" s="498"/>
      <c r="AU25" s="498"/>
      <c r="AV25" s="498"/>
      <c r="AW25" s="498"/>
      <c r="AX25" s="499"/>
      <c r="AY25" s="406" t="s">
        <v>174</v>
      </c>
      <c r="AZ25" s="407"/>
      <c r="BA25" s="407"/>
      <c r="BB25" s="407"/>
      <c r="BC25" s="407"/>
      <c r="BD25" s="407"/>
      <c r="BE25" s="407"/>
      <c r="BF25" s="407"/>
      <c r="BG25" s="407"/>
      <c r="BH25" s="407"/>
      <c r="BI25" s="407"/>
      <c r="BJ25" s="407"/>
      <c r="BK25" s="407"/>
      <c r="BL25" s="407"/>
      <c r="BM25" s="408"/>
      <c r="BN25" s="409">
        <v>36777</v>
      </c>
      <c r="BO25" s="410"/>
      <c r="BP25" s="410"/>
      <c r="BQ25" s="410"/>
      <c r="BR25" s="410"/>
      <c r="BS25" s="410"/>
      <c r="BT25" s="410"/>
      <c r="BU25" s="411"/>
      <c r="BV25" s="409">
        <v>46665</v>
      </c>
      <c r="BW25" s="410"/>
      <c r="BX25" s="410"/>
      <c r="BY25" s="410"/>
      <c r="BZ25" s="410"/>
      <c r="CA25" s="410"/>
      <c r="CB25" s="410"/>
      <c r="CC25" s="411"/>
      <c r="CD25" s="187"/>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2">
      <c r="A26" s="174"/>
      <c r="B26" s="617"/>
      <c r="C26" s="593"/>
      <c r="D26" s="594"/>
      <c r="E26" s="496" t="s">
        <v>175</v>
      </c>
      <c r="F26" s="476"/>
      <c r="G26" s="476"/>
      <c r="H26" s="476"/>
      <c r="I26" s="476"/>
      <c r="J26" s="476"/>
      <c r="K26" s="477"/>
      <c r="L26" s="497">
        <v>1</v>
      </c>
      <c r="M26" s="498"/>
      <c r="N26" s="498"/>
      <c r="O26" s="498"/>
      <c r="P26" s="540"/>
      <c r="Q26" s="497">
        <v>4848</v>
      </c>
      <c r="R26" s="498"/>
      <c r="S26" s="498"/>
      <c r="T26" s="498"/>
      <c r="U26" s="498"/>
      <c r="V26" s="540"/>
      <c r="W26" s="592"/>
      <c r="X26" s="593"/>
      <c r="Y26" s="594"/>
      <c r="Z26" s="496" t="s">
        <v>176</v>
      </c>
      <c r="AA26" s="598"/>
      <c r="AB26" s="598"/>
      <c r="AC26" s="598"/>
      <c r="AD26" s="598"/>
      <c r="AE26" s="598"/>
      <c r="AF26" s="598"/>
      <c r="AG26" s="599"/>
      <c r="AH26" s="497">
        <v>3</v>
      </c>
      <c r="AI26" s="498"/>
      <c r="AJ26" s="498"/>
      <c r="AK26" s="498"/>
      <c r="AL26" s="540"/>
      <c r="AM26" s="497">
        <v>7971</v>
      </c>
      <c r="AN26" s="498"/>
      <c r="AO26" s="498"/>
      <c r="AP26" s="498"/>
      <c r="AQ26" s="498"/>
      <c r="AR26" s="540"/>
      <c r="AS26" s="497">
        <v>2657</v>
      </c>
      <c r="AT26" s="498"/>
      <c r="AU26" s="498"/>
      <c r="AV26" s="498"/>
      <c r="AW26" s="498"/>
      <c r="AX26" s="499"/>
      <c r="AY26" s="449" t="s">
        <v>177</v>
      </c>
      <c r="AZ26" s="450"/>
      <c r="BA26" s="450"/>
      <c r="BB26" s="450"/>
      <c r="BC26" s="450"/>
      <c r="BD26" s="450"/>
      <c r="BE26" s="450"/>
      <c r="BF26" s="450"/>
      <c r="BG26" s="450"/>
      <c r="BH26" s="450"/>
      <c r="BI26" s="450"/>
      <c r="BJ26" s="450"/>
      <c r="BK26" s="450"/>
      <c r="BL26" s="450"/>
      <c r="BM26" s="451"/>
      <c r="BN26" s="446" t="s">
        <v>136</v>
      </c>
      <c r="BO26" s="447"/>
      <c r="BP26" s="447"/>
      <c r="BQ26" s="447"/>
      <c r="BR26" s="447"/>
      <c r="BS26" s="447"/>
      <c r="BT26" s="447"/>
      <c r="BU26" s="448"/>
      <c r="BV26" s="446" t="s">
        <v>136</v>
      </c>
      <c r="BW26" s="447"/>
      <c r="BX26" s="447"/>
      <c r="BY26" s="447"/>
      <c r="BZ26" s="447"/>
      <c r="CA26" s="447"/>
      <c r="CB26" s="447"/>
      <c r="CC26" s="448"/>
      <c r="CD26" s="187"/>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5">
      <c r="A27" s="174"/>
      <c r="B27" s="617"/>
      <c r="C27" s="593"/>
      <c r="D27" s="594"/>
      <c r="E27" s="496" t="s">
        <v>178</v>
      </c>
      <c r="F27" s="476"/>
      <c r="G27" s="476"/>
      <c r="H27" s="476"/>
      <c r="I27" s="476"/>
      <c r="J27" s="476"/>
      <c r="K27" s="477"/>
      <c r="L27" s="497">
        <v>1</v>
      </c>
      <c r="M27" s="498"/>
      <c r="N27" s="498"/>
      <c r="O27" s="498"/>
      <c r="P27" s="540"/>
      <c r="Q27" s="497">
        <v>2900</v>
      </c>
      <c r="R27" s="498"/>
      <c r="S27" s="498"/>
      <c r="T27" s="498"/>
      <c r="U27" s="498"/>
      <c r="V27" s="540"/>
      <c r="W27" s="592"/>
      <c r="X27" s="593"/>
      <c r="Y27" s="594"/>
      <c r="Z27" s="496" t="s">
        <v>179</v>
      </c>
      <c r="AA27" s="476"/>
      <c r="AB27" s="476"/>
      <c r="AC27" s="476"/>
      <c r="AD27" s="476"/>
      <c r="AE27" s="476"/>
      <c r="AF27" s="476"/>
      <c r="AG27" s="477"/>
      <c r="AH27" s="497">
        <v>10</v>
      </c>
      <c r="AI27" s="498"/>
      <c r="AJ27" s="498"/>
      <c r="AK27" s="498"/>
      <c r="AL27" s="540"/>
      <c r="AM27" s="497">
        <v>30794</v>
      </c>
      <c r="AN27" s="498"/>
      <c r="AO27" s="498"/>
      <c r="AP27" s="498"/>
      <c r="AQ27" s="498"/>
      <c r="AR27" s="540"/>
      <c r="AS27" s="497">
        <v>3079</v>
      </c>
      <c r="AT27" s="498"/>
      <c r="AU27" s="498"/>
      <c r="AV27" s="498"/>
      <c r="AW27" s="498"/>
      <c r="AX27" s="499"/>
      <c r="AY27" s="541" t="s">
        <v>180</v>
      </c>
      <c r="AZ27" s="542"/>
      <c r="BA27" s="542"/>
      <c r="BB27" s="542"/>
      <c r="BC27" s="542"/>
      <c r="BD27" s="542"/>
      <c r="BE27" s="542"/>
      <c r="BF27" s="542"/>
      <c r="BG27" s="542"/>
      <c r="BH27" s="542"/>
      <c r="BI27" s="542"/>
      <c r="BJ27" s="542"/>
      <c r="BK27" s="542"/>
      <c r="BL27" s="542"/>
      <c r="BM27" s="543"/>
      <c r="BN27" s="565">
        <v>143422</v>
      </c>
      <c r="BO27" s="566"/>
      <c r="BP27" s="566"/>
      <c r="BQ27" s="566"/>
      <c r="BR27" s="566"/>
      <c r="BS27" s="566"/>
      <c r="BT27" s="566"/>
      <c r="BU27" s="567"/>
      <c r="BV27" s="565">
        <v>143422</v>
      </c>
      <c r="BW27" s="566"/>
      <c r="BX27" s="566"/>
      <c r="BY27" s="566"/>
      <c r="BZ27" s="566"/>
      <c r="CA27" s="566"/>
      <c r="CB27" s="566"/>
      <c r="CC27" s="567"/>
      <c r="CD27" s="189"/>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2">
      <c r="A28" s="174"/>
      <c r="B28" s="617"/>
      <c r="C28" s="593"/>
      <c r="D28" s="594"/>
      <c r="E28" s="496" t="s">
        <v>181</v>
      </c>
      <c r="F28" s="476"/>
      <c r="G28" s="476"/>
      <c r="H28" s="476"/>
      <c r="I28" s="476"/>
      <c r="J28" s="476"/>
      <c r="K28" s="477"/>
      <c r="L28" s="497">
        <v>1</v>
      </c>
      <c r="M28" s="498"/>
      <c r="N28" s="498"/>
      <c r="O28" s="498"/>
      <c r="P28" s="540"/>
      <c r="Q28" s="497">
        <v>2450</v>
      </c>
      <c r="R28" s="498"/>
      <c r="S28" s="498"/>
      <c r="T28" s="498"/>
      <c r="U28" s="498"/>
      <c r="V28" s="540"/>
      <c r="W28" s="592"/>
      <c r="X28" s="593"/>
      <c r="Y28" s="594"/>
      <c r="Z28" s="496" t="s">
        <v>182</v>
      </c>
      <c r="AA28" s="476"/>
      <c r="AB28" s="476"/>
      <c r="AC28" s="476"/>
      <c r="AD28" s="476"/>
      <c r="AE28" s="476"/>
      <c r="AF28" s="476"/>
      <c r="AG28" s="477"/>
      <c r="AH28" s="497" t="s">
        <v>136</v>
      </c>
      <c r="AI28" s="498"/>
      <c r="AJ28" s="498"/>
      <c r="AK28" s="498"/>
      <c r="AL28" s="540"/>
      <c r="AM28" s="497" t="s">
        <v>136</v>
      </c>
      <c r="AN28" s="498"/>
      <c r="AO28" s="498"/>
      <c r="AP28" s="498"/>
      <c r="AQ28" s="498"/>
      <c r="AR28" s="540"/>
      <c r="AS28" s="497" t="s">
        <v>136</v>
      </c>
      <c r="AT28" s="498"/>
      <c r="AU28" s="498"/>
      <c r="AV28" s="498"/>
      <c r="AW28" s="498"/>
      <c r="AX28" s="499"/>
      <c r="AY28" s="600" t="s">
        <v>183</v>
      </c>
      <c r="AZ28" s="601"/>
      <c r="BA28" s="601"/>
      <c r="BB28" s="602"/>
      <c r="BC28" s="406" t="s">
        <v>47</v>
      </c>
      <c r="BD28" s="407"/>
      <c r="BE28" s="407"/>
      <c r="BF28" s="407"/>
      <c r="BG28" s="407"/>
      <c r="BH28" s="407"/>
      <c r="BI28" s="407"/>
      <c r="BJ28" s="407"/>
      <c r="BK28" s="407"/>
      <c r="BL28" s="407"/>
      <c r="BM28" s="408"/>
      <c r="BN28" s="409">
        <v>1569211</v>
      </c>
      <c r="BO28" s="410"/>
      <c r="BP28" s="410"/>
      <c r="BQ28" s="410"/>
      <c r="BR28" s="410"/>
      <c r="BS28" s="410"/>
      <c r="BT28" s="410"/>
      <c r="BU28" s="411"/>
      <c r="BV28" s="409">
        <v>1021191</v>
      </c>
      <c r="BW28" s="410"/>
      <c r="BX28" s="410"/>
      <c r="BY28" s="410"/>
      <c r="BZ28" s="410"/>
      <c r="CA28" s="410"/>
      <c r="CB28" s="410"/>
      <c r="CC28" s="411"/>
      <c r="CD28" s="187"/>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2">
      <c r="A29" s="174"/>
      <c r="B29" s="617"/>
      <c r="C29" s="593"/>
      <c r="D29" s="594"/>
      <c r="E29" s="496" t="s">
        <v>184</v>
      </c>
      <c r="F29" s="476"/>
      <c r="G29" s="476"/>
      <c r="H29" s="476"/>
      <c r="I29" s="476"/>
      <c r="J29" s="476"/>
      <c r="K29" s="477"/>
      <c r="L29" s="497">
        <v>8</v>
      </c>
      <c r="M29" s="498"/>
      <c r="N29" s="498"/>
      <c r="O29" s="498"/>
      <c r="P29" s="540"/>
      <c r="Q29" s="497">
        <v>2350</v>
      </c>
      <c r="R29" s="498"/>
      <c r="S29" s="498"/>
      <c r="T29" s="498"/>
      <c r="U29" s="498"/>
      <c r="V29" s="540"/>
      <c r="W29" s="595"/>
      <c r="X29" s="596"/>
      <c r="Y29" s="597"/>
      <c r="Z29" s="496" t="s">
        <v>185</v>
      </c>
      <c r="AA29" s="476"/>
      <c r="AB29" s="476"/>
      <c r="AC29" s="476"/>
      <c r="AD29" s="476"/>
      <c r="AE29" s="476"/>
      <c r="AF29" s="476"/>
      <c r="AG29" s="477"/>
      <c r="AH29" s="497">
        <v>79</v>
      </c>
      <c r="AI29" s="498"/>
      <c r="AJ29" s="498"/>
      <c r="AK29" s="498"/>
      <c r="AL29" s="540"/>
      <c r="AM29" s="497">
        <v>236897</v>
      </c>
      <c r="AN29" s="498"/>
      <c r="AO29" s="498"/>
      <c r="AP29" s="498"/>
      <c r="AQ29" s="498"/>
      <c r="AR29" s="540"/>
      <c r="AS29" s="497">
        <v>2999</v>
      </c>
      <c r="AT29" s="498"/>
      <c r="AU29" s="498"/>
      <c r="AV29" s="498"/>
      <c r="AW29" s="498"/>
      <c r="AX29" s="499"/>
      <c r="AY29" s="603"/>
      <c r="AZ29" s="604"/>
      <c r="BA29" s="604"/>
      <c r="BB29" s="605"/>
      <c r="BC29" s="480" t="s">
        <v>186</v>
      </c>
      <c r="BD29" s="481"/>
      <c r="BE29" s="481"/>
      <c r="BF29" s="481"/>
      <c r="BG29" s="481"/>
      <c r="BH29" s="481"/>
      <c r="BI29" s="481"/>
      <c r="BJ29" s="481"/>
      <c r="BK29" s="481"/>
      <c r="BL29" s="481"/>
      <c r="BM29" s="482"/>
      <c r="BN29" s="446">
        <v>73207</v>
      </c>
      <c r="BO29" s="447"/>
      <c r="BP29" s="447"/>
      <c r="BQ29" s="447"/>
      <c r="BR29" s="447"/>
      <c r="BS29" s="447"/>
      <c r="BT29" s="447"/>
      <c r="BU29" s="448"/>
      <c r="BV29" s="446">
        <v>41014</v>
      </c>
      <c r="BW29" s="447"/>
      <c r="BX29" s="447"/>
      <c r="BY29" s="447"/>
      <c r="BZ29" s="447"/>
      <c r="CA29" s="447"/>
      <c r="CB29" s="447"/>
      <c r="CC29" s="448"/>
      <c r="CD29" s="189"/>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5">
      <c r="A30" s="174"/>
      <c r="B30" s="618"/>
      <c r="C30" s="619"/>
      <c r="D30" s="620"/>
      <c r="E30" s="500"/>
      <c r="F30" s="501"/>
      <c r="G30" s="501"/>
      <c r="H30" s="501"/>
      <c r="I30" s="501"/>
      <c r="J30" s="501"/>
      <c r="K30" s="502"/>
      <c r="L30" s="610"/>
      <c r="M30" s="611"/>
      <c r="N30" s="611"/>
      <c r="O30" s="611"/>
      <c r="P30" s="612"/>
      <c r="Q30" s="610"/>
      <c r="R30" s="611"/>
      <c r="S30" s="611"/>
      <c r="T30" s="611"/>
      <c r="U30" s="611"/>
      <c r="V30" s="612"/>
      <c r="W30" s="613" t="s">
        <v>187</v>
      </c>
      <c r="X30" s="614"/>
      <c r="Y30" s="614"/>
      <c r="Z30" s="614"/>
      <c r="AA30" s="614"/>
      <c r="AB30" s="614"/>
      <c r="AC30" s="614"/>
      <c r="AD30" s="614"/>
      <c r="AE30" s="614"/>
      <c r="AF30" s="614"/>
      <c r="AG30" s="615"/>
      <c r="AH30" s="573">
        <v>100.3</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49</v>
      </c>
      <c r="BD30" s="563"/>
      <c r="BE30" s="563"/>
      <c r="BF30" s="563"/>
      <c r="BG30" s="563"/>
      <c r="BH30" s="563"/>
      <c r="BI30" s="563"/>
      <c r="BJ30" s="563"/>
      <c r="BK30" s="563"/>
      <c r="BL30" s="563"/>
      <c r="BM30" s="564"/>
      <c r="BN30" s="565">
        <v>504931</v>
      </c>
      <c r="BO30" s="566"/>
      <c r="BP30" s="566"/>
      <c r="BQ30" s="566"/>
      <c r="BR30" s="566"/>
      <c r="BS30" s="566"/>
      <c r="BT30" s="566"/>
      <c r="BU30" s="567"/>
      <c r="BV30" s="565">
        <v>407133</v>
      </c>
      <c r="BW30" s="566"/>
      <c r="BX30" s="566"/>
      <c r="BY30" s="566"/>
      <c r="BZ30" s="566"/>
      <c r="CA30" s="566"/>
      <c r="CB30" s="566"/>
      <c r="CC30" s="567"/>
      <c r="CD30" s="190"/>
      <c r="CE30" s="191"/>
      <c r="CF30" s="191"/>
      <c r="CG30" s="191"/>
      <c r="CH30" s="191"/>
      <c r="CI30" s="191"/>
      <c r="CJ30" s="191"/>
      <c r="CK30" s="191"/>
      <c r="CL30" s="191"/>
      <c r="CM30" s="191"/>
      <c r="CN30" s="191"/>
      <c r="CO30" s="191"/>
      <c r="CP30" s="191"/>
      <c r="CQ30" s="191"/>
      <c r="CR30" s="191"/>
      <c r="CS30" s="192"/>
      <c r="CT30" s="193"/>
      <c r="CU30" s="194"/>
      <c r="CV30" s="194"/>
      <c r="CW30" s="194"/>
      <c r="CX30" s="194"/>
      <c r="CY30" s="194"/>
      <c r="CZ30" s="194"/>
      <c r="DA30" s="195"/>
      <c r="DB30" s="193"/>
      <c r="DC30" s="194"/>
      <c r="DD30" s="194"/>
      <c r="DE30" s="194"/>
      <c r="DF30" s="194"/>
      <c r="DG30" s="194"/>
      <c r="DH30" s="194"/>
      <c r="DI30" s="195"/>
    </row>
    <row r="31" spans="1:113" ht="13.5" customHeight="1" x14ac:dyDescent="0.2">
      <c r="A31" s="174"/>
      <c r="B31" s="196"/>
      <c r="DI31" s="197"/>
    </row>
    <row r="32" spans="1:113" ht="13.5" customHeight="1" x14ac:dyDescent="0.2">
      <c r="A32" s="174"/>
      <c r="B32" s="198"/>
      <c r="C32" s="609" t="s">
        <v>188</v>
      </c>
      <c r="D32" s="609"/>
      <c r="E32" s="609"/>
      <c r="F32" s="609"/>
      <c r="G32" s="609"/>
      <c r="H32" s="609"/>
      <c r="I32" s="609"/>
      <c r="J32" s="609"/>
      <c r="K32" s="609"/>
      <c r="L32" s="609"/>
      <c r="M32" s="609"/>
      <c r="N32" s="609"/>
      <c r="O32" s="609"/>
      <c r="P32" s="609"/>
      <c r="Q32" s="609"/>
      <c r="R32" s="609"/>
      <c r="S32" s="609"/>
      <c r="U32" s="450" t="s">
        <v>189</v>
      </c>
      <c r="V32" s="450"/>
      <c r="W32" s="450"/>
      <c r="X32" s="450"/>
      <c r="Y32" s="450"/>
      <c r="Z32" s="450"/>
      <c r="AA32" s="450"/>
      <c r="AB32" s="450"/>
      <c r="AC32" s="450"/>
      <c r="AD32" s="450"/>
      <c r="AE32" s="450"/>
      <c r="AF32" s="450"/>
      <c r="AG32" s="450"/>
      <c r="AH32" s="450"/>
      <c r="AI32" s="450"/>
      <c r="AJ32" s="450"/>
      <c r="AK32" s="450"/>
      <c r="AM32" s="450" t="s">
        <v>190</v>
      </c>
      <c r="AN32" s="450"/>
      <c r="AO32" s="450"/>
      <c r="AP32" s="450"/>
      <c r="AQ32" s="450"/>
      <c r="AR32" s="450"/>
      <c r="AS32" s="450"/>
      <c r="AT32" s="450"/>
      <c r="AU32" s="450"/>
      <c r="AV32" s="450"/>
      <c r="AW32" s="450"/>
      <c r="AX32" s="450"/>
      <c r="AY32" s="450"/>
      <c r="AZ32" s="450"/>
      <c r="BA32" s="450"/>
      <c r="BB32" s="450"/>
      <c r="BC32" s="450"/>
      <c r="BE32" s="450" t="s">
        <v>191</v>
      </c>
      <c r="BF32" s="450"/>
      <c r="BG32" s="450"/>
      <c r="BH32" s="450"/>
      <c r="BI32" s="450"/>
      <c r="BJ32" s="450"/>
      <c r="BK32" s="450"/>
      <c r="BL32" s="450"/>
      <c r="BM32" s="450"/>
      <c r="BN32" s="450"/>
      <c r="BO32" s="450"/>
      <c r="BP32" s="450"/>
      <c r="BQ32" s="450"/>
      <c r="BR32" s="450"/>
      <c r="BS32" s="450"/>
      <c r="BT32" s="450"/>
      <c r="BU32" s="450"/>
      <c r="BW32" s="450" t="s">
        <v>192</v>
      </c>
      <c r="BX32" s="450"/>
      <c r="BY32" s="450"/>
      <c r="BZ32" s="450"/>
      <c r="CA32" s="450"/>
      <c r="CB32" s="450"/>
      <c r="CC32" s="450"/>
      <c r="CD32" s="450"/>
      <c r="CE32" s="450"/>
      <c r="CF32" s="450"/>
      <c r="CG32" s="450"/>
      <c r="CH32" s="450"/>
      <c r="CI32" s="450"/>
      <c r="CJ32" s="450"/>
      <c r="CK32" s="450"/>
      <c r="CL32" s="450"/>
      <c r="CM32" s="450"/>
      <c r="CO32" s="450" t="s">
        <v>193</v>
      </c>
      <c r="CP32" s="450"/>
      <c r="CQ32" s="450"/>
      <c r="CR32" s="450"/>
      <c r="CS32" s="450"/>
      <c r="CT32" s="450"/>
      <c r="CU32" s="450"/>
      <c r="CV32" s="450"/>
      <c r="CW32" s="450"/>
      <c r="CX32" s="450"/>
      <c r="CY32" s="450"/>
      <c r="CZ32" s="450"/>
      <c r="DA32" s="450"/>
      <c r="DB32" s="450"/>
      <c r="DC32" s="450"/>
      <c r="DD32" s="450"/>
      <c r="DE32" s="450"/>
      <c r="DI32" s="197"/>
    </row>
    <row r="33" spans="1:113" ht="13.5" customHeight="1" x14ac:dyDescent="0.2">
      <c r="A33" s="174"/>
      <c r="B33" s="198"/>
      <c r="C33" s="470" t="s">
        <v>194</v>
      </c>
      <c r="D33" s="470"/>
      <c r="E33" s="435" t="s">
        <v>195</v>
      </c>
      <c r="F33" s="435"/>
      <c r="G33" s="435"/>
      <c r="H33" s="435"/>
      <c r="I33" s="435"/>
      <c r="J33" s="435"/>
      <c r="K33" s="435"/>
      <c r="L33" s="435"/>
      <c r="M33" s="435"/>
      <c r="N33" s="435"/>
      <c r="O33" s="435"/>
      <c r="P33" s="435"/>
      <c r="Q33" s="435"/>
      <c r="R33" s="435"/>
      <c r="S33" s="435"/>
      <c r="T33" s="199"/>
      <c r="U33" s="470" t="s">
        <v>194</v>
      </c>
      <c r="V33" s="470"/>
      <c r="W33" s="435" t="s">
        <v>195</v>
      </c>
      <c r="X33" s="435"/>
      <c r="Y33" s="435"/>
      <c r="Z33" s="435"/>
      <c r="AA33" s="435"/>
      <c r="AB33" s="435"/>
      <c r="AC33" s="435"/>
      <c r="AD33" s="435"/>
      <c r="AE33" s="435"/>
      <c r="AF33" s="435"/>
      <c r="AG33" s="435"/>
      <c r="AH33" s="435"/>
      <c r="AI33" s="435"/>
      <c r="AJ33" s="435"/>
      <c r="AK33" s="435"/>
      <c r="AL33" s="199"/>
      <c r="AM33" s="470" t="s">
        <v>196</v>
      </c>
      <c r="AN33" s="470"/>
      <c r="AO33" s="435" t="s">
        <v>195</v>
      </c>
      <c r="AP33" s="435"/>
      <c r="AQ33" s="435"/>
      <c r="AR33" s="435"/>
      <c r="AS33" s="435"/>
      <c r="AT33" s="435"/>
      <c r="AU33" s="435"/>
      <c r="AV33" s="435"/>
      <c r="AW33" s="435"/>
      <c r="AX33" s="435"/>
      <c r="AY33" s="435"/>
      <c r="AZ33" s="435"/>
      <c r="BA33" s="435"/>
      <c r="BB33" s="435"/>
      <c r="BC33" s="435"/>
      <c r="BD33" s="200"/>
      <c r="BE33" s="435" t="s">
        <v>197</v>
      </c>
      <c r="BF33" s="435"/>
      <c r="BG33" s="435" t="s">
        <v>198</v>
      </c>
      <c r="BH33" s="435"/>
      <c r="BI33" s="435"/>
      <c r="BJ33" s="435"/>
      <c r="BK33" s="435"/>
      <c r="BL33" s="435"/>
      <c r="BM33" s="435"/>
      <c r="BN33" s="435"/>
      <c r="BO33" s="435"/>
      <c r="BP33" s="435"/>
      <c r="BQ33" s="435"/>
      <c r="BR33" s="435"/>
      <c r="BS33" s="435"/>
      <c r="BT33" s="435"/>
      <c r="BU33" s="435"/>
      <c r="BV33" s="200"/>
      <c r="BW33" s="470" t="s">
        <v>197</v>
      </c>
      <c r="BX33" s="470"/>
      <c r="BY33" s="435" t="s">
        <v>199</v>
      </c>
      <c r="BZ33" s="435"/>
      <c r="CA33" s="435"/>
      <c r="CB33" s="435"/>
      <c r="CC33" s="435"/>
      <c r="CD33" s="435"/>
      <c r="CE33" s="435"/>
      <c r="CF33" s="435"/>
      <c r="CG33" s="435"/>
      <c r="CH33" s="435"/>
      <c r="CI33" s="435"/>
      <c r="CJ33" s="435"/>
      <c r="CK33" s="435"/>
      <c r="CL33" s="435"/>
      <c r="CM33" s="435"/>
      <c r="CN33" s="199"/>
      <c r="CO33" s="470" t="s">
        <v>200</v>
      </c>
      <c r="CP33" s="470"/>
      <c r="CQ33" s="435" t="s">
        <v>201</v>
      </c>
      <c r="CR33" s="435"/>
      <c r="CS33" s="435"/>
      <c r="CT33" s="435"/>
      <c r="CU33" s="435"/>
      <c r="CV33" s="435"/>
      <c r="CW33" s="435"/>
      <c r="CX33" s="435"/>
      <c r="CY33" s="435"/>
      <c r="CZ33" s="435"/>
      <c r="DA33" s="435"/>
      <c r="DB33" s="435"/>
      <c r="DC33" s="435"/>
      <c r="DD33" s="435"/>
      <c r="DE33" s="435"/>
      <c r="DF33" s="199"/>
      <c r="DG33" s="635" t="s">
        <v>202</v>
      </c>
      <c r="DH33" s="635"/>
      <c r="DI33" s="201"/>
    </row>
    <row r="34" spans="1:113" ht="32.25" customHeight="1" x14ac:dyDescent="0.2">
      <c r="A34" s="174"/>
      <c r="B34" s="198"/>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4"/>
      <c r="U34" s="636">
        <f>IF(W34="","",MAX(C34:D43)+1)</f>
        <v>2</v>
      </c>
      <c r="V34" s="636"/>
      <c r="W34" s="637" t="str">
        <f>IF('各会計、関係団体の財政状況及び健全化判断比率'!B28="","",'各会計、関係団体の財政状況及び健全化判断比率'!B28)</f>
        <v>国民健康保険特別会計（事業勘定）</v>
      </c>
      <c r="X34" s="637"/>
      <c r="Y34" s="637"/>
      <c r="Z34" s="637"/>
      <c r="AA34" s="637"/>
      <c r="AB34" s="637"/>
      <c r="AC34" s="637"/>
      <c r="AD34" s="637"/>
      <c r="AE34" s="637"/>
      <c r="AF34" s="637"/>
      <c r="AG34" s="637"/>
      <c r="AH34" s="637"/>
      <c r="AI34" s="637"/>
      <c r="AJ34" s="637"/>
      <c r="AK34" s="637"/>
      <c r="AL34" s="174"/>
      <c r="AM34" s="636">
        <f>IF(AO34="","",MAX(C34:D43,U34:V43)+1)</f>
        <v>6</v>
      </c>
      <c r="AN34" s="636"/>
      <c r="AO34" s="637" t="str">
        <f>IF('各会計、関係団体の財政状況及び健全化判断比率'!B32="","",'各会計、関係団体の財政状況及び健全化判断比率'!B32)</f>
        <v>水道事業会計</v>
      </c>
      <c r="AP34" s="637"/>
      <c r="AQ34" s="637"/>
      <c r="AR34" s="637"/>
      <c r="AS34" s="637"/>
      <c r="AT34" s="637"/>
      <c r="AU34" s="637"/>
      <c r="AV34" s="637"/>
      <c r="AW34" s="637"/>
      <c r="AX34" s="637"/>
      <c r="AY34" s="637"/>
      <c r="AZ34" s="637"/>
      <c r="BA34" s="637"/>
      <c r="BB34" s="637"/>
      <c r="BC34" s="637"/>
      <c r="BD34" s="174"/>
      <c r="BE34" s="636">
        <f>IF(BG34="","",MAX(C34:D43,U34:V43,AM34:AN43)+1)</f>
        <v>7</v>
      </c>
      <c r="BF34" s="636"/>
      <c r="BG34" s="637" t="str">
        <f>IF('各会計、関係団体の財政状況及び健全化判断比率'!B33="","",'各会計、関係団体の財政状況及び健全化判断比率'!B33)</f>
        <v>大山地区排水処理施設事業特別会計</v>
      </c>
      <c r="BH34" s="637"/>
      <c r="BI34" s="637"/>
      <c r="BJ34" s="637"/>
      <c r="BK34" s="637"/>
      <c r="BL34" s="637"/>
      <c r="BM34" s="637"/>
      <c r="BN34" s="637"/>
      <c r="BO34" s="637"/>
      <c r="BP34" s="637"/>
      <c r="BQ34" s="637"/>
      <c r="BR34" s="637"/>
      <c r="BS34" s="637"/>
      <c r="BT34" s="637"/>
      <c r="BU34" s="637"/>
      <c r="BV34" s="174"/>
      <c r="BW34" s="636">
        <f>IF(BY34="","",MAX(C34:D43,U34:V43,AM34:AN43,BE34:BF43)+1)</f>
        <v>13</v>
      </c>
      <c r="BX34" s="636"/>
      <c r="BY34" s="637" t="str">
        <f>IF('各会計、関係団体の財政状況及び健全化判断比率'!B68="","",'各会計、関係団体の財政状況及び健全化判断比率'!B68)</f>
        <v>公立岩瀬病院企業団</v>
      </c>
      <c r="BZ34" s="637"/>
      <c r="CA34" s="637"/>
      <c r="CB34" s="637"/>
      <c r="CC34" s="637"/>
      <c r="CD34" s="637"/>
      <c r="CE34" s="637"/>
      <c r="CF34" s="637"/>
      <c r="CG34" s="637"/>
      <c r="CH34" s="637"/>
      <c r="CI34" s="637"/>
      <c r="CJ34" s="637"/>
      <c r="CK34" s="637"/>
      <c r="CL34" s="637"/>
      <c r="CM34" s="637"/>
      <c r="CN34" s="174"/>
      <c r="CO34" s="636">
        <f>IF(CQ34="","",MAX(C34:D43,U34:V43,AM34:AN43,BE34:BF43,BW34:BX43)+1)</f>
        <v>23</v>
      </c>
      <c r="CP34" s="636"/>
      <c r="CQ34" s="637" t="str">
        <f>IF('各会計、関係団体の財政状況及び健全化判断比率'!BS7="","",'各会計、関係団体の財政状況及び健全化判断比率'!BS7)</f>
        <v>（株）天栄村振興公社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1"/>
    </row>
    <row r="35" spans="1:113" ht="32.25" customHeight="1" x14ac:dyDescent="0.2">
      <c r="A35" s="174"/>
      <c r="B35" s="198"/>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4"/>
      <c r="U35" s="636">
        <f>IF(W35="","",U34+1)</f>
        <v>3</v>
      </c>
      <c r="V35" s="636"/>
      <c r="W35" s="637" t="str">
        <f>IF('各会計、関係団体の財政状況及び健全化判断比率'!B29="","",'各会計、関係団体の財政状況及び健全化判断比率'!B29)</f>
        <v>国民健康保険特別会計（直診勘定）</v>
      </c>
      <c r="X35" s="637"/>
      <c r="Y35" s="637"/>
      <c r="Z35" s="637"/>
      <c r="AA35" s="637"/>
      <c r="AB35" s="637"/>
      <c r="AC35" s="637"/>
      <c r="AD35" s="637"/>
      <c r="AE35" s="637"/>
      <c r="AF35" s="637"/>
      <c r="AG35" s="637"/>
      <c r="AH35" s="637"/>
      <c r="AI35" s="637"/>
      <c r="AJ35" s="637"/>
      <c r="AK35" s="637"/>
      <c r="AL35" s="174"/>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4"/>
      <c r="BE35" s="636">
        <f t="shared" ref="BE35:BE43" si="1">IF(BG35="","",BE34+1)</f>
        <v>8</v>
      </c>
      <c r="BF35" s="636"/>
      <c r="BG35" s="637" t="str">
        <f>IF('各会計、関係団体の財政状況及び健全化判断比率'!B34="","",'各会計、関係団体の財政状況及び健全化判断比率'!B34)</f>
        <v>農業集落排水事業特別会計</v>
      </c>
      <c r="BH35" s="637"/>
      <c r="BI35" s="637"/>
      <c r="BJ35" s="637"/>
      <c r="BK35" s="637"/>
      <c r="BL35" s="637"/>
      <c r="BM35" s="637"/>
      <c r="BN35" s="637"/>
      <c r="BO35" s="637"/>
      <c r="BP35" s="637"/>
      <c r="BQ35" s="637"/>
      <c r="BR35" s="637"/>
      <c r="BS35" s="637"/>
      <c r="BT35" s="637"/>
      <c r="BU35" s="637"/>
      <c r="BV35" s="174"/>
      <c r="BW35" s="636">
        <f t="shared" ref="BW35:BW43" si="2">IF(BY35="","",BW34+1)</f>
        <v>14</v>
      </c>
      <c r="BX35" s="636"/>
      <c r="BY35" s="637" t="str">
        <f>IF('各会計、関係団体の財政状況及び健全化判断比率'!B69="","",'各会計、関係団体の財政状況及び健全化判断比率'!B69)</f>
        <v>須賀川地方広域消防組合　一般会計</v>
      </c>
      <c r="BZ35" s="637"/>
      <c r="CA35" s="637"/>
      <c r="CB35" s="637"/>
      <c r="CC35" s="637"/>
      <c r="CD35" s="637"/>
      <c r="CE35" s="637"/>
      <c r="CF35" s="637"/>
      <c r="CG35" s="637"/>
      <c r="CH35" s="637"/>
      <c r="CI35" s="637"/>
      <c r="CJ35" s="637"/>
      <c r="CK35" s="637"/>
      <c r="CL35" s="637"/>
      <c r="CM35" s="637"/>
      <c r="CN35" s="174"/>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1"/>
    </row>
    <row r="36" spans="1:113" ht="32.25" customHeight="1" x14ac:dyDescent="0.2">
      <c r="A36" s="174"/>
      <c r="B36" s="198"/>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4"/>
      <c r="U36" s="636">
        <f t="shared" ref="U36:U43" si="4">IF(W36="","",U35+1)</f>
        <v>4</v>
      </c>
      <c r="V36" s="636"/>
      <c r="W36" s="637" t="str">
        <f>IF('各会計、関係団体の財政状況及び健全化判断比率'!B30="","",'各会計、関係団体の財政状況及び健全化判断比率'!B30)</f>
        <v>介護保険特別会計</v>
      </c>
      <c r="X36" s="637"/>
      <c r="Y36" s="637"/>
      <c r="Z36" s="637"/>
      <c r="AA36" s="637"/>
      <c r="AB36" s="637"/>
      <c r="AC36" s="637"/>
      <c r="AD36" s="637"/>
      <c r="AE36" s="637"/>
      <c r="AF36" s="637"/>
      <c r="AG36" s="637"/>
      <c r="AH36" s="637"/>
      <c r="AI36" s="637"/>
      <c r="AJ36" s="637"/>
      <c r="AK36" s="637"/>
      <c r="AL36" s="174"/>
      <c r="AM36" s="636" t="str">
        <f t="shared" si="0"/>
        <v/>
      </c>
      <c r="AN36" s="636"/>
      <c r="AO36" s="637"/>
      <c r="AP36" s="637"/>
      <c r="AQ36" s="637"/>
      <c r="AR36" s="637"/>
      <c r="AS36" s="637"/>
      <c r="AT36" s="637"/>
      <c r="AU36" s="637"/>
      <c r="AV36" s="637"/>
      <c r="AW36" s="637"/>
      <c r="AX36" s="637"/>
      <c r="AY36" s="637"/>
      <c r="AZ36" s="637"/>
      <c r="BA36" s="637"/>
      <c r="BB36" s="637"/>
      <c r="BC36" s="637"/>
      <c r="BD36" s="174"/>
      <c r="BE36" s="636">
        <f t="shared" si="1"/>
        <v>9</v>
      </c>
      <c r="BF36" s="636"/>
      <c r="BG36" s="637" t="str">
        <f>IF('各会計、関係団体の財政状況及び健全化判断比率'!B35="","",'各会計、関係団体の財政状況及び健全化判断比率'!B35)</f>
        <v>二岐専用水道特別会計</v>
      </c>
      <c r="BH36" s="637"/>
      <c r="BI36" s="637"/>
      <c r="BJ36" s="637"/>
      <c r="BK36" s="637"/>
      <c r="BL36" s="637"/>
      <c r="BM36" s="637"/>
      <c r="BN36" s="637"/>
      <c r="BO36" s="637"/>
      <c r="BP36" s="637"/>
      <c r="BQ36" s="637"/>
      <c r="BR36" s="637"/>
      <c r="BS36" s="637"/>
      <c r="BT36" s="637"/>
      <c r="BU36" s="637"/>
      <c r="BV36" s="174"/>
      <c r="BW36" s="636">
        <f t="shared" si="2"/>
        <v>15</v>
      </c>
      <c r="BX36" s="636"/>
      <c r="BY36" s="637" t="str">
        <f>IF('各会計、関係団体の財政状況及び健全化判断比率'!B70="","",'各会計、関係団体の財政状況及び健全化判断比率'!B70)</f>
        <v>須賀川地方保健環境組合　一般会計</v>
      </c>
      <c r="BZ36" s="637"/>
      <c r="CA36" s="637"/>
      <c r="CB36" s="637"/>
      <c r="CC36" s="637"/>
      <c r="CD36" s="637"/>
      <c r="CE36" s="637"/>
      <c r="CF36" s="637"/>
      <c r="CG36" s="637"/>
      <c r="CH36" s="637"/>
      <c r="CI36" s="637"/>
      <c r="CJ36" s="637"/>
      <c r="CK36" s="637"/>
      <c r="CL36" s="637"/>
      <c r="CM36" s="637"/>
      <c r="CN36" s="174"/>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1"/>
    </row>
    <row r="37" spans="1:113" ht="32.25" customHeight="1" x14ac:dyDescent="0.2">
      <c r="A37" s="174"/>
      <c r="B37" s="198"/>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4"/>
      <c r="U37" s="636">
        <f t="shared" si="4"/>
        <v>5</v>
      </c>
      <c r="V37" s="636"/>
      <c r="W37" s="637" t="str">
        <f>IF('各会計、関係団体の財政状況及び健全化判断比率'!B31="","",'各会計、関係団体の財政状況及び健全化判断比率'!B31)</f>
        <v>後期高齢者医療特別会計</v>
      </c>
      <c r="X37" s="637"/>
      <c r="Y37" s="637"/>
      <c r="Z37" s="637"/>
      <c r="AA37" s="637"/>
      <c r="AB37" s="637"/>
      <c r="AC37" s="637"/>
      <c r="AD37" s="637"/>
      <c r="AE37" s="637"/>
      <c r="AF37" s="637"/>
      <c r="AG37" s="637"/>
      <c r="AH37" s="637"/>
      <c r="AI37" s="637"/>
      <c r="AJ37" s="637"/>
      <c r="AK37" s="637"/>
      <c r="AL37" s="174"/>
      <c r="AM37" s="636" t="str">
        <f t="shared" si="0"/>
        <v/>
      </c>
      <c r="AN37" s="636"/>
      <c r="AO37" s="637"/>
      <c r="AP37" s="637"/>
      <c r="AQ37" s="637"/>
      <c r="AR37" s="637"/>
      <c r="AS37" s="637"/>
      <c r="AT37" s="637"/>
      <c r="AU37" s="637"/>
      <c r="AV37" s="637"/>
      <c r="AW37" s="637"/>
      <c r="AX37" s="637"/>
      <c r="AY37" s="637"/>
      <c r="AZ37" s="637"/>
      <c r="BA37" s="637"/>
      <c r="BB37" s="637"/>
      <c r="BC37" s="637"/>
      <c r="BD37" s="174"/>
      <c r="BE37" s="636">
        <f t="shared" si="1"/>
        <v>10</v>
      </c>
      <c r="BF37" s="636"/>
      <c r="BG37" s="637" t="str">
        <f>IF('各会計、関係団体の財政状況及び健全化判断比率'!B36="","",'各会計、関係団体の財政状況及び健全化判断比率'!B36)</f>
        <v>簡易水道事業特別会計</v>
      </c>
      <c r="BH37" s="637"/>
      <c r="BI37" s="637"/>
      <c r="BJ37" s="637"/>
      <c r="BK37" s="637"/>
      <c r="BL37" s="637"/>
      <c r="BM37" s="637"/>
      <c r="BN37" s="637"/>
      <c r="BO37" s="637"/>
      <c r="BP37" s="637"/>
      <c r="BQ37" s="637"/>
      <c r="BR37" s="637"/>
      <c r="BS37" s="637"/>
      <c r="BT37" s="637"/>
      <c r="BU37" s="637"/>
      <c r="BV37" s="174"/>
      <c r="BW37" s="636">
        <f t="shared" si="2"/>
        <v>16</v>
      </c>
      <c r="BX37" s="636"/>
      <c r="BY37" s="637" t="str">
        <f>IF('各会計、関係団体の財政状況及び健全化判断比率'!B71="","",'各会計、関係団体の財政状況及び健全化判断比率'!B71)</f>
        <v>福島県後期高齢者医療広域連合　一般会計</v>
      </c>
      <c r="BZ37" s="637"/>
      <c r="CA37" s="637"/>
      <c r="CB37" s="637"/>
      <c r="CC37" s="637"/>
      <c r="CD37" s="637"/>
      <c r="CE37" s="637"/>
      <c r="CF37" s="637"/>
      <c r="CG37" s="637"/>
      <c r="CH37" s="637"/>
      <c r="CI37" s="637"/>
      <c r="CJ37" s="637"/>
      <c r="CK37" s="637"/>
      <c r="CL37" s="637"/>
      <c r="CM37" s="637"/>
      <c r="CN37" s="174"/>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1"/>
    </row>
    <row r="38" spans="1:113" ht="32.25" customHeight="1" x14ac:dyDescent="0.2">
      <c r="A38" s="174"/>
      <c r="B38" s="198"/>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4"/>
      <c r="U38" s="636" t="str">
        <f t="shared" si="4"/>
        <v/>
      </c>
      <c r="V38" s="636"/>
      <c r="W38" s="637"/>
      <c r="X38" s="637"/>
      <c r="Y38" s="637"/>
      <c r="Z38" s="637"/>
      <c r="AA38" s="637"/>
      <c r="AB38" s="637"/>
      <c r="AC38" s="637"/>
      <c r="AD38" s="637"/>
      <c r="AE38" s="637"/>
      <c r="AF38" s="637"/>
      <c r="AG38" s="637"/>
      <c r="AH38" s="637"/>
      <c r="AI38" s="637"/>
      <c r="AJ38" s="637"/>
      <c r="AK38" s="637"/>
      <c r="AL38" s="174"/>
      <c r="AM38" s="636" t="str">
        <f t="shared" si="0"/>
        <v/>
      </c>
      <c r="AN38" s="636"/>
      <c r="AO38" s="637"/>
      <c r="AP38" s="637"/>
      <c r="AQ38" s="637"/>
      <c r="AR38" s="637"/>
      <c r="AS38" s="637"/>
      <c r="AT38" s="637"/>
      <c r="AU38" s="637"/>
      <c r="AV38" s="637"/>
      <c r="AW38" s="637"/>
      <c r="AX38" s="637"/>
      <c r="AY38" s="637"/>
      <c r="AZ38" s="637"/>
      <c r="BA38" s="637"/>
      <c r="BB38" s="637"/>
      <c r="BC38" s="637"/>
      <c r="BD38" s="174"/>
      <c r="BE38" s="636">
        <f t="shared" si="1"/>
        <v>11</v>
      </c>
      <c r="BF38" s="636"/>
      <c r="BG38" s="637" t="str">
        <f>IF('各会計、関係団体の財政状況及び健全化判断比率'!B37="","",'各会計、関係団体の財政状況及び健全化判断比率'!B37)</f>
        <v>簡易排水処理施設特別会計</v>
      </c>
      <c r="BH38" s="637"/>
      <c r="BI38" s="637"/>
      <c r="BJ38" s="637"/>
      <c r="BK38" s="637"/>
      <c r="BL38" s="637"/>
      <c r="BM38" s="637"/>
      <c r="BN38" s="637"/>
      <c r="BO38" s="637"/>
      <c r="BP38" s="637"/>
      <c r="BQ38" s="637"/>
      <c r="BR38" s="637"/>
      <c r="BS38" s="637"/>
      <c r="BT38" s="637"/>
      <c r="BU38" s="637"/>
      <c r="BV38" s="174"/>
      <c r="BW38" s="636">
        <f t="shared" si="2"/>
        <v>17</v>
      </c>
      <c r="BX38" s="636"/>
      <c r="BY38" s="637" t="str">
        <f>IF('各会計、関係団体の財政状況及び健全化判断比率'!B72="","",'各会計、関係団体の財政状況及び健全化判断比率'!B72)</f>
        <v>福島県後期高齢者医療広域連合　後期高齢者医療特別会計</v>
      </c>
      <c r="BZ38" s="637"/>
      <c r="CA38" s="637"/>
      <c r="CB38" s="637"/>
      <c r="CC38" s="637"/>
      <c r="CD38" s="637"/>
      <c r="CE38" s="637"/>
      <c r="CF38" s="637"/>
      <c r="CG38" s="637"/>
      <c r="CH38" s="637"/>
      <c r="CI38" s="637"/>
      <c r="CJ38" s="637"/>
      <c r="CK38" s="637"/>
      <c r="CL38" s="637"/>
      <c r="CM38" s="637"/>
      <c r="CN38" s="174"/>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1"/>
    </row>
    <row r="39" spans="1:113" ht="32.25" customHeight="1" x14ac:dyDescent="0.2">
      <c r="A39" s="174"/>
      <c r="B39" s="198"/>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4"/>
      <c r="U39" s="636" t="str">
        <f t="shared" si="4"/>
        <v/>
      </c>
      <c r="V39" s="636"/>
      <c r="W39" s="637"/>
      <c r="X39" s="637"/>
      <c r="Y39" s="637"/>
      <c r="Z39" s="637"/>
      <c r="AA39" s="637"/>
      <c r="AB39" s="637"/>
      <c r="AC39" s="637"/>
      <c r="AD39" s="637"/>
      <c r="AE39" s="637"/>
      <c r="AF39" s="637"/>
      <c r="AG39" s="637"/>
      <c r="AH39" s="637"/>
      <c r="AI39" s="637"/>
      <c r="AJ39" s="637"/>
      <c r="AK39" s="637"/>
      <c r="AL39" s="174"/>
      <c r="AM39" s="636" t="str">
        <f t="shared" si="0"/>
        <v/>
      </c>
      <c r="AN39" s="636"/>
      <c r="AO39" s="637"/>
      <c r="AP39" s="637"/>
      <c r="AQ39" s="637"/>
      <c r="AR39" s="637"/>
      <c r="AS39" s="637"/>
      <c r="AT39" s="637"/>
      <c r="AU39" s="637"/>
      <c r="AV39" s="637"/>
      <c r="AW39" s="637"/>
      <c r="AX39" s="637"/>
      <c r="AY39" s="637"/>
      <c r="AZ39" s="637"/>
      <c r="BA39" s="637"/>
      <c r="BB39" s="637"/>
      <c r="BC39" s="637"/>
      <c r="BD39" s="174"/>
      <c r="BE39" s="636">
        <f t="shared" si="1"/>
        <v>12</v>
      </c>
      <c r="BF39" s="636"/>
      <c r="BG39" s="637" t="str">
        <f>IF('各会計、関係団体の財政状況及び健全化判断比率'!B38="","",'各会計、関係団体の財政状況及び健全化判断比率'!B38)</f>
        <v>工業用地取得造成事業特別会計</v>
      </c>
      <c r="BH39" s="637"/>
      <c r="BI39" s="637"/>
      <c r="BJ39" s="637"/>
      <c r="BK39" s="637"/>
      <c r="BL39" s="637"/>
      <c r="BM39" s="637"/>
      <c r="BN39" s="637"/>
      <c r="BO39" s="637"/>
      <c r="BP39" s="637"/>
      <c r="BQ39" s="637"/>
      <c r="BR39" s="637"/>
      <c r="BS39" s="637"/>
      <c r="BT39" s="637"/>
      <c r="BU39" s="637"/>
      <c r="BV39" s="174"/>
      <c r="BW39" s="636">
        <f t="shared" si="2"/>
        <v>18</v>
      </c>
      <c r="BX39" s="636"/>
      <c r="BY39" s="637" t="str">
        <f>IF('各会計、関係団体の財政状況及び健全化判断比率'!B73="","",'各会計、関係団体の財政状況及び健全化判断比率'!B73)</f>
        <v>福島県市町村総合事務組合　一般会計</v>
      </c>
      <c r="BZ39" s="637"/>
      <c r="CA39" s="637"/>
      <c r="CB39" s="637"/>
      <c r="CC39" s="637"/>
      <c r="CD39" s="637"/>
      <c r="CE39" s="637"/>
      <c r="CF39" s="637"/>
      <c r="CG39" s="637"/>
      <c r="CH39" s="637"/>
      <c r="CI39" s="637"/>
      <c r="CJ39" s="637"/>
      <c r="CK39" s="637"/>
      <c r="CL39" s="637"/>
      <c r="CM39" s="637"/>
      <c r="CN39" s="174"/>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1"/>
    </row>
    <row r="40" spans="1:113" ht="32.25" customHeight="1" x14ac:dyDescent="0.2">
      <c r="A40" s="174"/>
      <c r="B40" s="198"/>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4"/>
      <c r="U40" s="636" t="str">
        <f t="shared" si="4"/>
        <v/>
      </c>
      <c r="V40" s="636"/>
      <c r="W40" s="637"/>
      <c r="X40" s="637"/>
      <c r="Y40" s="637"/>
      <c r="Z40" s="637"/>
      <c r="AA40" s="637"/>
      <c r="AB40" s="637"/>
      <c r="AC40" s="637"/>
      <c r="AD40" s="637"/>
      <c r="AE40" s="637"/>
      <c r="AF40" s="637"/>
      <c r="AG40" s="637"/>
      <c r="AH40" s="637"/>
      <c r="AI40" s="637"/>
      <c r="AJ40" s="637"/>
      <c r="AK40" s="637"/>
      <c r="AL40" s="174"/>
      <c r="AM40" s="636" t="str">
        <f t="shared" si="0"/>
        <v/>
      </c>
      <c r="AN40" s="636"/>
      <c r="AO40" s="637"/>
      <c r="AP40" s="637"/>
      <c r="AQ40" s="637"/>
      <c r="AR40" s="637"/>
      <c r="AS40" s="637"/>
      <c r="AT40" s="637"/>
      <c r="AU40" s="637"/>
      <c r="AV40" s="637"/>
      <c r="AW40" s="637"/>
      <c r="AX40" s="637"/>
      <c r="AY40" s="637"/>
      <c r="AZ40" s="637"/>
      <c r="BA40" s="637"/>
      <c r="BB40" s="637"/>
      <c r="BC40" s="637"/>
      <c r="BD40" s="174"/>
      <c r="BE40" s="636" t="str">
        <f t="shared" si="1"/>
        <v/>
      </c>
      <c r="BF40" s="636"/>
      <c r="BG40" s="637"/>
      <c r="BH40" s="637"/>
      <c r="BI40" s="637"/>
      <c r="BJ40" s="637"/>
      <c r="BK40" s="637"/>
      <c r="BL40" s="637"/>
      <c r="BM40" s="637"/>
      <c r="BN40" s="637"/>
      <c r="BO40" s="637"/>
      <c r="BP40" s="637"/>
      <c r="BQ40" s="637"/>
      <c r="BR40" s="637"/>
      <c r="BS40" s="637"/>
      <c r="BT40" s="637"/>
      <c r="BU40" s="637"/>
      <c r="BV40" s="174"/>
      <c r="BW40" s="636">
        <f t="shared" si="2"/>
        <v>19</v>
      </c>
      <c r="BX40" s="636"/>
      <c r="BY40" s="637" t="str">
        <f>IF('各会計、関係団体の財政状況及び健全化判断比率'!B74="","",'各会計、関係団体の財政状況及び健全化判断比率'!B74)</f>
        <v>福島県市町村総合事務組合　消防補償等特別会計</v>
      </c>
      <c r="BZ40" s="637"/>
      <c r="CA40" s="637"/>
      <c r="CB40" s="637"/>
      <c r="CC40" s="637"/>
      <c r="CD40" s="637"/>
      <c r="CE40" s="637"/>
      <c r="CF40" s="637"/>
      <c r="CG40" s="637"/>
      <c r="CH40" s="637"/>
      <c r="CI40" s="637"/>
      <c r="CJ40" s="637"/>
      <c r="CK40" s="637"/>
      <c r="CL40" s="637"/>
      <c r="CM40" s="637"/>
      <c r="CN40" s="174"/>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1"/>
    </row>
    <row r="41" spans="1:113" ht="32.25" customHeight="1" x14ac:dyDescent="0.2">
      <c r="A41" s="174"/>
      <c r="B41" s="198"/>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4"/>
      <c r="U41" s="636" t="str">
        <f t="shared" si="4"/>
        <v/>
      </c>
      <c r="V41" s="636"/>
      <c r="W41" s="637"/>
      <c r="X41" s="637"/>
      <c r="Y41" s="637"/>
      <c r="Z41" s="637"/>
      <c r="AA41" s="637"/>
      <c r="AB41" s="637"/>
      <c r="AC41" s="637"/>
      <c r="AD41" s="637"/>
      <c r="AE41" s="637"/>
      <c r="AF41" s="637"/>
      <c r="AG41" s="637"/>
      <c r="AH41" s="637"/>
      <c r="AI41" s="637"/>
      <c r="AJ41" s="637"/>
      <c r="AK41" s="637"/>
      <c r="AL41" s="174"/>
      <c r="AM41" s="636" t="str">
        <f t="shared" si="0"/>
        <v/>
      </c>
      <c r="AN41" s="636"/>
      <c r="AO41" s="637"/>
      <c r="AP41" s="637"/>
      <c r="AQ41" s="637"/>
      <c r="AR41" s="637"/>
      <c r="AS41" s="637"/>
      <c r="AT41" s="637"/>
      <c r="AU41" s="637"/>
      <c r="AV41" s="637"/>
      <c r="AW41" s="637"/>
      <c r="AX41" s="637"/>
      <c r="AY41" s="637"/>
      <c r="AZ41" s="637"/>
      <c r="BA41" s="637"/>
      <c r="BB41" s="637"/>
      <c r="BC41" s="637"/>
      <c r="BD41" s="174"/>
      <c r="BE41" s="636" t="str">
        <f t="shared" si="1"/>
        <v/>
      </c>
      <c r="BF41" s="636"/>
      <c r="BG41" s="637"/>
      <c r="BH41" s="637"/>
      <c r="BI41" s="637"/>
      <c r="BJ41" s="637"/>
      <c r="BK41" s="637"/>
      <c r="BL41" s="637"/>
      <c r="BM41" s="637"/>
      <c r="BN41" s="637"/>
      <c r="BO41" s="637"/>
      <c r="BP41" s="637"/>
      <c r="BQ41" s="637"/>
      <c r="BR41" s="637"/>
      <c r="BS41" s="637"/>
      <c r="BT41" s="637"/>
      <c r="BU41" s="637"/>
      <c r="BV41" s="174"/>
      <c r="BW41" s="636">
        <f t="shared" si="2"/>
        <v>20</v>
      </c>
      <c r="BX41" s="636"/>
      <c r="BY41" s="637" t="str">
        <f>IF('各会計、関係団体の財政状況及び健全化判断比率'!B75="","",'各会計、関係団体の財政状況及び健全化判断比率'!B75)</f>
        <v>福島県市町村総合事務組合　消防賞じゅつ金特別会計</v>
      </c>
      <c r="BZ41" s="637"/>
      <c r="CA41" s="637"/>
      <c r="CB41" s="637"/>
      <c r="CC41" s="637"/>
      <c r="CD41" s="637"/>
      <c r="CE41" s="637"/>
      <c r="CF41" s="637"/>
      <c r="CG41" s="637"/>
      <c r="CH41" s="637"/>
      <c r="CI41" s="637"/>
      <c r="CJ41" s="637"/>
      <c r="CK41" s="637"/>
      <c r="CL41" s="637"/>
      <c r="CM41" s="637"/>
      <c r="CN41" s="174"/>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1"/>
    </row>
    <row r="42" spans="1:113" ht="32.25" customHeight="1" x14ac:dyDescent="0.2">
      <c r="B42" s="198"/>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4"/>
      <c r="U42" s="636" t="str">
        <f t="shared" si="4"/>
        <v/>
      </c>
      <c r="V42" s="636"/>
      <c r="W42" s="637"/>
      <c r="X42" s="637"/>
      <c r="Y42" s="637"/>
      <c r="Z42" s="637"/>
      <c r="AA42" s="637"/>
      <c r="AB42" s="637"/>
      <c r="AC42" s="637"/>
      <c r="AD42" s="637"/>
      <c r="AE42" s="637"/>
      <c r="AF42" s="637"/>
      <c r="AG42" s="637"/>
      <c r="AH42" s="637"/>
      <c r="AI42" s="637"/>
      <c r="AJ42" s="637"/>
      <c r="AK42" s="637"/>
      <c r="AL42" s="174"/>
      <c r="AM42" s="636" t="str">
        <f t="shared" si="0"/>
        <v/>
      </c>
      <c r="AN42" s="636"/>
      <c r="AO42" s="637"/>
      <c r="AP42" s="637"/>
      <c r="AQ42" s="637"/>
      <c r="AR42" s="637"/>
      <c r="AS42" s="637"/>
      <c r="AT42" s="637"/>
      <c r="AU42" s="637"/>
      <c r="AV42" s="637"/>
      <c r="AW42" s="637"/>
      <c r="AX42" s="637"/>
      <c r="AY42" s="637"/>
      <c r="AZ42" s="637"/>
      <c r="BA42" s="637"/>
      <c r="BB42" s="637"/>
      <c r="BC42" s="637"/>
      <c r="BD42" s="174"/>
      <c r="BE42" s="636" t="str">
        <f t="shared" si="1"/>
        <v/>
      </c>
      <c r="BF42" s="636"/>
      <c r="BG42" s="637"/>
      <c r="BH42" s="637"/>
      <c r="BI42" s="637"/>
      <c r="BJ42" s="637"/>
      <c r="BK42" s="637"/>
      <c r="BL42" s="637"/>
      <c r="BM42" s="637"/>
      <c r="BN42" s="637"/>
      <c r="BO42" s="637"/>
      <c r="BP42" s="637"/>
      <c r="BQ42" s="637"/>
      <c r="BR42" s="637"/>
      <c r="BS42" s="637"/>
      <c r="BT42" s="637"/>
      <c r="BU42" s="637"/>
      <c r="BV42" s="174"/>
      <c r="BW42" s="636">
        <f t="shared" si="2"/>
        <v>21</v>
      </c>
      <c r="BX42" s="636"/>
      <c r="BY42" s="637" t="str">
        <f>IF('各会計、関係団体の財政状況及び健全化判断比率'!B76="","",'各会計、関係団体の財政状況及び健全化判断比率'!B76)</f>
        <v>福島県市町村総合事務組合　非常勤職員公務災害補償特別会計</v>
      </c>
      <c r="BZ42" s="637"/>
      <c r="CA42" s="637"/>
      <c r="CB42" s="637"/>
      <c r="CC42" s="637"/>
      <c r="CD42" s="637"/>
      <c r="CE42" s="637"/>
      <c r="CF42" s="637"/>
      <c r="CG42" s="637"/>
      <c r="CH42" s="637"/>
      <c r="CI42" s="637"/>
      <c r="CJ42" s="637"/>
      <c r="CK42" s="637"/>
      <c r="CL42" s="637"/>
      <c r="CM42" s="637"/>
      <c r="CN42" s="174"/>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1"/>
    </row>
    <row r="43" spans="1:113" ht="32.25" customHeight="1" x14ac:dyDescent="0.2">
      <c r="B43" s="198"/>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4"/>
      <c r="U43" s="636" t="str">
        <f t="shared" si="4"/>
        <v/>
      </c>
      <c r="V43" s="636"/>
      <c r="W43" s="637"/>
      <c r="X43" s="637"/>
      <c r="Y43" s="637"/>
      <c r="Z43" s="637"/>
      <c r="AA43" s="637"/>
      <c r="AB43" s="637"/>
      <c r="AC43" s="637"/>
      <c r="AD43" s="637"/>
      <c r="AE43" s="637"/>
      <c r="AF43" s="637"/>
      <c r="AG43" s="637"/>
      <c r="AH43" s="637"/>
      <c r="AI43" s="637"/>
      <c r="AJ43" s="637"/>
      <c r="AK43" s="637"/>
      <c r="AL43" s="174"/>
      <c r="AM43" s="636" t="str">
        <f t="shared" si="0"/>
        <v/>
      </c>
      <c r="AN43" s="636"/>
      <c r="AO43" s="637"/>
      <c r="AP43" s="637"/>
      <c r="AQ43" s="637"/>
      <c r="AR43" s="637"/>
      <c r="AS43" s="637"/>
      <c r="AT43" s="637"/>
      <c r="AU43" s="637"/>
      <c r="AV43" s="637"/>
      <c r="AW43" s="637"/>
      <c r="AX43" s="637"/>
      <c r="AY43" s="637"/>
      <c r="AZ43" s="637"/>
      <c r="BA43" s="637"/>
      <c r="BB43" s="637"/>
      <c r="BC43" s="637"/>
      <c r="BD43" s="174"/>
      <c r="BE43" s="636" t="str">
        <f t="shared" si="1"/>
        <v/>
      </c>
      <c r="BF43" s="636"/>
      <c r="BG43" s="637"/>
      <c r="BH43" s="637"/>
      <c r="BI43" s="637"/>
      <c r="BJ43" s="637"/>
      <c r="BK43" s="637"/>
      <c r="BL43" s="637"/>
      <c r="BM43" s="637"/>
      <c r="BN43" s="637"/>
      <c r="BO43" s="637"/>
      <c r="BP43" s="637"/>
      <c r="BQ43" s="637"/>
      <c r="BR43" s="637"/>
      <c r="BS43" s="637"/>
      <c r="BT43" s="637"/>
      <c r="BU43" s="637"/>
      <c r="BV43" s="174"/>
      <c r="BW43" s="636">
        <f t="shared" si="2"/>
        <v>22</v>
      </c>
      <c r="BX43" s="636"/>
      <c r="BY43" s="637" t="str">
        <f>IF('各会計、関係団体の財政状況及び健全化判断比率'!B77="","",'各会計、関係団体の財政状況及び健全化判断比率'!B77)</f>
        <v>福島県市町村総合事務組合　自治会館管理特別会計</v>
      </c>
      <c r="BZ43" s="637"/>
      <c r="CA43" s="637"/>
      <c r="CB43" s="637"/>
      <c r="CC43" s="637"/>
      <c r="CD43" s="637"/>
      <c r="CE43" s="637"/>
      <c r="CF43" s="637"/>
      <c r="CG43" s="637"/>
      <c r="CH43" s="637"/>
      <c r="CI43" s="637"/>
      <c r="CJ43" s="637"/>
      <c r="CK43" s="637"/>
      <c r="CL43" s="637"/>
      <c r="CM43" s="637"/>
      <c r="CN43" s="174"/>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1"/>
    </row>
    <row r="44" spans="1:113" ht="13.5" customHeight="1" thickBot="1" x14ac:dyDescent="0.25">
      <c r="B44" s="202"/>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3"/>
      <c r="BQ44" s="203"/>
      <c r="BR44" s="203"/>
      <c r="BS44" s="203"/>
      <c r="BT44" s="203"/>
      <c r="BU44" s="203"/>
      <c r="BV44" s="203"/>
      <c r="BW44" s="203"/>
      <c r="BX44" s="203"/>
      <c r="BY44" s="203"/>
      <c r="BZ44" s="203"/>
      <c r="CA44" s="203"/>
      <c r="CB44" s="203"/>
      <c r="CC44" s="203"/>
      <c r="CD44" s="203"/>
      <c r="CE44" s="203"/>
      <c r="CF44" s="203"/>
      <c r="CG44" s="203"/>
      <c r="CH44" s="203"/>
      <c r="CI44" s="203"/>
      <c r="CJ44" s="203"/>
      <c r="CK44" s="203"/>
      <c r="CL44" s="203"/>
      <c r="CM44" s="203"/>
      <c r="CN44" s="203"/>
      <c r="CO44" s="203"/>
      <c r="CP44" s="203"/>
      <c r="CQ44" s="203"/>
      <c r="CR44" s="203"/>
      <c r="CS44" s="203"/>
      <c r="CT44" s="203"/>
      <c r="CU44" s="203"/>
      <c r="CV44" s="203"/>
      <c r="CW44" s="203"/>
      <c r="CX44" s="203"/>
      <c r="CY44" s="203"/>
      <c r="CZ44" s="203"/>
      <c r="DA44" s="203"/>
      <c r="DB44" s="203"/>
      <c r="DC44" s="203"/>
      <c r="DD44" s="203"/>
      <c r="DE44" s="203"/>
      <c r="DF44" s="203"/>
      <c r="DG44" s="203"/>
      <c r="DH44" s="203"/>
      <c r="DI44" s="204"/>
    </row>
    <row r="45" spans="1:113" x14ac:dyDescent="0.2"/>
    <row r="46" spans="1:113" x14ac:dyDescent="0.2">
      <c r="B46" s="173" t="s">
        <v>203</v>
      </c>
      <c r="E46" s="639" t="s">
        <v>204</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2">
      <c r="E47" s="639" t="s">
        <v>205</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2">
      <c r="E48" s="639" t="s">
        <v>206</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2">
      <c r="E49" s="640" t="s">
        <v>207</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2">
      <c r="E50" s="639" t="s">
        <v>208</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2">
      <c r="E51" s="639" t="s">
        <v>209</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2">
      <c r="E52" s="639" t="s">
        <v>210</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2">
      <c r="E53" s="173" t="s">
        <v>605</v>
      </c>
    </row>
    <row r="54" spans="5:113" x14ac:dyDescent="0.2"/>
    <row r="55" spans="5:113" x14ac:dyDescent="0.2"/>
    <row r="56" spans="5:113" x14ac:dyDescent="0.2"/>
  </sheetData>
  <sheetProtection algorithmName="SHA-512" hashValue="piithSoxt1gVKFffkdrymB6TZVbXKuNP0iwld9VMOFVhHO7fZtt3vwF9X+mMuMunIVuFlaAu+dBrg6IkwsER6Q==" saltValue="BOKTfaPHEUs5/bGjQpMB2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election activeCell="AN65" sqref="AN65:DC69"/>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216" t="s">
        <v>570</v>
      </c>
      <c r="D34" s="1216"/>
      <c r="E34" s="1217"/>
      <c r="F34" s="32">
        <v>6.97</v>
      </c>
      <c r="G34" s="33">
        <v>5.83</v>
      </c>
      <c r="H34" s="33">
        <v>2.68</v>
      </c>
      <c r="I34" s="33">
        <v>4.84</v>
      </c>
      <c r="J34" s="34">
        <v>5.35</v>
      </c>
      <c r="K34" s="22"/>
      <c r="L34" s="22"/>
      <c r="M34" s="22"/>
      <c r="N34" s="22"/>
      <c r="O34" s="22"/>
      <c r="P34" s="22"/>
    </row>
    <row r="35" spans="1:16" ht="39" customHeight="1" x14ac:dyDescent="0.2">
      <c r="A35" s="22"/>
      <c r="B35" s="35"/>
      <c r="C35" s="1210" t="s">
        <v>571</v>
      </c>
      <c r="D35" s="1211"/>
      <c r="E35" s="1212"/>
      <c r="F35" s="36">
        <v>3.4</v>
      </c>
      <c r="G35" s="37">
        <v>4.83</v>
      </c>
      <c r="H35" s="37">
        <v>5.81</v>
      </c>
      <c r="I35" s="37">
        <v>5.08</v>
      </c>
      <c r="J35" s="38">
        <v>3.99</v>
      </c>
      <c r="K35" s="22"/>
      <c r="L35" s="22"/>
      <c r="M35" s="22"/>
      <c r="N35" s="22"/>
      <c r="O35" s="22"/>
      <c r="P35" s="22"/>
    </row>
    <row r="36" spans="1:16" ht="39" customHeight="1" x14ac:dyDescent="0.2">
      <c r="A36" s="22"/>
      <c r="B36" s="35"/>
      <c r="C36" s="1210" t="s">
        <v>572</v>
      </c>
      <c r="D36" s="1211"/>
      <c r="E36" s="1212"/>
      <c r="F36" s="36">
        <v>9.8800000000000008</v>
      </c>
      <c r="G36" s="37">
        <v>10.06</v>
      </c>
      <c r="H36" s="37">
        <v>9.93</v>
      </c>
      <c r="I36" s="37">
        <v>9.6</v>
      </c>
      <c r="J36" s="38">
        <v>1.78</v>
      </c>
      <c r="K36" s="22"/>
      <c r="L36" s="22"/>
      <c r="M36" s="22"/>
      <c r="N36" s="22"/>
      <c r="O36" s="22"/>
      <c r="P36" s="22"/>
    </row>
    <row r="37" spans="1:16" ht="39" customHeight="1" x14ac:dyDescent="0.2">
      <c r="A37" s="22"/>
      <c r="B37" s="35"/>
      <c r="C37" s="1210" t="s">
        <v>573</v>
      </c>
      <c r="D37" s="1211"/>
      <c r="E37" s="1212"/>
      <c r="F37" s="36">
        <v>0.28000000000000003</v>
      </c>
      <c r="G37" s="37">
        <v>0.46</v>
      </c>
      <c r="H37" s="37">
        <v>0</v>
      </c>
      <c r="I37" s="37">
        <v>0.51</v>
      </c>
      <c r="J37" s="38">
        <v>1.19</v>
      </c>
      <c r="K37" s="22"/>
      <c r="L37" s="22"/>
      <c r="M37" s="22"/>
      <c r="N37" s="22"/>
      <c r="O37" s="22"/>
      <c r="P37" s="22"/>
    </row>
    <row r="38" spans="1:16" ht="39" customHeight="1" x14ac:dyDescent="0.2">
      <c r="A38" s="22"/>
      <c r="B38" s="35"/>
      <c r="C38" s="1210" t="s">
        <v>574</v>
      </c>
      <c r="D38" s="1211"/>
      <c r="E38" s="1212"/>
      <c r="F38" s="36">
        <v>2.7</v>
      </c>
      <c r="G38" s="37">
        <v>1.8</v>
      </c>
      <c r="H38" s="37">
        <v>1.76</v>
      </c>
      <c r="I38" s="37">
        <v>2.02</v>
      </c>
      <c r="J38" s="38">
        <v>1.18</v>
      </c>
      <c r="K38" s="22"/>
      <c r="L38" s="22"/>
      <c r="M38" s="22"/>
      <c r="N38" s="22"/>
      <c r="O38" s="22"/>
      <c r="P38" s="22"/>
    </row>
    <row r="39" spans="1:16" ht="39" customHeight="1" x14ac:dyDescent="0.2">
      <c r="A39" s="22"/>
      <c r="B39" s="35"/>
      <c r="C39" s="1210" t="s">
        <v>575</v>
      </c>
      <c r="D39" s="1211"/>
      <c r="E39" s="1212"/>
      <c r="F39" s="36">
        <v>0.11</v>
      </c>
      <c r="G39" s="37">
        <v>0.15</v>
      </c>
      <c r="H39" s="37">
        <v>0.13</v>
      </c>
      <c r="I39" s="37">
        <v>0.24</v>
      </c>
      <c r="J39" s="38">
        <v>0.74</v>
      </c>
      <c r="K39" s="22"/>
      <c r="L39" s="22"/>
      <c r="M39" s="22"/>
      <c r="N39" s="22"/>
      <c r="O39" s="22"/>
      <c r="P39" s="22"/>
    </row>
    <row r="40" spans="1:16" ht="39" customHeight="1" x14ac:dyDescent="0.2">
      <c r="A40" s="22"/>
      <c r="B40" s="35"/>
      <c r="C40" s="1210" t="s">
        <v>576</v>
      </c>
      <c r="D40" s="1211"/>
      <c r="E40" s="1212"/>
      <c r="F40" s="36">
        <v>0.42</v>
      </c>
      <c r="G40" s="37">
        <v>0.55000000000000004</v>
      </c>
      <c r="H40" s="37">
        <v>0.56999999999999995</v>
      </c>
      <c r="I40" s="37">
        <v>0.61</v>
      </c>
      <c r="J40" s="38">
        <v>0.42</v>
      </c>
      <c r="K40" s="22"/>
      <c r="L40" s="22"/>
      <c r="M40" s="22"/>
      <c r="N40" s="22"/>
      <c r="O40" s="22"/>
      <c r="P40" s="22"/>
    </row>
    <row r="41" spans="1:16" ht="39" customHeight="1" x14ac:dyDescent="0.2">
      <c r="A41" s="22"/>
      <c r="B41" s="35"/>
      <c r="C41" s="1210" t="s">
        <v>577</v>
      </c>
      <c r="D41" s="1211"/>
      <c r="E41" s="1212"/>
      <c r="F41" s="36">
        <v>0.14000000000000001</v>
      </c>
      <c r="G41" s="37">
        <v>0.11</v>
      </c>
      <c r="H41" s="37">
        <v>0.14000000000000001</v>
      </c>
      <c r="I41" s="37">
        <v>0.13</v>
      </c>
      <c r="J41" s="38">
        <v>0.1</v>
      </c>
      <c r="K41" s="22"/>
      <c r="L41" s="22"/>
      <c r="M41" s="22"/>
      <c r="N41" s="22"/>
      <c r="O41" s="22"/>
      <c r="P41" s="22"/>
    </row>
    <row r="42" spans="1:16" ht="39" customHeight="1" x14ac:dyDescent="0.2">
      <c r="A42" s="22"/>
      <c r="B42" s="39"/>
      <c r="C42" s="1210" t="s">
        <v>578</v>
      </c>
      <c r="D42" s="1211"/>
      <c r="E42" s="1212"/>
      <c r="F42" s="36" t="s">
        <v>520</v>
      </c>
      <c r="G42" s="37" t="s">
        <v>520</v>
      </c>
      <c r="H42" s="37" t="s">
        <v>520</v>
      </c>
      <c r="I42" s="37" t="s">
        <v>520</v>
      </c>
      <c r="J42" s="38" t="s">
        <v>520</v>
      </c>
      <c r="K42" s="22"/>
      <c r="L42" s="22"/>
      <c r="M42" s="22"/>
      <c r="N42" s="22"/>
      <c r="O42" s="22"/>
      <c r="P42" s="22"/>
    </row>
    <row r="43" spans="1:16" ht="39" customHeight="1" thickBot="1" x14ac:dyDescent="0.25">
      <c r="A43" s="22"/>
      <c r="B43" s="40"/>
      <c r="C43" s="1213" t="s">
        <v>579</v>
      </c>
      <c r="D43" s="1214"/>
      <c r="E43" s="1215"/>
      <c r="F43" s="41">
        <v>0.79</v>
      </c>
      <c r="G43" s="42">
        <v>0.7</v>
      </c>
      <c r="H43" s="42">
        <v>0.4</v>
      </c>
      <c r="I43" s="42">
        <v>0.23</v>
      </c>
      <c r="J43" s="43">
        <v>0.17</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aCi9xUSz4ZHhJuEdnMrySrsflblJ1TyXzxhCqvKlUnxI6lTp6K9jPfWcgrXKuXtw3Z6tj18lSnWsSqDssQdk5w==" saltValue="3dS9KiSB9fdbHnds6PxV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election activeCell="AN65" sqref="AN65:DC69"/>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218" t="s">
        <v>10</v>
      </c>
      <c r="C45" s="1219"/>
      <c r="D45" s="58"/>
      <c r="E45" s="1224" t="s">
        <v>11</v>
      </c>
      <c r="F45" s="1224"/>
      <c r="G45" s="1224"/>
      <c r="H45" s="1224"/>
      <c r="I45" s="1224"/>
      <c r="J45" s="1225"/>
      <c r="K45" s="59">
        <v>388</v>
      </c>
      <c r="L45" s="60">
        <v>366</v>
      </c>
      <c r="M45" s="60">
        <v>362</v>
      </c>
      <c r="N45" s="60">
        <v>381</v>
      </c>
      <c r="O45" s="61">
        <v>385</v>
      </c>
      <c r="P45" s="48"/>
      <c r="Q45" s="48"/>
      <c r="R45" s="48"/>
      <c r="S45" s="48"/>
      <c r="T45" s="48"/>
      <c r="U45" s="48"/>
    </row>
    <row r="46" spans="1:21" ht="30.75" customHeight="1" x14ac:dyDescent="0.2">
      <c r="A46" s="48"/>
      <c r="B46" s="1220"/>
      <c r="C46" s="1221"/>
      <c r="D46" s="62"/>
      <c r="E46" s="1226" t="s">
        <v>12</v>
      </c>
      <c r="F46" s="1226"/>
      <c r="G46" s="1226"/>
      <c r="H46" s="1226"/>
      <c r="I46" s="1226"/>
      <c r="J46" s="1227"/>
      <c r="K46" s="63" t="s">
        <v>520</v>
      </c>
      <c r="L46" s="64" t="s">
        <v>520</v>
      </c>
      <c r="M46" s="64" t="s">
        <v>520</v>
      </c>
      <c r="N46" s="64" t="s">
        <v>520</v>
      </c>
      <c r="O46" s="65" t="s">
        <v>520</v>
      </c>
      <c r="P46" s="48"/>
      <c r="Q46" s="48"/>
      <c r="R46" s="48"/>
      <c r="S46" s="48"/>
      <c r="T46" s="48"/>
      <c r="U46" s="48"/>
    </row>
    <row r="47" spans="1:21" ht="30.75" customHeight="1" x14ac:dyDescent="0.2">
      <c r="A47" s="48"/>
      <c r="B47" s="1220"/>
      <c r="C47" s="1221"/>
      <c r="D47" s="62"/>
      <c r="E47" s="1226" t="s">
        <v>13</v>
      </c>
      <c r="F47" s="1226"/>
      <c r="G47" s="1226"/>
      <c r="H47" s="1226"/>
      <c r="I47" s="1226"/>
      <c r="J47" s="1227"/>
      <c r="K47" s="63" t="s">
        <v>520</v>
      </c>
      <c r="L47" s="64" t="s">
        <v>520</v>
      </c>
      <c r="M47" s="64" t="s">
        <v>520</v>
      </c>
      <c r="N47" s="64" t="s">
        <v>520</v>
      </c>
      <c r="O47" s="65" t="s">
        <v>520</v>
      </c>
      <c r="P47" s="48"/>
      <c r="Q47" s="48"/>
      <c r="R47" s="48"/>
      <c r="S47" s="48"/>
      <c r="T47" s="48"/>
      <c r="U47" s="48"/>
    </row>
    <row r="48" spans="1:21" ht="30.75" customHeight="1" x14ac:dyDescent="0.2">
      <c r="A48" s="48"/>
      <c r="B48" s="1220"/>
      <c r="C48" s="1221"/>
      <c r="D48" s="62"/>
      <c r="E48" s="1226" t="s">
        <v>14</v>
      </c>
      <c r="F48" s="1226"/>
      <c r="G48" s="1226"/>
      <c r="H48" s="1226"/>
      <c r="I48" s="1226"/>
      <c r="J48" s="1227"/>
      <c r="K48" s="63">
        <v>158</v>
      </c>
      <c r="L48" s="64">
        <v>155</v>
      </c>
      <c r="M48" s="64">
        <v>154</v>
      </c>
      <c r="N48" s="64">
        <v>147</v>
      </c>
      <c r="O48" s="65">
        <v>150</v>
      </c>
      <c r="P48" s="48"/>
      <c r="Q48" s="48"/>
      <c r="R48" s="48"/>
      <c r="S48" s="48"/>
      <c r="T48" s="48"/>
      <c r="U48" s="48"/>
    </row>
    <row r="49" spans="1:21" ht="30.75" customHeight="1" x14ac:dyDescent="0.2">
      <c r="A49" s="48"/>
      <c r="B49" s="1220"/>
      <c r="C49" s="1221"/>
      <c r="D49" s="62"/>
      <c r="E49" s="1226" t="s">
        <v>15</v>
      </c>
      <c r="F49" s="1226"/>
      <c r="G49" s="1226"/>
      <c r="H49" s="1226"/>
      <c r="I49" s="1226"/>
      <c r="J49" s="1227"/>
      <c r="K49" s="63">
        <v>1</v>
      </c>
      <c r="L49" s="64">
        <v>2</v>
      </c>
      <c r="M49" s="64">
        <v>3</v>
      </c>
      <c r="N49" s="64">
        <v>4</v>
      </c>
      <c r="O49" s="65">
        <v>7</v>
      </c>
      <c r="P49" s="48"/>
      <c r="Q49" s="48"/>
      <c r="R49" s="48"/>
      <c r="S49" s="48"/>
      <c r="T49" s="48"/>
      <c r="U49" s="48"/>
    </row>
    <row r="50" spans="1:21" ht="30.75" customHeight="1" x14ac:dyDescent="0.2">
      <c r="A50" s="48"/>
      <c r="B50" s="1220"/>
      <c r="C50" s="1221"/>
      <c r="D50" s="62"/>
      <c r="E50" s="1226" t="s">
        <v>16</v>
      </c>
      <c r="F50" s="1226"/>
      <c r="G50" s="1226"/>
      <c r="H50" s="1226"/>
      <c r="I50" s="1226"/>
      <c r="J50" s="1227"/>
      <c r="K50" s="63">
        <v>35</v>
      </c>
      <c r="L50" s="64">
        <v>30</v>
      </c>
      <c r="M50" s="64">
        <v>8</v>
      </c>
      <c r="N50" s="64">
        <v>8</v>
      </c>
      <c r="O50" s="65">
        <v>8</v>
      </c>
      <c r="P50" s="48"/>
      <c r="Q50" s="48"/>
      <c r="R50" s="48"/>
      <c r="S50" s="48"/>
      <c r="T50" s="48"/>
      <c r="U50" s="48"/>
    </row>
    <row r="51" spans="1:21" ht="30.75" customHeight="1" x14ac:dyDescent="0.2">
      <c r="A51" s="48"/>
      <c r="B51" s="1222"/>
      <c r="C51" s="1223"/>
      <c r="D51" s="66"/>
      <c r="E51" s="1226" t="s">
        <v>17</v>
      </c>
      <c r="F51" s="1226"/>
      <c r="G51" s="1226"/>
      <c r="H51" s="1226"/>
      <c r="I51" s="1226"/>
      <c r="J51" s="1227"/>
      <c r="K51" s="63" t="s">
        <v>520</v>
      </c>
      <c r="L51" s="64" t="s">
        <v>520</v>
      </c>
      <c r="M51" s="64" t="s">
        <v>520</v>
      </c>
      <c r="N51" s="64" t="s">
        <v>520</v>
      </c>
      <c r="O51" s="65" t="s">
        <v>520</v>
      </c>
      <c r="P51" s="48"/>
      <c r="Q51" s="48"/>
      <c r="R51" s="48"/>
      <c r="S51" s="48"/>
      <c r="T51" s="48"/>
      <c r="U51" s="48"/>
    </row>
    <row r="52" spans="1:21" ht="30.75" customHeight="1" x14ac:dyDescent="0.2">
      <c r="A52" s="48"/>
      <c r="B52" s="1228" t="s">
        <v>18</v>
      </c>
      <c r="C52" s="1229"/>
      <c r="D52" s="66"/>
      <c r="E52" s="1226" t="s">
        <v>19</v>
      </c>
      <c r="F52" s="1226"/>
      <c r="G52" s="1226"/>
      <c r="H52" s="1226"/>
      <c r="I52" s="1226"/>
      <c r="J52" s="1227"/>
      <c r="K52" s="63">
        <v>370</v>
      </c>
      <c r="L52" s="64">
        <v>359</v>
      </c>
      <c r="M52" s="64">
        <v>350</v>
      </c>
      <c r="N52" s="64">
        <v>348</v>
      </c>
      <c r="O52" s="65">
        <v>344</v>
      </c>
      <c r="P52" s="48"/>
      <c r="Q52" s="48"/>
      <c r="R52" s="48"/>
      <c r="S52" s="48"/>
      <c r="T52" s="48"/>
      <c r="U52" s="48"/>
    </row>
    <row r="53" spans="1:21" ht="30.75" customHeight="1" thickBot="1" x14ac:dyDescent="0.25">
      <c r="A53" s="48"/>
      <c r="B53" s="1230" t="s">
        <v>20</v>
      </c>
      <c r="C53" s="1231"/>
      <c r="D53" s="67"/>
      <c r="E53" s="1232" t="s">
        <v>21</v>
      </c>
      <c r="F53" s="1232"/>
      <c r="G53" s="1232"/>
      <c r="H53" s="1232"/>
      <c r="I53" s="1232"/>
      <c r="J53" s="1233"/>
      <c r="K53" s="68">
        <v>212</v>
      </c>
      <c r="L53" s="69">
        <v>194</v>
      </c>
      <c r="M53" s="69">
        <v>177</v>
      </c>
      <c r="N53" s="69">
        <v>192</v>
      </c>
      <c r="O53" s="70">
        <v>206</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5">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2">
      <c r="B57" s="1234" t="s">
        <v>24</v>
      </c>
      <c r="C57" s="1235"/>
      <c r="D57" s="1238" t="s">
        <v>25</v>
      </c>
      <c r="E57" s="1239"/>
      <c r="F57" s="1239"/>
      <c r="G57" s="1239"/>
      <c r="H57" s="1239"/>
      <c r="I57" s="1239"/>
      <c r="J57" s="1240"/>
      <c r="K57" s="83"/>
      <c r="L57" s="84"/>
      <c r="M57" s="84"/>
      <c r="N57" s="84"/>
      <c r="O57" s="85"/>
    </row>
    <row r="58" spans="1:21" ht="31.5" customHeight="1" thickBot="1" x14ac:dyDescent="0.25">
      <c r="B58" s="1236"/>
      <c r="C58" s="1237"/>
      <c r="D58" s="1241" t="s">
        <v>26</v>
      </c>
      <c r="E58" s="1242"/>
      <c r="F58" s="1242"/>
      <c r="G58" s="1242"/>
      <c r="H58" s="1242"/>
      <c r="I58" s="1242"/>
      <c r="J58" s="1243"/>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jHka5b9hAxD/rSYiQRo7aurwTCt4WtzqwyJNoto0jHxFlNOxtOtrdxYsENc3EYboKNyAZ3aUCMVDu1LbA9pA==" saltValue="ij8eK+8rqjdmmfuJvMv4b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election activeCell="AN65" sqref="AN65:DC69"/>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562</v>
      </c>
      <c r="J40" s="100" t="s">
        <v>563</v>
      </c>
      <c r="K40" s="100" t="s">
        <v>564</v>
      </c>
      <c r="L40" s="100" t="s">
        <v>565</v>
      </c>
      <c r="M40" s="101" t="s">
        <v>566</v>
      </c>
    </row>
    <row r="41" spans="2:13" ht="27.75" customHeight="1" x14ac:dyDescent="0.2">
      <c r="B41" s="1244" t="s">
        <v>29</v>
      </c>
      <c r="C41" s="1245"/>
      <c r="D41" s="102"/>
      <c r="E41" s="1250" t="s">
        <v>30</v>
      </c>
      <c r="F41" s="1250"/>
      <c r="G41" s="1250"/>
      <c r="H41" s="1251"/>
      <c r="I41" s="354">
        <v>3785</v>
      </c>
      <c r="J41" s="355">
        <v>3607</v>
      </c>
      <c r="K41" s="355">
        <v>3611</v>
      </c>
      <c r="L41" s="355">
        <v>3539</v>
      </c>
      <c r="M41" s="356">
        <v>3480</v>
      </c>
    </row>
    <row r="42" spans="2:13" ht="27.75" customHeight="1" x14ac:dyDescent="0.2">
      <c r="B42" s="1246"/>
      <c r="C42" s="1247"/>
      <c r="D42" s="103"/>
      <c r="E42" s="1252" t="s">
        <v>31</v>
      </c>
      <c r="F42" s="1252"/>
      <c r="G42" s="1252"/>
      <c r="H42" s="1253"/>
      <c r="I42" s="357">
        <v>79</v>
      </c>
      <c r="J42" s="358">
        <v>51</v>
      </c>
      <c r="K42" s="358">
        <v>43</v>
      </c>
      <c r="L42" s="358">
        <v>36</v>
      </c>
      <c r="M42" s="359">
        <v>29</v>
      </c>
    </row>
    <row r="43" spans="2:13" ht="27.75" customHeight="1" x14ac:dyDescent="0.2">
      <c r="B43" s="1246"/>
      <c r="C43" s="1247"/>
      <c r="D43" s="103"/>
      <c r="E43" s="1252" t="s">
        <v>32</v>
      </c>
      <c r="F43" s="1252"/>
      <c r="G43" s="1252"/>
      <c r="H43" s="1253"/>
      <c r="I43" s="357">
        <v>1322</v>
      </c>
      <c r="J43" s="358">
        <v>1259</v>
      </c>
      <c r="K43" s="358">
        <v>1189</v>
      </c>
      <c r="L43" s="358">
        <v>1054</v>
      </c>
      <c r="M43" s="359">
        <v>943</v>
      </c>
    </row>
    <row r="44" spans="2:13" ht="27.75" customHeight="1" x14ac:dyDescent="0.2">
      <c r="B44" s="1246"/>
      <c r="C44" s="1247"/>
      <c r="D44" s="103"/>
      <c r="E44" s="1252" t="s">
        <v>33</v>
      </c>
      <c r="F44" s="1252"/>
      <c r="G44" s="1252"/>
      <c r="H44" s="1253"/>
      <c r="I44" s="357">
        <v>76</v>
      </c>
      <c r="J44" s="358">
        <v>156</v>
      </c>
      <c r="K44" s="358">
        <v>174</v>
      </c>
      <c r="L44" s="358">
        <v>173</v>
      </c>
      <c r="M44" s="359">
        <v>174</v>
      </c>
    </row>
    <row r="45" spans="2:13" ht="27.75" customHeight="1" x14ac:dyDescent="0.2">
      <c r="B45" s="1246"/>
      <c r="C45" s="1247"/>
      <c r="D45" s="103"/>
      <c r="E45" s="1252" t="s">
        <v>34</v>
      </c>
      <c r="F45" s="1252"/>
      <c r="G45" s="1252"/>
      <c r="H45" s="1253"/>
      <c r="I45" s="357">
        <v>446</v>
      </c>
      <c r="J45" s="358">
        <v>425</v>
      </c>
      <c r="K45" s="358">
        <v>423</v>
      </c>
      <c r="L45" s="358">
        <v>387</v>
      </c>
      <c r="M45" s="359">
        <v>358</v>
      </c>
    </row>
    <row r="46" spans="2:13" ht="27.75" customHeight="1" x14ac:dyDescent="0.2">
      <c r="B46" s="1246"/>
      <c r="C46" s="1247"/>
      <c r="D46" s="104"/>
      <c r="E46" s="1252" t="s">
        <v>35</v>
      </c>
      <c r="F46" s="1252"/>
      <c r="G46" s="1252"/>
      <c r="H46" s="1253"/>
      <c r="I46" s="357" t="s">
        <v>520</v>
      </c>
      <c r="J46" s="358" t="s">
        <v>520</v>
      </c>
      <c r="K46" s="358" t="s">
        <v>520</v>
      </c>
      <c r="L46" s="358" t="s">
        <v>520</v>
      </c>
      <c r="M46" s="359" t="s">
        <v>520</v>
      </c>
    </row>
    <row r="47" spans="2:13" ht="27.75" customHeight="1" x14ac:dyDescent="0.2">
      <c r="B47" s="1246"/>
      <c r="C47" s="1247"/>
      <c r="D47" s="105"/>
      <c r="E47" s="1254" t="s">
        <v>36</v>
      </c>
      <c r="F47" s="1255"/>
      <c r="G47" s="1255"/>
      <c r="H47" s="1256"/>
      <c r="I47" s="357" t="s">
        <v>520</v>
      </c>
      <c r="J47" s="358" t="s">
        <v>520</v>
      </c>
      <c r="K47" s="358" t="s">
        <v>520</v>
      </c>
      <c r="L47" s="358" t="s">
        <v>520</v>
      </c>
      <c r="M47" s="359" t="s">
        <v>520</v>
      </c>
    </row>
    <row r="48" spans="2:13" ht="27.75" customHeight="1" x14ac:dyDescent="0.2">
      <c r="B48" s="1246"/>
      <c r="C48" s="1247"/>
      <c r="D48" s="103"/>
      <c r="E48" s="1252" t="s">
        <v>37</v>
      </c>
      <c r="F48" s="1252"/>
      <c r="G48" s="1252"/>
      <c r="H48" s="1253"/>
      <c r="I48" s="357" t="s">
        <v>520</v>
      </c>
      <c r="J48" s="358" t="s">
        <v>520</v>
      </c>
      <c r="K48" s="358" t="s">
        <v>520</v>
      </c>
      <c r="L48" s="358" t="s">
        <v>520</v>
      </c>
      <c r="M48" s="359" t="s">
        <v>520</v>
      </c>
    </row>
    <row r="49" spans="2:13" ht="27.75" customHeight="1" x14ac:dyDescent="0.2">
      <c r="B49" s="1248"/>
      <c r="C49" s="1249"/>
      <c r="D49" s="103"/>
      <c r="E49" s="1252" t="s">
        <v>38</v>
      </c>
      <c r="F49" s="1252"/>
      <c r="G49" s="1252"/>
      <c r="H49" s="1253"/>
      <c r="I49" s="357" t="s">
        <v>520</v>
      </c>
      <c r="J49" s="358" t="s">
        <v>520</v>
      </c>
      <c r="K49" s="358" t="s">
        <v>520</v>
      </c>
      <c r="L49" s="358" t="s">
        <v>520</v>
      </c>
      <c r="M49" s="359" t="s">
        <v>520</v>
      </c>
    </row>
    <row r="50" spans="2:13" ht="27.75" customHeight="1" x14ac:dyDescent="0.2">
      <c r="B50" s="1257" t="s">
        <v>39</v>
      </c>
      <c r="C50" s="1258"/>
      <c r="D50" s="106"/>
      <c r="E50" s="1252" t="s">
        <v>40</v>
      </c>
      <c r="F50" s="1252"/>
      <c r="G50" s="1252"/>
      <c r="H50" s="1253"/>
      <c r="I50" s="357">
        <v>1794</v>
      </c>
      <c r="J50" s="358">
        <v>1760</v>
      </c>
      <c r="K50" s="358">
        <v>1614</v>
      </c>
      <c r="L50" s="358">
        <v>1735</v>
      </c>
      <c r="M50" s="359">
        <v>2423</v>
      </c>
    </row>
    <row r="51" spans="2:13" ht="27.75" customHeight="1" x14ac:dyDescent="0.2">
      <c r="B51" s="1246"/>
      <c r="C51" s="1247"/>
      <c r="D51" s="103"/>
      <c r="E51" s="1252" t="s">
        <v>41</v>
      </c>
      <c r="F51" s="1252"/>
      <c r="G51" s="1252"/>
      <c r="H51" s="1253"/>
      <c r="I51" s="357">
        <v>31</v>
      </c>
      <c r="J51" s="358">
        <v>25</v>
      </c>
      <c r="K51" s="358">
        <v>21</v>
      </c>
      <c r="L51" s="358">
        <v>17</v>
      </c>
      <c r="M51" s="359">
        <v>13</v>
      </c>
    </row>
    <row r="52" spans="2:13" ht="27.75" customHeight="1" x14ac:dyDescent="0.2">
      <c r="B52" s="1248"/>
      <c r="C52" s="1249"/>
      <c r="D52" s="103"/>
      <c r="E52" s="1252" t="s">
        <v>42</v>
      </c>
      <c r="F52" s="1252"/>
      <c r="G52" s="1252"/>
      <c r="H52" s="1253"/>
      <c r="I52" s="357">
        <v>3483</v>
      </c>
      <c r="J52" s="358">
        <v>3356</v>
      </c>
      <c r="K52" s="358">
        <v>3175</v>
      </c>
      <c r="L52" s="358">
        <v>3089</v>
      </c>
      <c r="M52" s="359">
        <v>3110</v>
      </c>
    </row>
    <row r="53" spans="2:13" ht="27.75" customHeight="1" thickBot="1" x14ac:dyDescent="0.25">
      <c r="B53" s="1259" t="s">
        <v>43</v>
      </c>
      <c r="C53" s="1260"/>
      <c r="D53" s="107"/>
      <c r="E53" s="1261" t="s">
        <v>44</v>
      </c>
      <c r="F53" s="1261"/>
      <c r="G53" s="1261"/>
      <c r="H53" s="1262"/>
      <c r="I53" s="360">
        <v>401</v>
      </c>
      <c r="J53" s="361">
        <v>358</v>
      </c>
      <c r="K53" s="361">
        <v>629</v>
      </c>
      <c r="L53" s="361">
        <v>348</v>
      </c>
      <c r="M53" s="362">
        <v>-562</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NT6/2h83SFLbScuen4Sr/VsMdi/uSrHLO0dAYBvp7sKK0a1mWnLs1mniFU8eKxQLddX3Sju/PGd23+xVcxSgXg==" saltValue="BWsYF9FRmta6wjizLH6we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election activeCell="AN65" sqref="AN65:DC69"/>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564</v>
      </c>
      <c r="G54" s="116" t="s">
        <v>565</v>
      </c>
      <c r="H54" s="117" t="s">
        <v>566</v>
      </c>
    </row>
    <row r="55" spans="2:8" ht="52.5" customHeight="1" x14ac:dyDescent="0.2">
      <c r="B55" s="118"/>
      <c r="C55" s="1271" t="s">
        <v>47</v>
      </c>
      <c r="D55" s="1271"/>
      <c r="E55" s="1272"/>
      <c r="F55" s="119">
        <v>711</v>
      </c>
      <c r="G55" s="119">
        <v>1021</v>
      </c>
      <c r="H55" s="120">
        <v>1569</v>
      </c>
    </row>
    <row r="56" spans="2:8" ht="52.5" customHeight="1" x14ac:dyDescent="0.2">
      <c r="B56" s="121"/>
      <c r="C56" s="1273" t="s">
        <v>48</v>
      </c>
      <c r="D56" s="1273"/>
      <c r="E56" s="1274"/>
      <c r="F56" s="122">
        <v>41</v>
      </c>
      <c r="G56" s="122">
        <v>41</v>
      </c>
      <c r="H56" s="123">
        <v>73</v>
      </c>
    </row>
    <row r="57" spans="2:8" ht="53.25" customHeight="1" x14ac:dyDescent="0.2">
      <c r="B57" s="121"/>
      <c r="C57" s="1275" t="s">
        <v>49</v>
      </c>
      <c r="D57" s="1275"/>
      <c r="E57" s="1276"/>
      <c r="F57" s="124">
        <v>289</v>
      </c>
      <c r="G57" s="124">
        <v>407</v>
      </c>
      <c r="H57" s="125">
        <v>505</v>
      </c>
    </row>
    <row r="58" spans="2:8" ht="45.75" customHeight="1" x14ac:dyDescent="0.2">
      <c r="B58" s="126"/>
      <c r="C58" s="1263" t="s">
        <v>600</v>
      </c>
      <c r="D58" s="1264"/>
      <c r="E58" s="1265"/>
      <c r="F58" s="363">
        <v>169</v>
      </c>
      <c r="G58" s="363">
        <v>259</v>
      </c>
      <c r="H58" s="364">
        <v>359</v>
      </c>
    </row>
    <row r="59" spans="2:8" ht="45.75" customHeight="1" x14ac:dyDescent="0.2">
      <c r="B59" s="126"/>
      <c r="C59" s="1263" t="s">
        <v>601</v>
      </c>
      <c r="D59" s="1264"/>
      <c r="E59" s="1265"/>
      <c r="F59" s="363">
        <v>30</v>
      </c>
      <c r="G59" s="363">
        <v>47</v>
      </c>
      <c r="H59" s="364">
        <v>41</v>
      </c>
    </row>
    <row r="60" spans="2:8" ht="45.75" customHeight="1" x14ac:dyDescent="0.2">
      <c r="B60" s="126"/>
      <c r="C60" s="1263" t="s">
        <v>602</v>
      </c>
      <c r="D60" s="1264"/>
      <c r="E60" s="1265"/>
      <c r="F60" s="363">
        <v>34</v>
      </c>
      <c r="G60" s="363">
        <v>36</v>
      </c>
      <c r="H60" s="364">
        <v>33</v>
      </c>
    </row>
    <row r="61" spans="2:8" ht="45.75" customHeight="1" x14ac:dyDescent="0.2">
      <c r="B61" s="126"/>
      <c r="C61" s="1263" t="s">
        <v>603</v>
      </c>
      <c r="D61" s="1264"/>
      <c r="E61" s="1265"/>
      <c r="F61" s="363">
        <v>22</v>
      </c>
      <c r="G61" s="363">
        <v>27</v>
      </c>
      <c r="H61" s="364">
        <v>32</v>
      </c>
    </row>
    <row r="62" spans="2:8" ht="45.75" customHeight="1" thickBot="1" x14ac:dyDescent="0.25">
      <c r="B62" s="127"/>
      <c r="C62" s="1266" t="s">
        <v>604</v>
      </c>
      <c r="D62" s="1267"/>
      <c r="E62" s="1268"/>
      <c r="F62" s="365">
        <v>3</v>
      </c>
      <c r="G62" s="365">
        <v>9</v>
      </c>
      <c r="H62" s="366">
        <v>15</v>
      </c>
    </row>
    <row r="63" spans="2:8" ht="52.5" customHeight="1" thickBot="1" x14ac:dyDescent="0.25">
      <c r="B63" s="128"/>
      <c r="C63" s="1269" t="s">
        <v>50</v>
      </c>
      <c r="D63" s="1269"/>
      <c r="E63" s="1270"/>
      <c r="F63" s="129">
        <v>1041</v>
      </c>
      <c r="G63" s="129">
        <v>1469</v>
      </c>
      <c r="H63" s="130">
        <v>2147</v>
      </c>
    </row>
    <row r="64" spans="2:8" ht="13.2" x14ac:dyDescent="0.2"/>
  </sheetData>
  <sheetProtection algorithmName="SHA-512" hashValue="IAEqt5PU7yVRtedu2zDgo3+pMNodGAxaqHoYfmXZrtwYM0C3R86Wj1M7Y+HBiNiFdN35p5TlvAwe3KnTrKEEpw==" saltValue="8VvyaUvRZe7dyXyJajX57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election activeCell="AN65" sqref="AN65:DC69"/>
    </sheetView>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8"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8"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8"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8"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8"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8"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8"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8"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8"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8"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8"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8"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8"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8"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8"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606</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607</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90" t="s">
        <v>616</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ht="13.2" x14ac:dyDescent="0.2">
      <c r="B44" s="375"/>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ht="13.2" x14ac:dyDescent="0.2">
      <c r="B45" s="375"/>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ht="13.2" x14ac:dyDescent="0.2">
      <c r="B46" s="375"/>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ht="13.2" x14ac:dyDescent="0.2">
      <c r="B47" s="375"/>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608</v>
      </c>
    </row>
    <row r="50" spans="1:109" ht="13.2" x14ac:dyDescent="0.2">
      <c r="B50" s="375"/>
      <c r="G50" s="1283"/>
      <c r="H50" s="1283"/>
      <c r="I50" s="1283"/>
      <c r="J50" s="1283"/>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562</v>
      </c>
      <c r="BQ50" s="1282"/>
      <c r="BR50" s="1282"/>
      <c r="BS50" s="1282"/>
      <c r="BT50" s="1282"/>
      <c r="BU50" s="1282"/>
      <c r="BV50" s="1282"/>
      <c r="BW50" s="1282"/>
      <c r="BX50" s="1282" t="s">
        <v>563</v>
      </c>
      <c r="BY50" s="1282"/>
      <c r="BZ50" s="1282"/>
      <c r="CA50" s="1282"/>
      <c r="CB50" s="1282"/>
      <c r="CC50" s="1282"/>
      <c r="CD50" s="1282"/>
      <c r="CE50" s="1282"/>
      <c r="CF50" s="1282" t="s">
        <v>564</v>
      </c>
      <c r="CG50" s="1282"/>
      <c r="CH50" s="1282"/>
      <c r="CI50" s="1282"/>
      <c r="CJ50" s="1282"/>
      <c r="CK50" s="1282"/>
      <c r="CL50" s="1282"/>
      <c r="CM50" s="1282"/>
      <c r="CN50" s="1282" t="s">
        <v>565</v>
      </c>
      <c r="CO50" s="1282"/>
      <c r="CP50" s="1282"/>
      <c r="CQ50" s="1282"/>
      <c r="CR50" s="1282"/>
      <c r="CS50" s="1282"/>
      <c r="CT50" s="1282"/>
      <c r="CU50" s="1282"/>
      <c r="CV50" s="1282" t="s">
        <v>566</v>
      </c>
      <c r="CW50" s="1282"/>
      <c r="CX50" s="1282"/>
      <c r="CY50" s="1282"/>
      <c r="CZ50" s="1282"/>
      <c r="DA50" s="1282"/>
      <c r="DB50" s="1282"/>
      <c r="DC50" s="1282"/>
    </row>
    <row r="51" spans="1:109" ht="13.5" customHeight="1" x14ac:dyDescent="0.2">
      <c r="B51" s="375"/>
      <c r="G51" s="1285"/>
      <c r="H51" s="1285"/>
      <c r="I51" s="1299"/>
      <c r="J51" s="1299"/>
      <c r="K51" s="1284"/>
      <c r="L51" s="1284"/>
      <c r="M51" s="1284"/>
      <c r="N51" s="1284"/>
      <c r="AM51" s="384"/>
      <c r="AN51" s="1280" t="s">
        <v>609</v>
      </c>
      <c r="AO51" s="1280"/>
      <c r="AP51" s="1280"/>
      <c r="AQ51" s="1280"/>
      <c r="AR51" s="1280"/>
      <c r="AS51" s="1280"/>
      <c r="AT51" s="1280"/>
      <c r="AU51" s="1280"/>
      <c r="AV51" s="1280"/>
      <c r="AW51" s="1280"/>
      <c r="AX51" s="1280"/>
      <c r="AY51" s="1280"/>
      <c r="AZ51" s="1280"/>
      <c r="BA51" s="1280"/>
      <c r="BB51" s="1280" t="s">
        <v>610</v>
      </c>
      <c r="BC51" s="1280"/>
      <c r="BD51" s="1280"/>
      <c r="BE51" s="1280"/>
      <c r="BF51" s="1280"/>
      <c r="BG51" s="1280"/>
      <c r="BH51" s="1280"/>
      <c r="BI51" s="1280"/>
      <c r="BJ51" s="1280"/>
      <c r="BK51" s="1280"/>
      <c r="BL51" s="1280"/>
      <c r="BM51" s="1280"/>
      <c r="BN51" s="1280"/>
      <c r="BO51" s="1280"/>
      <c r="BP51" s="1289"/>
      <c r="BQ51" s="1277"/>
      <c r="BR51" s="1277"/>
      <c r="BS51" s="1277"/>
      <c r="BT51" s="1277"/>
      <c r="BU51" s="1277"/>
      <c r="BV51" s="1277"/>
      <c r="BW51" s="1277"/>
      <c r="BX51" s="1289"/>
      <c r="BY51" s="1277"/>
      <c r="BZ51" s="1277"/>
      <c r="CA51" s="1277"/>
      <c r="CB51" s="1277"/>
      <c r="CC51" s="1277"/>
      <c r="CD51" s="1277"/>
      <c r="CE51" s="1277"/>
      <c r="CF51" s="1289"/>
      <c r="CG51" s="1277"/>
      <c r="CH51" s="1277"/>
      <c r="CI51" s="1277"/>
      <c r="CJ51" s="1277"/>
      <c r="CK51" s="1277"/>
      <c r="CL51" s="1277"/>
      <c r="CM51" s="1277"/>
      <c r="CN51" s="1277">
        <v>14.4</v>
      </c>
      <c r="CO51" s="1277"/>
      <c r="CP51" s="1277"/>
      <c r="CQ51" s="1277"/>
      <c r="CR51" s="1277"/>
      <c r="CS51" s="1277"/>
      <c r="CT51" s="1277"/>
      <c r="CU51" s="1277"/>
      <c r="CV51" s="1277"/>
      <c r="CW51" s="1277"/>
      <c r="CX51" s="1277"/>
      <c r="CY51" s="1277"/>
      <c r="CZ51" s="1277"/>
      <c r="DA51" s="1277"/>
      <c r="DB51" s="1277"/>
      <c r="DC51" s="1277"/>
    </row>
    <row r="52" spans="1:109" ht="13.2" x14ac:dyDescent="0.2">
      <c r="B52" s="375"/>
      <c r="G52" s="1285"/>
      <c r="H52" s="1285"/>
      <c r="I52" s="1299"/>
      <c r="J52" s="1299"/>
      <c r="K52" s="1284"/>
      <c r="L52" s="1284"/>
      <c r="M52" s="1284"/>
      <c r="N52" s="1284"/>
      <c r="AM52" s="384"/>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2" x14ac:dyDescent="0.2">
      <c r="A53" s="383"/>
      <c r="B53" s="375"/>
      <c r="G53" s="1285"/>
      <c r="H53" s="1285"/>
      <c r="I53" s="1283"/>
      <c r="J53" s="1283"/>
      <c r="K53" s="1284"/>
      <c r="L53" s="1284"/>
      <c r="M53" s="1284"/>
      <c r="N53" s="1284"/>
      <c r="AM53" s="384"/>
      <c r="AN53" s="1280"/>
      <c r="AO53" s="1280"/>
      <c r="AP53" s="1280"/>
      <c r="AQ53" s="1280"/>
      <c r="AR53" s="1280"/>
      <c r="AS53" s="1280"/>
      <c r="AT53" s="1280"/>
      <c r="AU53" s="1280"/>
      <c r="AV53" s="1280"/>
      <c r="AW53" s="1280"/>
      <c r="AX53" s="1280"/>
      <c r="AY53" s="1280"/>
      <c r="AZ53" s="1280"/>
      <c r="BA53" s="1280"/>
      <c r="BB53" s="1280" t="s">
        <v>611</v>
      </c>
      <c r="BC53" s="1280"/>
      <c r="BD53" s="1280"/>
      <c r="BE53" s="1280"/>
      <c r="BF53" s="1280"/>
      <c r="BG53" s="1280"/>
      <c r="BH53" s="1280"/>
      <c r="BI53" s="1280"/>
      <c r="BJ53" s="1280"/>
      <c r="BK53" s="1280"/>
      <c r="BL53" s="1280"/>
      <c r="BM53" s="1280"/>
      <c r="BN53" s="1280"/>
      <c r="BO53" s="1280"/>
      <c r="BP53" s="1289"/>
      <c r="BQ53" s="1277"/>
      <c r="BR53" s="1277"/>
      <c r="BS53" s="1277"/>
      <c r="BT53" s="1277"/>
      <c r="BU53" s="1277"/>
      <c r="BV53" s="1277"/>
      <c r="BW53" s="1277"/>
      <c r="BX53" s="1289"/>
      <c r="BY53" s="1277"/>
      <c r="BZ53" s="1277"/>
      <c r="CA53" s="1277"/>
      <c r="CB53" s="1277"/>
      <c r="CC53" s="1277"/>
      <c r="CD53" s="1277"/>
      <c r="CE53" s="1277"/>
      <c r="CF53" s="1289"/>
      <c r="CG53" s="1277"/>
      <c r="CH53" s="1277"/>
      <c r="CI53" s="1277"/>
      <c r="CJ53" s="1277"/>
      <c r="CK53" s="1277"/>
      <c r="CL53" s="1277"/>
      <c r="CM53" s="1277"/>
      <c r="CN53" s="1277">
        <v>53.9</v>
      </c>
      <c r="CO53" s="1277"/>
      <c r="CP53" s="1277"/>
      <c r="CQ53" s="1277"/>
      <c r="CR53" s="1277"/>
      <c r="CS53" s="1277"/>
      <c r="CT53" s="1277"/>
      <c r="CU53" s="1277"/>
      <c r="CV53" s="1277">
        <v>55.4</v>
      </c>
      <c r="CW53" s="1277"/>
      <c r="CX53" s="1277"/>
      <c r="CY53" s="1277"/>
      <c r="CZ53" s="1277"/>
      <c r="DA53" s="1277"/>
      <c r="DB53" s="1277"/>
      <c r="DC53" s="1277"/>
    </row>
    <row r="54" spans="1:109" ht="13.2" x14ac:dyDescent="0.2">
      <c r="A54" s="383"/>
      <c r="B54" s="375"/>
      <c r="G54" s="1285"/>
      <c r="H54" s="1285"/>
      <c r="I54" s="1283"/>
      <c r="J54" s="1283"/>
      <c r="K54" s="1284"/>
      <c r="L54" s="1284"/>
      <c r="M54" s="1284"/>
      <c r="N54" s="1284"/>
      <c r="AM54" s="384"/>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2" x14ac:dyDescent="0.2">
      <c r="A55" s="383"/>
      <c r="B55" s="375"/>
      <c r="G55" s="1283"/>
      <c r="H55" s="1283"/>
      <c r="I55" s="1283"/>
      <c r="J55" s="1283"/>
      <c r="K55" s="1284"/>
      <c r="L55" s="1284"/>
      <c r="M55" s="1284"/>
      <c r="N55" s="1284"/>
      <c r="AN55" s="1282" t="s">
        <v>612</v>
      </c>
      <c r="AO55" s="1282"/>
      <c r="AP55" s="1282"/>
      <c r="AQ55" s="1282"/>
      <c r="AR55" s="1282"/>
      <c r="AS55" s="1282"/>
      <c r="AT55" s="1282"/>
      <c r="AU55" s="1282"/>
      <c r="AV55" s="1282"/>
      <c r="AW55" s="1282"/>
      <c r="AX55" s="1282"/>
      <c r="AY55" s="1282"/>
      <c r="AZ55" s="1282"/>
      <c r="BA55" s="1282"/>
      <c r="BB55" s="1280" t="s">
        <v>610</v>
      </c>
      <c r="BC55" s="1280"/>
      <c r="BD55" s="1280"/>
      <c r="BE55" s="1280"/>
      <c r="BF55" s="1280"/>
      <c r="BG55" s="1280"/>
      <c r="BH55" s="1280"/>
      <c r="BI55" s="1280"/>
      <c r="BJ55" s="1280"/>
      <c r="BK55" s="1280"/>
      <c r="BL55" s="1280"/>
      <c r="BM55" s="1280"/>
      <c r="BN55" s="1280"/>
      <c r="BO55" s="1280"/>
      <c r="BP55" s="1289"/>
      <c r="BQ55" s="1277"/>
      <c r="BR55" s="1277"/>
      <c r="BS55" s="1277"/>
      <c r="BT55" s="1277"/>
      <c r="BU55" s="1277"/>
      <c r="BV55" s="1277"/>
      <c r="BW55" s="1277"/>
      <c r="BX55" s="1289"/>
      <c r="BY55" s="1277"/>
      <c r="BZ55" s="1277"/>
      <c r="CA55" s="1277"/>
      <c r="CB55" s="1277"/>
      <c r="CC55" s="1277"/>
      <c r="CD55" s="1277"/>
      <c r="CE55" s="1277"/>
      <c r="CF55" s="1289"/>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ht="13.2" x14ac:dyDescent="0.2">
      <c r="A56" s="383"/>
      <c r="B56" s="375"/>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3" customFormat="1" ht="13.2" x14ac:dyDescent="0.2">
      <c r="B57" s="387"/>
      <c r="G57" s="1283"/>
      <c r="H57" s="1283"/>
      <c r="I57" s="1278"/>
      <c r="J57" s="1278"/>
      <c r="K57" s="1284"/>
      <c r="L57" s="1284"/>
      <c r="M57" s="1284"/>
      <c r="N57" s="1284"/>
      <c r="AM57" s="369"/>
      <c r="AN57" s="1282"/>
      <c r="AO57" s="1282"/>
      <c r="AP57" s="1282"/>
      <c r="AQ57" s="1282"/>
      <c r="AR57" s="1282"/>
      <c r="AS57" s="1282"/>
      <c r="AT57" s="1282"/>
      <c r="AU57" s="1282"/>
      <c r="AV57" s="1282"/>
      <c r="AW57" s="1282"/>
      <c r="AX57" s="1282"/>
      <c r="AY57" s="1282"/>
      <c r="AZ57" s="1282"/>
      <c r="BA57" s="1282"/>
      <c r="BB57" s="1280" t="s">
        <v>611</v>
      </c>
      <c r="BC57" s="1280"/>
      <c r="BD57" s="1280"/>
      <c r="BE57" s="1280"/>
      <c r="BF57" s="1280"/>
      <c r="BG57" s="1280"/>
      <c r="BH57" s="1280"/>
      <c r="BI57" s="1280"/>
      <c r="BJ57" s="1280"/>
      <c r="BK57" s="1280"/>
      <c r="BL57" s="1280"/>
      <c r="BM57" s="1280"/>
      <c r="BN57" s="1280"/>
      <c r="BO57" s="1280"/>
      <c r="BP57" s="1289"/>
      <c r="BQ57" s="1277"/>
      <c r="BR57" s="1277"/>
      <c r="BS57" s="1277"/>
      <c r="BT57" s="1277"/>
      <c r="BU57" s="1277"/>
      <c r="BV57" s="1277"/>
      <c r="BW57" s="1277"/>
      <c r="BX57" s="1289"/>
      <c r="BY57" s="1277"/>
      <c r="BZ57" s="1277"/>
      <c r="CA57" s="1277"/>
      <c r="CB57" s="1277"/>
      <c r="CC57" s="1277"/>
      <c r="CD57" s="1277"/>
      <c r="CE57" s="1277"/>
      <c r="CF57" s="1289"/>
      <c r="CG57" s="1277"/>
      <c r="CH57" s="1277"/>
      <c r="CI57" s="1277"/>
      <c r="CJ57" s="1277"/>
      <c r="CK57" s="1277"/>
      <c r="CL57" s="1277"/>
      <c r="CM57" s="1277"/>
      <c r="CN57" s="1277">
        <v>64.099999999999994</v>
      </c>
      <c r="CO57" s="1277"/>
      <c r="CP57" s="1277"/>
      <c r="CQ57" s="1277"/>
      <c r="CR57" s="1277"/>
      <c r="CS57" s="1277"/>
      <c r="CT57" s="1277"/>
      <c r="CU57" s="1277"/>
      <c r="CV57" s="1277">
        <v>66.3</v>
      </c>
      <c r="CW57" s="1277"/>
      <c r="CX57" s="1277"/>
      <c r="CY57" s="1277"/>
      <c r="CZ57" s="1277"/>
      <c r="DA57" s="1277"/>
      <c r="DB57" s="1277"/>
      <c r="DC57" s="1277"/>
      <c r="DD57" s="388"/>
      <c r="DE57" s="387"/>
    </row>
    <row r="58" spans="1:109" s="383" customFormat="1" ht="13.2" x14ac:dyDescent="0.2">
      <c r="A58" s="369"/>
      <c r="B58" s="387"/>
      <c r="G58" s="1283"/>
      <c r="H58" s="1283"/>
      <c r="I58" s="1278"/>
      <c r="J58" s="1278"/>
      <c r="K58" s="1284"/>
      <c r="L58" s="1284"/>
      <c r="M58" s="1284"/>
      <c r="N58" s="1284"/>
      <c r="AM58" s="369"/>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613</v>
      </c>
    </row>
    <row r="64" spans="1:109" ht="13.2" x14ac:dyDescent="0.2">
      <c r="B64" s="375"/>
      <c r="G64" s="382"/>
      <c r="I64" s="395"/>
      <c r="J64" s="395"/>
      <c r="K64" s="395"/>
      <c r="L64" s="395"/>
      <c r="M64" s="395"/>
      <c r="N64" s="396"/>
      <c r="AM64" s="382"/>
      <c r="AN64" s="382" t="s">
        <v>607</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90" t="s">
        <v>614</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ht="13.2" x14ac:dyDescent="0.2">
      <c r="B66" s="375"/>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ht="13.2" x14ac:dyDescent="0.2">
      <c r="B67" s="375"/>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ht="13.2" x14ac:dyDescent="0.2">
      <c r="B68" s="375"/>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ht="13.2" x14ac:dyDescent="0.2">
      <c r="B69" s="375"/>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608</v>
      </c>
    </row>
    <row r="72" spans="2:107" ht="13.2" x14ac:dyDescent="0.2">
      <c r="B72" s="375"/>
      <c r="G72" s="1283"/>
      <c r="H72" s="1283"/>
      <c r="I72" s="1283"/>
      <c r="J72" s="1283"/>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562</v>
      </c>
      <c r="BQ72" s="1282"/>
      <c r="BR72" s="1282"/>
      <c r="BS72" s="1282"/>
      <c r="BT72" s="1282"/>
      <c r="BU72" s="1282"/>
      <c r="BV72" s="1282"/>
      <c r="BW72" s="1282"/>
      <c r="BX72" s="1282" t="s">
        <v>563</v>
      </c>
      <c r="BY72" s="1282"/>
      <c r="BZ72" s="1282"/>
      <c r="CA72" s="1282"/>
      <c r="CB72" s="1282"/>
      <c r="CC72" s="1282"/>
      <c r="CD72" s="1282"/>
      <c r="CE72" s="1282"/>
      <c r="CF72" s="1282" t="s">
        <v>564</v>
      </c>
      <c r="CG72" s="1282"/>
      <c r="CH72" s="1282"/>
      <c r="CI72" s="1282"/>
      <c r="CJ72" s="1282"/>
      <c r="CK72" s="1282"/>
      <c r="CL72" s="1282"/>
      <c r="CM72" s="1282"/>
      <c r="CN72" s="1282" t="s">
        <v>565</v>
      </c>
      <c r="CO72" s="1282"/>
      <c r="CP72" s="1282"/>
      <c r="CQ72" s="1282"/>
      <c r="CR72" s="1282"/>
      <c r="CS72" s="1282"/>
      <c r="CT72" s="1282"/>
      <c r="CU72" s="1282"/>
      <c r="CV72" s="1282" t="s">
        <v>566</v>
      </c>
      <c r="CW72" s="1282"/>
      <c r="CX72" s="1282"/>
      <c r="CY72" s="1282"/>
      <c r="CZ72" s="1282"/>
      <c r="DA72" s="1282"/>
      <c r="DB72" s="1282"/>
      <c r="DC72" s="1282"/>
    </row>
    <row r="73" spans="2:107" ht="13.2" x14ac:dyDescent="0.2">
      <c r="B73" s="375"/>
      <c r="G73" s="1285"/>
      <c r="H73" s="1285"/>
      <c r="I73" s="1285"/>
      <c r="J73" s="1285"/>
      <c r="K73" s="1281"/>
      <c r="L73" s="1281"/>
      <c r="M73" s="1281"/>
      <c r="N73" s="1281"/>
      <c r="AM73" s="384"/>
      <c r="AN73" s="1280" t="s">
        <v>609</v>
      </c>
      <c r="AO73" s="1280"/>
      <c r="AP73" s="1280"/>
      <c r="AQ73" s="1280"/>
      <c r="AR73" s="1280"/>
      <c r="AS73" s="1280"/>
      <c r="AT73" s="1280"/>
      <c r="AU73" s="1280"/>
      <c r="AV73" s="1280"/>
      <c r="AW73" s="1280"/>
      <c r="AX73" s="1280"/>
      <c r="AY73" s="1280"/>
      <c r="AZ73" s="1280"/>
      <c r="BA73" s="1280"/>
      <c r="BB73" s="1280" t="s">
        <v>610</v>
      </c>
      <c r="BC73" s="1280"/>
      <c r="BD73" s="1280"/>
      <c r="BE73" s="1280"/>
      <c r="BF73" s="1280"/>
      <c r="BG73" s="1280"/>
      <c r="BH73" s="1280"/>
      <c r="BI73" s="1280"/>
      <c r="BJ73" s="1280"/>
      <c r="BK73" s="1280"/>
      <c r="BL73" s="1280"/>
      <c r="BM73" s="1280"/>
      <c r="BN73" s="1280"/>
      <c r="BO73" s="1280"/>
      <c r="BP73" s="1277">
        <v>17.600000000000001</v>
      </c>
      <c r="BQ73" s="1277"/>
      <c r="BR73" s="1277"/>
      <c r="BS73" s="1277"/>
      <c r="BT73" s="1277"/>
      <c r="BU73" s="1277"/>
      <c r="BV73" s="1277"/>
      <c r="BW73" s="1277"/>
      <c r="BX73" s="1277">
        <v>15.9</v>
      </c>
      <c r="BY73" s="1277"/>
      <c r="BZ73" s="1277"/>
      <c r="CA73" s="1277"/>
      <c r="CB73" s="1277"/>
      <c r="CC73" s="1277"/>
      <c r="CD73" s="1277"/>
      <c r="CE73" s="1277"/>
      <c r="CF73" s="1277">
        <v>28</v>
      </c>
      <c r="CG73" s="1277"/>
      <c r="CH73" s="1277"/>
      <c r="CI73" s="1277"/>
      <c r="CJ73" s="1277"/>
      <c r="CK73" s="1277"/>
      <c r="CL73" s="1277"/>
      <c r="CM73" s="1277"/>
      <c r="CN73" s="1277">
        <v>14.4</v>
      </c>
      <c r="CO73" s="1277"/>
      <c r="CP73" s="1277"/>
      <c r="CQ73" s="1277"/>
      <c r="CR73" s="1277"/>
      <c r="CS73" s="1277"/>
      <c r="CT73" s="1277"/>
      <c r="CU73" s="1277"/>
      <c r="CV73" s="1277"/>
      <c r="CW73" s="1277"/>
      <c r="CX73" s="1277"/>
      <c r="CY73" s="1277"/>
      <c r="CZ73" s="1277"/>
      <c r="DA73" s="1277"/>
      <c r="DB73" s="1277"/>
      <c r="DC73" s="1277"/>
    </row>
    <row r="74" spans="2:107" ht="13.2" x14ac:dyDescent="0.2">
      <c r="B74" s="375"/>
      <c r="G74" s="1285"/>
      <c r="H74" s="1285"/>
      <c r="I74" s="1285"/>
      <c r="J74" s="1285"/>
      <c r="K74" s="1281"/>
      <c r="L74" s="1281"/>
      <c r="M74" s="1281"/>
      <c r="N74" s="1281"/>
      <c r="AM74" s="384"/>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2" x14ac:dyDescent="0.2">
      <c r="B75" s="375"/>
      <c r="G75" s="1285"/>
      <c r="H75" s="1285"/>
      <c r="I75" s="1283"/>
      <c r="J75" s="1283"/>
      <c r="K75" s="1284"/>
      <c r="L75" s="1284"/>
      <c r="M75" s="1284"/>
      <c r="N75" s="1284"/>
      <c r="AM75" s="384"/>
      <c r="AN75" s="1280"/>
      <c r="AO75" s="1280"/>
      <c r="AP75" s="1280"/>
      <c r="AQ75" s="1280"/>
      <c r="AR75" s="1280"/>
      <c r="AS75" s="1280"/>
      <c r="AT75" s="1280"/>
      <c r="AU75" s="1280"/>
      <c r="AV75" s="1280"/>
      <c r="AW75" s="1280"/>
      <c r="AX75" s="1280"/>
      <c r="AY75" s="1280"/>
      <c r="AZ75" s="1280"/>
      <c r="BA75" s="1280"/>
      <c r="BB75" s="1280" t="s">
        <v>615</v>
      </c>
      <c r="BC75" s="1280"/>
      <c r="BD75" s="1280"/>
      <c r="BE75" s="1280"/>
      <c r="BF75" s="1280"/>
      <c r="BG75" s="1280"/>
      <c r="BH75" s="1280"/>
      <c r="BI75" s="1280"/>
      <c r="BJ75" s="1280"/>
      <c r="BK75" s="1280"/>
      <c r="BL75" s="1280"/>
      <c r="BM75" s="1280"/>
      <c r="BN75" s="1280"/>
      <c r="BO75" s="1280"/>
      <c r="BP75" s="1277">
        <v>8.6</v>
      </c>
      <c r="BQ75" s="1277"/>
      <c r="BR75" s="1277"/>
      <c r="BS75" s="1277"/>
      <c r="BT75" s="1277"/>
      <c r="BU75" s="1277"/>
      <c r="BV75" s="1277"/>
      <c r="BW75" s="1277"/>
      <c r="BX75" s="1277">
        <v>8.6999999999999993</v>
      </c>
      <c r="BY75" s="1277"/>
      <c r="BZ75" s="1277"/>
      <c r="CA75" s="1277"/>
      <c r="CB75" s="1277"/>
      <c r="CC75" s="1277"/>
      <c r="CD75" s="1277"/>
      <c r="CE75" s="1277"/>
      <c r="CF75" s="1277">
        <v>8.6</v>
      </c>
      <c r="CG75" s="1277"/>
      <c r="CH75" s="1277"/>
      <c r="CI75" s="1277"/>
      <c r="CJ75" s="1277"/>
      <c r="CK75" s="1277"/>
      <c r="CL75" s="1277"/>
      <c r="CM75" s="1277"/>
      <c r="CN75" s="1277">
        <v>8.1</v>
      </c>
      <c r="CO75" s="1277"/>
      <c r="CP75" s="1277"/>
      <c r="CQ75" s="1277"/>
      <c r="CR75" s="1277"/>
      <c r="CS75" s="1277"/>
      <c r="CT75" s="1277"/>
      <c r="CU75" s="1277"/>
      <c r="CV75" s="1277">
        <v>7.8</v>
      </c>
      <c r="CW75" s="1277"/>
      <c r="CX75" s="1277"/>
      <c r="CY75" s="1277"/>
      <c r="CZ75" s="1277"/>
      <c r="DA75" s="1277"/>
      <c r="DB75" s="1277"/>
      <c r="DC75" s="1277"/>
    </row>
    <row r="76" spans="2:107" ht="13.2" x14ac:dyDescent="0.2">
      <c r="B76" s="375"/>
      <c r="G76" s="1285"/>
      <c r="H76" s="1285"/>
      <c r="I76" s="1283"/>
      <c r="J76" s="1283"/>
      <c r="K76" s="1284"/>
      <c r="L76" s="1284"/>
      <c r="M76" s="1284"/>
      <c r="N76" s="1284"/>
      <c r="AM76" s="384"/>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2" x14ac:dyDescent="0.2">
      <c r="B77" s="375"/>
      <c r="G77" s="1283"/>
      <c r="H77" s="1283"/>
      <c r="I77" s="1283"/>
      <c r="J77" s="1283"/>
      <c r="K77" s="1281"/>
      <c r="L77" s="1281"/>
      <c r="M77" s="1281"/>
      <c r="N77" s="1281"/>
      <c r="AN77" s="1282" t="s">
        <v>612</v>
      </c>
      <c r="AO77" s="1282"/>
      <c r="AP77" s="1282"/>
      <c r="AQ77" s="1282"/>
      <c r="AR77" s="1282"/>
      <c r="AS77" s="1282"/>
      <c r="AT77" s="1282"/>
      <c r="AU77" s="1282"/>
      <c r="AV77" s="1282"/>
      <c r="AW77" s="1282"/>
      <c r="AX77" s="1282"/>
      <c r="AY77" s="1282"/>
      <c r="AZ77" s="1282"/>
      <c r="BA77" s="1282"/>
      <c r="BB77" s="1280" t="s">
        <v>610</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ht="13.2" x14ac:dyDescent="0.2">
      <c r="B78" s="375"/>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2" x14ac:dyDescent="0.2">
      <c r="B79" s="375"/>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615</v>
      </c>
      <c r="BC79" s="1280"/>
      <c r="BD79" s="1280"/>
      <c r="BE79" s="1280"/>
      <c r="BF79" s="1280"/>
      <c r="BG79" s="1280"/>
      <c r="BH79" s="1280"/>
      <c r="BI79" s="1280"/>
      <c r="BJ79" s="1280"/>
      <c r="BK79" s="1280"/>
      <c r="BL79" s="1280"/>
      <c r="BM79" s="1280"/>
      <c r="BN79" s="1280"/>
      <c r="BO79" s="1280"/>
      <c r="BP79" s="1277">
        <v>7.2</v>
      </c>
      <c r="BQ79" s="1277"/>
      <c r="BR79" s="1277"/>
      <c r="BS79" s="1277"/>
      <c r="BT79" s="1277"/>
      <c r="BU79" s="1277"/>
      <c r="BV79" s="1277"/>
      <c r="BW79" s="1277"/>
      <c r="BX79" s="1277">
        <v>7.2</v>
      </c>
      <c r="BY79" s="1277"/>
      <c r="BZ79" s="1277"/>
      <c r="CA79" s="1277"/>
      <c r="CB79" s="1277"/>
      <c r="CC79" s="1277"/>
      <c r="CD79" s="1277"/>
      <c r="CE79" s="1277"/>
      <c r="CF79" s="1277">
        <v>7.7</v>
      </c>
      <c r="CG79" s="1277"/>
      <c r="CH79" s="1277"/>
      <c r="CI79" s="1277"/>
      <c r="CJ79" s="1277"/>
      <c r="CK79" s="1277"/>
      <c r="CL79" s="1277"/>
      <c r="CM79" s="1277"/>
      <c r="CN79" s="1277">
        <v>8</v>
      </c>
      <c r="CO79" s="1277"/>
      <c r="CP79" s="1277"/>
      <c r="CQ79" s="1277"/>
      <c r="CR79" s="1277"/>
      <c r="CS79" s="1277"/>
      <c r="CT79" s="1277"/>
      <c r="CU79" s="1277"/>
      <c r="CV79" s="1277">
        <v>8</v>
      </c>
      <c r="CW79" s="1277"/>
      <c r="CX79" s="1277"/>
      <c r="CY79" s="1277"/>
      <c r="CZ79" s="1277"/>
      <c r="DA79" s="1277"/>
      <c r="DB79" s="1277"/>
      <c r="DC79" s="1277"/>
    </row>
    <row r="80" spans="2:107" ht="13.2" x14ac:dyDescent="0.2">
      <c r="B80" s="375"/>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bWW35jd10FMVO72Aki8RgKRL2gWJoWSOf4FoiBSbXszQHe4O6y3ckz2GO8PBBTZVveAqUgR3C3Z+oWCiK20UNg==" saltValue="EjN/go4i/xoJqArD68BfW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election activeCell="AN65" sqref="AN65:DC69"/>
    </sheetView>
  </sheetViews>
  <sheetFormatPr defaultColWidth="0" defaultRowHeight="13.5" customHeight="1" zeroHeight="1" x14ac:dyDescent="0.2"/>
  <cols>
    <col min="1" max="34" width="2.44140625" style="259" customWidth="1"/>
    <col min="35" max="122" width="2.44140625" style="258" customWidth="1"/>
    <col min="123" max="16384" width="2.44140625" style="258" hidden="1"/>
  </cols>
  <sheetData>
    <row r="1" spans="1:34" ht="13.5" customHeight="1" x14ac:dyDescent="0.2">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row>
    <row r="2" spans="1:34" ht="13.2" x14ac:dyDescent="0.2">
      <c r="S2" s="258"/>
      <c r="AH2" s="258"/>
    </row>
    <row r="3" spans="1:34" ht="13.2" x14ac:dyDescent="0.2">
      <c r="C3" s="258"/>
      <c r="D3" s="258"/>
      <c r="E3" s="258"/>
      <c r="F3" s="258"/>
      <c r="G3" s="258"/>
      <c r="H3" s="258"/>
      <c r="I3" s="258"/>
      <c r="J3" s="258"/>
      <c r="K3" s="258"/>
      <c r="L3" s="258"/>
      <c r="M3" s="258"/>
      <c r="N3" s="258"/>
      <c r="O3" s="258"/>
      <c r="P3" s="258"/>
      <c r="Q3" s="258"/>
      <c r="R3" s="258"/>
      <c r="S3" s="258"/>
      <c r="U3" s="258"/>
      <c r="V3" s="258"/>
      <c r="W3" s="258"/>
      <c r="X3" s="258"/>
      <c r="Y3" s="258"/>
      <c r="Z3" s="258"/>
      <c r="AA3" s="258"/>
      <c r="AB3" s="258"/>
      <c r="AC3" s="258"/>
      <c r="AD3" s="258"/>
      <c r="AE3" s="258"/>
      <c r="AF3" s="258"/>
      <c r="AG3" s="258"/>
      <c r="AH3" s="258"/>
    </row>
    <row r="4" spans="1:34" ht="13.2" x14ac:dyDescent="0.2"/>
    <row r="5" spans="1:34" ht="13.2" x14ac:dyDescent="0.2"/>
    <row r="6" spans="1:34" ht="13.2" x14ac:dyDescent="0.2"/>
    <row r="7" spans="1:34" ht="13.2" x14ac:dyDescent="0.2"/>
    <row r="8" spans="1:34" ht="13.2" x14ac:dyDescent="0.2"/>
    <row r="9" spans="1:34" ht="13.2" x14ac:dyDescent="0.2">
      <c r="AH9" s="258"/>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8"/>
    </row>
    <row r="18" spans="12:34" ht="13.2" x14ac:dyDescent="0.2"/>
    <row r="19" spans="12:34" ht="13.2" x14ac:dyDescent="0.2"/>
    <row r="20" spans="12:34" ht="13.2" x14ac:dyDescent="0.2">
      <c r="AH20" s="258"/>
    </row>
    <row r="21" spans="12:34" ht="13.2" x14ac:dyDescent="0.2">
      <c r="AH21" s="258"/>
    </row>
    <row r="22" spans="12:34" ht="13.2" x14ac:dyDescent="0.2"/>
    <row r="23" spans="12:34" ht="13.2" x14ac:dyDescent="0.2"/>
    <row r="24" spans="12:34" ht="13.2" x14ac:dyDescent="0.2">
      <c r="Q24" s="258"/>
    </row>
    <row r="25" spans="12:34" ht="13.2" x14ac:dyDescent="0.2"/>
    <row r="26" spans="12:34" ht="13.2" x14ac:dyDescent="0.2"/>
    <row r="27" spans="12:34" ht="13.2" x14ac:dyDescent="0.2"/>
    <row r="28" spans="12:34" ht="13.2" x14ac:dyDescent="0.2">
      <c r="O28" s="258"/>
      <c r="T28" s="258"/>
      <c r="AH28" s="258"/>
    </row>
    <row r="29" spans="12:34" ht="13.2" x14ac:dyDescent="0.2"/>
    <row r="30" spans="12:34" ht="13.2" x14ac:dyDescent="0.2"/>
    <row r="31" spans="12:34" ht="13.2" x14ac:dyDescent="0.2">
      <c r="Q31" s="258"/>
    </row>
    <row r="32" spans="12:34" ht="13.2" x14ac:dyDescent="0.2">
      <c r="L32" s="258"/>
    </row>
    <row r="33" spans="2:34" ht="13.2" x14ac:dyDescent="0.2">
      <c r="C33" s="258"/>
      <c r="E33" s="258"/>
      <c r="G33" s="258"/>
      <c r="I33" s="258"/>
      <c r="X33" s="258"/>
    </row>
    <row r="34" spans="2:34" ht="13.2" x14ac:dyDescent="0.2">
      <c r="B34" s="258"/>
      <c r="P34" s="258"/>
      <c r="R34" s="258"/>
      <c r="T34" s="258"/>
    </row>
    <row r="35" spans="2:34" ht="13.2" x14ac:dyDescent="0.2">
      <c r="D35" s="258"/>
      <c r="W35" s="258"/>
      <c r="AC35" s="258"/>
      <c r="AD35" s="258"/>
      <c r="AE35" s="258"/>
      <c r="AF35" s="258"/>
      <c r="AG35" s="258"/>
      <c r="AH35" s="258"/>
    </row>
    <row r="36" spans="2:34" ht="13.2" x14ac:dyDescent="0.2">
      <c r="H36" s="258"/>
      <c r="J36" s="258"/>
      <c r="K36" s="258"/>
      <c r="M36" s="258"/>
      <c r="Y36" s="258"/>
      <c r="Z36" s="258"/>
      <c r="AA36" s="258"/>
      <c r="AB36" s="258"/>
      <c r="AC36" s="258"/>
      <c r="AD36" s="258"/>
      <c r="AE36" s="258"/>
      <c r="AF36" s="258"/>
      <c r="AG36" s="258"/>
      <c r="AH36" s="258"/>
    </row>
    <row r="37" spans="2:34" ht="13.2" x14ac:dyDescent="0.2">
      <c r="AH37" s="258"/>
    </row>
    <row r="38" spans="2:34" ht="13.2" x14ac:dyDescent="0.2">
      <c r="AG38" s="258"/>
      <c r="AH38" s="258"/>
    </row>
    <row r="39" spans="2:34" ht="13.2" x14ac:dyDescent="0.2"/>
    <row r="40" spans="2:34" ht="13.2" x14ac:dyDescent="0.2">
      <c r="X40" s="258"/>
    </row>
    <row r="41" spans="2:34" ht="13.2" x14ac:dyDescent="0.2">
      <c r="R41" s="258"/>
    </row>
    <row r="42" spans="2:34" ht="13.2" x14ac:dyDescent="0.2">
      <c r="W42" s="258"/>
    </row>
    <row r="43" spans="2:34" ht="13.2" x14ac:dyDescent="0.2">
      <c r="Y43" s="258"/>
      <c r="Z43" s="258"/>
      <c r="AA43" s="258"/>
      <c r="AB43" s="258"/>
      <c r="AC43" s="258"/>
      <c r="AD43" s="258"/>
      <c r="AE43" s="258"/>
      <c r="AF43" s="258"/>
      <c r="AG43" s="258"/>
      <c r="AH43" s="258"/>
    </row>
    <row r="44" spans="2:34" ht="13.2" x14ac:dyDescent="0.2">
      <c r="AH44" s="258"/>
    </row>
    <row r="45" spans="2:34" ht="13.2" x14ac:dyDescent="0.2">
      <c r="X45" s="258"/>
    </row>
    <row r="46" spans="2:34" ht="13.2" x14ac:dyDescent="0.2"/>
    <row r="47" spans="2:34" ht="13.2" x14ac:dyDescent="0.2"/>
    <row r="48" spans="2:34" ht="13.2" x14ac:dyDescent="0.2">
      <c r="W48" s="258"/>
      <c r="Y48" s="258"/>
      <c r="Z48" s="258"/>
      <c r="AA48" s="258"/>
      <c r="AB48" s="258"/>
      <c r="AC48" s="258"/>
      <c r="AD48" s="258"/>
      <c r="AE48" s="258"/>
      <c r="AF48" s="258"/>
      <c r="AG48" s="258"/>
      <c r="AH48" s="258"/>
    </row>
    <row r="49" spans="28:34" ht="13.2" x14ac:dyDescent="0.2"/>
    <row r="50" spans="28:34" ht="13.2" x14ac:dyDescent="0.2">
      <c r="AE50" s="258"/>
      <c r="AF50" s="258"/>
      <c r="AG50" s="258"/>
      <c r="AH50" s="258"/>
    </row>
    <row r="51" spans="28:34" ht="13.2" x14ac:dyDescent="0.2">
      <c r="AC51" s="258"/>
      <c r="AD51" s="258"/>
      <c r="AE51" s="258"/>
      <c r="AF51" s="258"/>
      <c r="AG51" s="258"/>
      <c r="AH51" s="258"/>
    </row>
    <row r="52" spans="28:34" ht="13.2" x14ac:dyDescent="0.2"/>
    <row r="53" spans="28:34" ht="13.2" x14ac:dyDescent="0.2">
      <c r="AF53" s="258"/>
      <c r="AG53" s="258"/>
      <c r="AH53" s="258"/>
    </row>
    <row r="54" spans="28:34" ht="13.2" x14ac:dyDescent="0.2">
      <c r="AH54" s="258"/>
    </row>
    <row r="55" spans="28:34" ht="13.2" x14ac:dyDescent="0.2"/>
    <row r="56" spans="28:34" ht="13.2" x14ac:dyDescent="0.2">
      <c r="AB56" s="258"/>
      <c r="AC56" s="258"/>
      <c r="AD56" s="258"/>
      <c r="AE56" s="258"/>
      <c r="AF56" s="258"/>
      <c r="AG56" s="258"/>
      <c r="AH56" s="258"/>
    </row>
    <row r="57" spans="28:34" ht="13.2" x14ac:dyDescent="0.2">
      <c r="AH57" s="258"/>
    </row>
    <row r="58" spans="28:34" ht="13.2" x14ac:dyDescent="0.2">
      <c r="AH58" s="258"/>
    </row>
    <row r="59" spans="28:34" ht="13.2" x14ac:dyDescent="0.2"/>
    <row r="60" spans="28:34" ht="13.2" x14ac:dyDescent="0.2"/>
    <row r="61" spans="28:34" ht="13.2" x14ac:dyDescent="0.2"/>
    <row r="62" spans="28:34" ht="13.2" x14ac:dyDescent="0.2"/>
    <row r="63" spans="28:34" ht="13.2" x14ac:dyDescent="0.2">
      <c r="AH63" s="258"/>
    </row>
    <row r="64" spans="28:34" ht="13.2" x14ac:dyDescent="0.2">
      <c r="AG64" s="258"/>
      <c r="AH64" s="258"/>
    </row>
    <row r="65" spans="28:34" ht="13.2" x14ac:dyDescent="0.2"/>
    <row r="66" spans="28:34" ht="13.2" x14ac:dyDescent="0.2"/>
    <row r="67" spans="28:34" ht="13.2" x14ac:dyDescent="0.2"/>
    <row r="68" spans="28:34" ht="13.2" x14ac:dyDescent="0.2">
      <c r="AB68" s="258"/>
      <c r="AC68" s="258"/>
      <c r="AD68" s="258"/>
      <c r="AE68" s="258"/>
      <c r="AF68" s="258"/>
      <c r="AG68" s="258"/>
      <c r="AH68" s="258"/>
    </row>
    <row r="69" spans="28:34" ht="13.2" x14ac:dyDescent="0.2">
      <c r="AF69" s="258"/>
      <c r="AG69" s="258"/>
      <c r="AH69" s="258"/>
    </row>
    <row r="70" spans="28:34" ht="13.2" x14ac:dyDescent="0.2"/>
    <row r="71" spans="28:34" ht="13.2" x14ac:dyDescent="0.2"/>
    <row r="72" spans="28:34" ht="13.2" x14ac:dyDescent="0.2"/>
    <row r="73" spans="28:34" ht="13.2" x14ac:dyDescent="0.2"/>
    <row r="74" spans="28:34" ht="13.2" x14ac:dyDescent="0.2"/>
    <row r="75" spans="28:34" ht="13.2" x14ac:dyDescent="0.2">
      <c r="AH75" s="258"/>
    </row>
    <row r="76" spans="28:34" ht="13.2" x14ac:dyDescent="0.2">
      <c r="AF76" s="258"/>
      <c r="AG76" s="258"/>
      <c r="AH76" s="258"/>
    </row>
    <row r="77" spans="28:34" ht="13.2" x14ac:dyDescent="0.2">
      <c r="AG77" s="258"/>
      <c r="AH77" s="258"/>
    </row>
    <row r="78" spans="28:34" ht="13.2" x14ac:dyDescent="0.2"/>
    <row r="79" spans="28:34" ht="13.2" x14ac:dyDescent="0.2"/>
    <row r="80" spans="28:34" ht="13.2" x14ac:dyDescent="0.2"/>
    <row r="81" spans="25:34" ht="13.2" x14ac:dyDescent="0.2"/>
    <row r="82" spans="25:34" ht="13.2" x14ac:dyDescent="0.2">
      <c r="Y82" s="258"/>
    </row>
    <row r="83" spans="25:34" ht="13.2" x14ac:dyDescent="0.2">
      <c r="Y83" s="258"/>
      <c r="Z83" s="258"/>
      <c r="AA83" s="258"/>
      <c r="AB83" s="258"/>
      <c r="AC83" s="258"/>
      <c r="AD83" s="258"/>
      <c r="AE83" s="258"/>
      <c r="AF83" s="258"/>
      <c r="AG83" s="258"/>
      <c r="AH83" s="258"/>
    </row>
    <row r="84" spans="25:34" ht="13.2" x14ac:dyDescent="0.2"/>
    <row r="85" spans="25:34" ht="13.2" x14ac:dyDescent="0.2"/>
    <row r="86" spans="25:34" ht="13.2" x14ac:dyDescent="0.2"/>
    <row r="87" spans="25:34" ht="13.2" x14ac:dyDescent="0.2"/>
    <row r="88" spans="25:34" ht="13.2" x14ac:dyDescent="0.2">
      <c r="AH88" s="258"/>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8"/>
      <c r="AG94" s="258"/>
      <c r="AH94" s="258"/>
    </row>
    <row r="95" spans="25:34" ht="13.5" customHeight="1" x14ac:dyDescent="0.2">
      <c r="AH95" s="25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8"/>
    </row>
    <row r="102" spans="33:34" ht="13.5" customHeight="1" x14ac:dyDescent="0.2"/>
    <row r="103" spans="33:34" ht="13.5" customHeight="1" x14ac:dyDescent="0.2"/>
    <row r="104" spans="33:34" ht="13.5" customHeight="1" x14ac:dyDescent="0.2">
      <c r="AG104" s="258"/>
      <c r="AH104" s="25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8"/>
    </row>
    <row r="117" spans="34:122" ht="13.5" customHeight="1" x14ac:dyDescent="0.2"/>
    <row r="118" spans="34:122" ht="13.5" customHeight="1" x14ac:dyDescent="0.2"/>
    <row r="119" spans="34:122" ht="13.5" customHeight="1" x14ac:dyDescent="0.2"/>
    <row r="120" spans="34:122" ht="13.5" customHeight="1" x14ac:dyDescent="0.2">
      <c r="AH120" s="258"/>
    </row>
    <row r="121" spans="34:122" ht="13.5" customHeight="1" x14ac:dyDescent="0.2">
      <c r="AH121" s="258"/>
    </row>
    <row r="122" spans="34:122" ht="13.5" customHeight="1" x14ac:dyDescent="0.2"/>
    <row r="123" spans="34:122" ht="13.5" customHeight="1" x14ac:dyDescent="0.2"/>
    <row r="124" spans="34:122" ht="13.5" customHeight="1" x14ac:dyDescent="0.2"/>
    <row r="125" spans="34:122" ht="13.5" customHeight="1" x14ac:dyDescent="0.2">
      <c r="DR125" s="258" t="s">
        <v>509</v>
      </c>
    </row>
  </sheetData>
  <sheetProtection algorithmName="SHA-512" hashValue="XRXCsGXehSoRyHMHD7qTnlhP2ZUcsk6xdL8TvuOH2qGUFjcFsViwV+eSbHRTrVOGzJJ88+U28smlKcOFWIyFyQ==" saltValue="QFOq62fpcIQ1IaH/Wj/5z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2"/>
  <cols>
    <col min="1" max="34" width="2.44140625" style="259" customWidth="1"/>
    <col min="35" max="122" width="2.44140625" style="258" customWidth="1"/>
    <col min="123" max="16384" width="2.44140625" style="258" hidden="1"/>
  </cols>
  <sheetData>
    <row r="1" spans="2:34" ht="13.5" customHeight="1" x14ac:dyDescent="0.2">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row>
    <row r="2" spans="2:34" ht="13.2" x14ac:dyDescent="0.2">
      <c r="S2" s="258"/>
      <c r="AH2" s="258"/>
    </row>
    <row r="3" spans="2:34" ht="13.2" x14ac:dyDescent="0.2">
      <c r="C3" s="258"/>
      <c r="D3" s="258"/>
      <c r="E3" s="258"/>
      <c r="F3" s="258"/>
      <c r="G3" s="258"/>
      <c r="H3" s="258"/>
      <c r="I3" s="258"/>
      <c r="J3" s="258"/>
      <c r="K3" s="258"/>
      <c r="L3" s="258"/>
      <c r="M3" s="258"/>
      <c r="N3" s="258"/>
      <c r="O3" s="258"/>
      <c r="P3" s="258"/>
      <c r="Q3" s="258"/>
      <c r="R3" s="258"/>
      <c r="S3" s="258"/>
      <c r="U3" s="258"/>
      <c r="V3" s="258"/>
      <c r="W3" s="258"/>
      <c r="X3" s="258"/>
      <c r="Y3" s="258"/>
      <c r="Z3" s="258"/>
      <c r="AA3" s="258"/>
      <c r="AB3" s="258"/>
      <c r="AC3" s="258"/>
      <c r="AD3" s="258"/>
      <c r="AE3" s="258"/>
      <c r="AF3" s="258"/>
      <c r="AG3" s="258"/>
      <c r="AH3" s="258"/>
    </row>
    <row r="4" spans="2:34" ht="13.2" x14ac:dyDescent="0.2"/>
    <row r="5" spans="2:34" ht="13.2" x14ac:dyDescent="0.2"/>
    <row r="6" spans="2:34" ht="13.2" x14ac:dyDescent="0.2"/>
    <row r="7" spans="2:34" ht="13.2" x14ac:dyDescent="0.2"/>
    <row r="8" spans="2:34" ht="13.2" x14ac:dyDescent="0.2"/>
    <row r="9" spans="2:34" ht="13.2" x14ac:dyDescent="0.2">
      <c r="AH9" s="258"/>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8"/>
    </row>
    <row r="18" spans="12:34" ht="13.2" x14ac:dyDescent="0.2"/>
    <row r="19" spans="12:34" ht="13.2" x14ac:dyDescent="0.2"/>
    <row r="20" spans="12:34" ht="13.2" x14ac:dyDescent="0.2">
      <c r="AH20" s="258"/>
    </row>
    <row r="21" spans="12:34" ht="13.2" x14ac:dyDescent="0.2">
      <c r="AH21" s="258"/>
    </row>
    <row r="22" spans="12:34" ht="13.2" x14ac:dyDescent="0.2"/>
    <row r="23" spans="12:34" ht="13.2" x14ac:dyDescent="0.2"/>
    <row r="24" spans="12:34" ht="13.2" x14ac:dyDescent="0.2">
      <c r="Q24" s="258"/>
    </row>
    <row r="25" spans="12:34" ht="13.2" x14ac:dyDescent="0.2"/>
    <row r="26" spans="12:34" ht="13.2" x14ac:dyDescent="0.2"/>
    <row r="27" spans="12:34" ht="13.2" x14ac:dyDescent="0.2"/>
    <row r="28" spans="12:34" ht="13.2" x14ac:dyDescent="0.2">
      <c r="O28" s="258"/>
      <c r="T28" s="258"/>
      <c r="AH28" s="258"/>
    </row>
    <row r="29" spans="12:34" ht="13.2" x14ac:dyDescent="0.2"/>
    <row r="30" spans="12:34" ht="13.2" x14ac:dyDescent="0.2"/>
    <row r="31" spans="12:34" ht="13.2" x14ac:dyDescent="0.2">
      <c r="Q31" s="258"/>
    </row>
    <row r="32" spans="12:34" ht="13.2" x14ac:dyDescent="0.2">
      <c r="L32" s="258"/>
    </row>
    <row r="33" spans="2:34" ht="13.2" x14ac:dyDescent="0.2">
      <c r="C33" s="258"/>
      <c r="E33" s="258"/>
      <c r="G33" s="258"/>
      <c r="I33" s="258"/>
      <c r="X33" s="258"/>
    </row>
    <row r="34" spans="2:34" ht="13.2" x14ac:dyDescent="0.2">
      <c r="B34" s="258"/>
      <c r="P34" s="258"/>
      <c r="R34" s="258"/>
      <c r="T34" s="258"/>
    </row>
    <row r="35" spans="2:34" ht="13.2" x14ac:dyDescent="0.2">
      <c r="D35" s="258"/>
      <c r="W35" s="258"/>
      <c r="AC35" s="258"/>
      <c r="AD35" s="258"/>
      <c r="AE35" s="258"/>
      <c r="AF35" s="258"/>
      <c r="AG35" s="258"/>
      <c r="AH35" s="258"/>
    </row>
    <row r="36" spans="2:34" ht="13.2" x14ac:dyDescent="0.2">
      <c r="H36" s="258"/>
      <c r="J36" s="258"/>
      <c r="K36" s="258"/>
      <c r="M36" s="258"/>
      <c r="Y36" s="258"/>
      <c r="Z36" s="258"/>
      <c r="AA36" s="258"/>
      <c r="AB36" s="258"/>
      <c r="AC36" s="258"/>
      <c r="AD36" s="258"/>
      <c r="AE36" s="258"/>
      <c r="AF36" s="258"/>
      <c r="AG36" s="258"/>
      <c r="AH36" s="258"/>
    </row>
    <row r="37" spans="2:34" ht="13.2" x14ac:dyDescent="0.2">
      <c r="AH37" s="258"/>
    </row>
    <row r="38" spans="2:34" ht="13.2" x14ac:dyDescent="0.2">
      <c r="AG38" s="258"/>
      <c r="AH38" s="258"/>
    </row>
    <row r="39" spans="2:34" ht="13.2" x14ac:dyDescent="0.2"/>
    <row r="40" spans="2:34" ht="13.2" x14ac:dyDescent="0.2">
      <c r="X40" s="258"/>
    </row>
    <row r="41" spans="2:34" ht="13.2" x14ac:dyDescent="0.2">
      <c r="R41" s="258"/>
    </row>
    <row r="42" spans="2:34" ht="13.2" x14ac:dyDescent="0.2">
      <c r="W42" s="258"/>
    </row>
    <row r="43" spans="2:34" ht="13.2" x14ac:dyDescent="0.2">
      <c r="Y43" s="258"/>
      <c r="Z43" s="258"/>
      <c r="AA43" s="258"/>
      <c r="AB43" s="258"/>
      <c r="AC43" s="258"/>
      <c r="AD43" s="258"/>
      <c r="AE43" s="258"/>
      <c r="AF43" s="258"/>
      <c r="AG43" s="258"/>
      <c r="AH43" s="258"/>
    </row>
    <row r="44" spans="2:34" ht="13.2" x14ac:dyDescent="0.2">
      <c r="AH44" s="258"/>
    </row>
    <row r="45" spans="2:34" ht="13.2" x14ac:dyDescent="0.2">
      <c r="X45" s="258"/>
    </row>
    <row r="46" spans="2:34" ht="13.2" x14ac:dyDescent="0.2"/>
    <row r="47" spans="2:34" ht="13.2" x14ac:dyDescent="0.2"/>
    <row r="48" spans="2:34" ht="13.2" x14ac:dyDescent="0.2">
      <c r="W48" s="258"/>
      <c r="Y48" s="258"/>
      <c r="Z48" s="258"/>
      <c r="AA48" s="258"/>
      <c r="AB48" s="258"/>
      <c r="AC48" s="258"/>
      <c r="AD48" s="258"/>
      <c r="AE48" s="258"/>
      <c r="AF48" s="258"/>
      <c r="AG48" s="258"/>
      <c r="AH48" s="258"/>
    </row>
    <row r="49" spans="28:34" ht="13.2" x14ac:dyDescent="0.2"/>
    <row r="50" spans="28:34" ht="13.2" x14ac:dyDescent="0.2">
      <c r="AE50" s="258"/>
      <c r="AF50" s="258"/>
      <c r="AG50" s="258"/>
      <c r="AH50" s="258"/>
    </row>
    <row r="51" spans="28:34" ht="13.2" x14ac:dyDescent="0.2">
      <c r="AC51" s="258"/>
      <c r="AD51" s="258"/>
      <c r="AE51" s="258"/>
      <c r="AF51" s="258"/>
      <c r="AG51" s="258"/>
      <c r="AH51" s="258"/>
    </row>
    <row r="52" spans="28:34" ht="13.2" x14ac:dyDescent="0.2"/>
    <row r="53" spans="28:34" ht="13.2" x14ac:dyDescent="0.2">
      <c r="AF53" s="258"/>
      <c r="AG53" s="258"/>
      <c r="AH53" s="258"/>
    </row>
    <row r="54" spans="28:34" ht="13.2" x14ac:dyDescent="0.2">
      <c r="AH54" s="258"/>
    </row>
    <row r="55" spans="28:34" ht="13.2" x14ac:dyDescent="0.2"/>
    <row r="56" spans="28:34" ht="13.2" x14ac:dyDescent="0.2">
      <c r="AB56" s="258"/>
      <c r="AC56" s="258"/>
      <c r="AD56" s="258"/>
      <c r="AE56" s="258"/>
      <c r="AF56" s="258"/>
      <c r="AG56" s="258"/>
      <c r="AH56" s="258"/>
    </row>
    <row r="57" spans="28:34" ht="13.2" x14ac:dyDescent="0.2">
      <c r="AH57" s="258"/>
    </row>
    <row r="58" spans="28:34" ht="13.2" x14ac:dyDescent="0.2">
      <c r="AH58" s="258"/>
    </row>
    <row r="59" spans="28:34" ht="13.2" x14ac:dyDescent="0.2">
      <c r="AG59" s="258"/>
      <c r="AH59" s="258"/>
    </row>
    <row r="60" spans="28:34" ht="13.2" x14ac:dyDescent="0.2"/>
    <row r="61" spans="28:34" ht="13.2" x14ac:dyDescent="0.2"/>
    <row r="62" spans="28:34" ht="13.2" x14ac:dyDescent="0.2"/>
    <row r="63" spans="28:34" ht="13.2" x14ac:dyDescent="0.2">
      <c r="AH63" s="258"/>
    </row>
    <row r="64" spans="28:34" ht="13.2" x14ac:dyDescent="0.2">
      <c r="AG64" s="258"/>
      <c r="AH64" s="258"/>
    </row>
    <row r="65" spans="28:34" ht="13.2" x14ac:dyDescent="0.2"/>
    <row r="66" spans="28:34" ht="13.2" x14ac:dyDescent="0.2"/>
    <row r="67" spans="28:34" ht="13.2" x14ac:dyDescent="0.2"/>
    <row r="68" spans="28:34" ht="13.2" x14ac:dyDescent="0.2">
      <c r="AB68" s="258"/>
      <c r="AC68" s="258"/>
      <c r="AD68" s="258"/>
      <c r="AE68" s="258"/>
      <c r="AF68" s="258"/>
      <c r="AG68" s="258"/>
      <c r="AH68" s="258"/>
    </row>
    <row r="69" spans="28:34" ht="13.2" x14ac:dyDescent="0.2">
      <c r="AF69" s="258"/>
      <c r="AG69" s="258"/>
      <c r="AH69" s="258"/>
    </row>
    <row r="70" spans="28:34" ht="13.2" x14ac:dyDescent="0.2"/>
    <row r="71" spans="28:34" ht="13.2" x14ac:dyDescent="0.2"/>
    <row r="72" spans="28:34" ht="13.2" x14ac:dyDescent="0.2"/>
    <row r="73" spans="28:34" ht="13.2" x14ac:dyDescent="0.2"/>
    <row r="74" spans="28:34" ht="13.2" x14ac:dyDescent="0.2"/>
    <row r="75" spans="28:34" ht="13.2" x14ac:dyDescent="0.2">
      <c r="AH75" s="258"/>
    </row>
    <row r="76" spans="28:34" ht="13.2" x14ac:dyDescent="0.2">
      <c r="AF76" s="258"/>
      <c r="AG76" s="258"/>
      <c r="AH76" s="258"/>
    </row>
    <row r="77" spans="28:34" ht="13.2" x14ac:dyDescent="0.2">
      <c r="AG77" s="258"/>
      <c r="AH77" s="258"/>
    </row>
    <row r="78" spans="28:34" ht="13.2" x14ac:dyDescent="0.2"/>
    <row r="79" spans="28:34" ht="13.2" x14ac:dyDescent="0.2"/>
    <row r="80" spans="28:34" ht="13.2" x14ac:dyDescent="0.2"/>
    <row r="81" spans="25:34" ht="13.2" x14ac:dyDescent="0.2"/>
    <row r="82" spans="25:34" ht="13.2" x14ac:dyDescent="0.2">
      <c r="Y82" s="258"/>
    </row>
    <row r="83" spans="25:34" ht="13.2" x14ac:dyDescent="0.2">
      <c r="Y83" s="258"/>
      <c r="Z83" s="258"/>
      <c r="AA83" s="258"/>
      <c r="AB83" s="258"/>
      <c r="AC83" s="258"/>
      <c r="AD83" s="258"/>
      <c r="AE83" s="258"/>
      <c r="AF83" s="258"/>
      <c r="AG83" s="258"/>
      <c r="AH83" s="258"/>
    </row>
    <row r="84" spans="25:34" ht="13.2" x14ac:dyDescent="0.2"/>
    <row r="85" spans="25:34" ht="13.2" x14ac:dyDescent="0.2"/>
    <row r="86" spans="25:34" ht="13.2" x14ac:dyDescent="0.2"/>
    <row r="87" spans="25:34" ht="13.2" x14ac:dyDescent="0.2"/>
    <row r="88" spans="25:34" ht="13.2" x14ac:dyDescent="0.2">
      <c r="AH88" s="258"/>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8"/>
      <c r="AG94" s="258"/>
      <c r="AH94" s="258"/>
    </row>
    <row r="95" spans="25:34" ht="13.5" customHeight="1" x14ac:dyDescent="0.2">
      <c r="AH95" s="25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8"/>
    </row>
    <row r="102" spans="33:34" ht="13.5" customHeight="1" x14ac:dyDescent="0.2"/>
    <row r="103" spans="33:34" ht="13.5" customHeight="1" x14ac:dyDescent="0.2"/>
    <row r="104" spans="33:34" ht="13.5" customHeight="1" x14ac:dyDescent="0.2">
      <c r="AG104" s="258"/>
      <c r="AH104" s="25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8"/>
    </row>
    <row r="117" spans="34:122" ht="13.5" customHeight="1" x14ac:dyDescent="0.2"/>
    <row r="118" spans="34:122" ht="13.5" customHeight="1" x14ac:dyDescent="0.2"/>
    <row r="119" spans="34:122" ht="13.5" customHeight="1" x14ac:dyDescent="0.2"/>
    <row r="120" spans="34:122" ht="13.5" customHeight="1" x14ac:dyDescent="0.2">
      <c r="AH120" s="258"/>
    </row>
    <row r="121" spans="34:122" ht="13.5" customHeight="1" x14ac:dyDescent="0.2">
      <c r="AH121" s="258"/>
    </row>
    <row r="122" spans="34:122" ht="13.5" customHeight="1" x14ac:dyDescent="0.2"/>
    <row r="123" spans="34:122" ht="13.5" customHeight="1" x14ac:dyDescent="0.2"/>
    <row r="124" spans="34:122" ht="13.5" customHeight="1" x14ac:dyDescent="0.2"/>
    <row r="125" spans="34:122" ht="13.5" customHeight="1" x14ac:dyDescent="0.2">
      <c r="DR125" s="258" t="s">
        <v>509</v>
      </c>
    </row>
  </sheetData>
  <sheetProtection algorithmName="SHA-512" hashValue="wjoBeGMDkb6y/lzCf57hbCw1CNt/Eg7copMMwENXBnTlll1Op5clo4M1l/ECfbaSVSvI+hswedQgEGhIjR1f4g==" saltValue="atIxT4YXVnWgwi7zWQhuC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37" customWidth="1"/>
    <col min="2" max="8" width="13.33203125" style="137" customWidth="1"/>
    <col min="9" max="16384" width="11.109375" style="137"/>
  </cols>
  <sheetData>
    <row r="1" spans="1:8" x14ac:dyDescent="0.2">
      <c r="A1" s="131"/>
      <c r="B1" s="132"/>
      <c r="C1" s="133"/>
      <c r="D1" s="134"/>
      <c r="E1" s="135"/>
      <c r="F1" s="135"/>
      <c r="G1" s="135"/>
      <c r="H1" s="136"/>
    </row>
    <row r="2" spans="1:8" x14ac:dyDescent="0.2">
      <c r="A2" s="138"/>
      <c r="B2" s="139"/>
      <c r="C2" s="140"/>
      <c r="D2" s="141" t="s">
        <v>51</v>
      </c>
      <c r="E2" s="142"/>
      <c r="F2" s="143" t="s">
        <v>559</v>
      </c>
      <c r="G2" s="144"/>
      <c r="H2" s="145"/>
    </row>
    <row r="3" spans="1:8" x14ac:dyDescent="0.2">
      <c r="A3" s="141" t="s">
        <v>552</v>
      </c>
      <c r="B3" s="146"/>
      <c r="C3" s="147"/>
      <c r="D3" s="148">
        <v>231992</v>
      </c>
      <c r="E3" s="149"/>
      <c r="F3" s="150">
        <v>122882</v>
      </c>
      <c r="G3" s="151"/>
      <c r="H3" s="152"/>
    </row>
    <row r="4" spans="1:8" x14ac:dyDescent="0.2">
      <c r="A4" s="153"/>
      <c r="B4" s="154"/>
      <c r="C4" s="155"/>
      <c r="D4" s="156">
        <v>87343</v>
      </c>
      <c r="E4" s="157"/>
      <c r="F4" s="158">
        <v>65785</v>
      </c>
      <c r="G4" s="159"/>
      <c r="H4" s="160"/>
    </row>
    <row r="5" spans="1:8" x14ac:dyDescent="0.2">
      <c r="A5" s="141" t="s">
        <v>554</v>
      </c>
      <c r="B5" s="146"/>
      <c r="C5" s="147"/>
      <c r="D5" s="148">
        <v>219231</v>
      </c>
      <c r="E5" s="149"/>
      <c r="F5" s="150">
        <v>114790</v>
      </c>
      <c r="G5" s="151"/>
      <c r="H5" s="152"/>
    </row>
    <row r="6" spans="1:8" x14ac:dyDescent="0.2">
      <c r="A6" s="153"/>
      <c r="B6" s="154"/>
      <c r="C6" s="155"/>
      <c r="D6" s="156">
        <v>72100</v>
      </c>
      <c r="E6" s="157"/>
      <c r="F6" s="158">
        <v>55601</v>
      </c>
      <c r="G6" s="159"/>
      <c r="H6" s="160"/>
    </row>
    <row r="7" spans="1:8" x14ac:dyDescent="0.2">
      <c r="A7" s="141" t="s">
        <v>555</v>
      </c>
      <c r="B7" s="146"/>
      <c r="C7" s="147"/>
      <c r="D7" s="148">
        <v>215637</v>
      </c>
      <c r="E7" s="149"/>
      <c r="F7" s="150">
        <v>126262</v>
      </c>
      <c r="G7" s="151"/>
      <c r="H7" s="152"/>
    </row>
    <row r="8" spans="1:8" x14ac:dyDescent="0.2">
      <c r="A8" s="153"/>
      <c r="B8" s="154"/>
      <c r="C8" s="155"/>
      <c r="D8" s="156">
        <v>72058</v>
      </c>
      <c r="E8" s="157"/>
      <c r="F8" s="158">
        <v>56769</v>
      </c>
      <c r="G8" s="159"/>
      <c r="H8" s="160"/>
    </row>
    <row r="9" spans="1:8" x14ac:dyDescent="0.2">
      <c r="A9" s="141" t="s">
        <v>556</v>
      </c>
      <c r="B9" s="146"/>
      <c r="C9" s="147"/>
      <c r="D9" s="148">
        <v>166259</v>
      </c>
      <c r="E9" s="149"/>
      <c r="F9" s="150">
        <v>126525</v>
      </c>
      <c r="G9" s="151"/>
      <c r="H9" s="152"/>
    </row>
    <row r="10" spans="1:8" x14ac:dyDescent="0.2">
      <c r="A10" s="153"/>
      <c r="B10" s="154"/>
      <c r="C10" s="155"/>
      <c r="D10" s="156">
        <v>78962</v>
      </c>
      <c r="E10" s="157"/>
      <c r="F10" s="158">
        <v>67052</v>
      </c>
      <c r="G10" s="159"/>
      <c r="H10" s="160"/>
    </row>
    <row r="11" spans="1:8" x14ac:dyDescent="0.2">
      <c r="A11" s="141" t="s">
        <v>557</v>
      </c>
      <c r="B11" s="146"/>
      <c r="C11" s="147"/>
      <c r="D11" s="148">
        <v>163997</v>
      </c>
      <c r="E11" s="149"/>
      <c r="F11" s="150">
        <v>122054</v>
      </c>
      <c r="G11" s="151"/>
      <c r="H11" s="152"/>
    </row>
    <row r="12" spans="1:8" x14ac:dyDescent="0.2">
      <c r="A12" s="153"/>
      <c r="B12" s="154"/>
      <c r="C12" s="161"/>
      <c r="D12" s="156">
        <v>76162</v>
      </c>
      <c r="E12" s="157"/>
      <c r="F12" s="158">
        <v>68298</v>
      </c>
      <c r="G12" s="159"/>
      <c r="H12" s="160"/>
    </row>
    <row r="13" spans="1:8" x14ac:dyDescent="0.2">
      <c r="A13" s="141"/>
      <c r="B13" s="146"/>
      <c r="C13" s="162"/>
      <c r="D13" s="163">
        <v>199423</v>
      </c>
      <c r="E13" s="164"/>
      <c r="F13" s="165">
        <v>122503</v>
      </c>
      <c r="G13" s="166"/>
      <c r="H13" s="152"/>
    </row>
    <row r="14" spans="1:8" x14ac:dyDescent="0.2">
      <c r="A14" s="153"/>
      <c r="B14" s="154"/>
      <c r="C14" s="155"/>
      <c r="D14" s="156">
        <v>77325</v>
      </c>
      <c r="E14" s="157"/>
      <c r="F14" s="158">
        <v>62701</v>
      </c>
      <c r="G14" s="159"/>
      <c r="H14" s="160"/>
    </row>
    <row r="17" spans="1:11" x14ac:dyDescent="0.2">
      <c r="A17" s="137" t="s">
        <v>52</v>
      </c>
    </row>
    <row r="18" spans="1:11" x14ac:dyDescent="0.2">
      <c r="A18" s="167"/>
      <c r="B18" s="167" t="str">
        <f>実質収支比率等に係る経年分析!F$46</f>
        <v>H29</v>
      </c>
      <c r="C18" s="167" t="str">
        <f>実質収支比率等に係る経年分析!G$46</f>
        <v>H30</v>
      </c>
      <c r="D18" s="167" t="str">
        <f>実質収支比率等に係る経年分析!H$46</f>
        <v>R01</v>
      </c>
      <c r="E18" s="167" t="str">
        <f>実質収支比率等に係る経年分析!I$46</f>
        <v>R02</v>
      </c>
      <c r="F18" s="167" t="str">
        <f>実質収支比率等に係る経年分析!J$46</f>
        <v>R03</v>
      </c>
    </row>
    <row r="19" spans="1:11" x14ac:dyDescent="0.2">
      <c r="A19" s="167" t="s">
        <v>53</v>
      </c>
      <c r="B19" s="167">
        <f>ROUND(VALUE(SUBSTITUTE(実質収支比率等に係る経年分析!F$48,"▲","-")),2)</f>
        <v>6.97</v>
      </c>
      <c r="C19" s="167">
        <f>ROUND(VALUE(SUBSTITUTE(実質収支比率等に係る経年分析!G$48,"▲","-")),2)</f>
        <v>5.84</v>
      </c>
      <c r="D19" s="167">
        <f>ROUND(VALUE(SUBSTITUTE(実質収支比率等に係る経年分析!H$48,"▲","-")),2)</f>
        <v>2.68</v>
      </c>
      <c r="E19" s="167">
        <f>ROUND(VALUE(SUBSTITUTE(実質収支比率等に係る経年分析!I$48,"▲","-")),2)</f>
        <v>4.84</v>
      </c>
      <c r="F19" s="167">
        <f>ROUND(VALUE(SUBSTITUTE(実質収支比率等に係る経年分析!J$48,"▲","-")),2)</f>
        <v>5.35</v>
      </c>
    </row>
    <row r="20" spans="1:11" x14ac:dyDescent="0.2">
      <c r="A20" s="167" t="s">
        <v>54</v>
      </c>
      <c r="B20" s="167">
        <f>ROUND(VALUE(SUBSTITUTE(実質収支比率等に係る経年分析!F$47,"▲","-")),2)</f>
        <v>36.630000000000003</v>
      </c>
      <c r="C20" s="167">
        <f>ROUND(VALUE(SUBSTITUTE(実質収支比率等に係る経年分析!G$47,"▲","-")),2)</f>
        <v>30.24</v>
      </c>
      <c r="D20" s="167">
        <f>ROUND(VALUE(SUBSTITUTE(実質収支比率等に係る経年分析!H$47,"▲","-")),2)</f>
        <v>27.44</v>
      </c>
      <c r="E20" s="167">
        <f>ROUND(VALUE(SUBSTITUTE(実質収支比率等に係る経年分析!I$47,"▲","-")),2)</f>
        <v>37.14</v>
      </c>
      <c r="F20" s="167">
        <f>ROUND(VALUE(SUBSTITUTE(実質収支比率等に係る経年分析!J$47,"▲","-")),2)</f>
        <v>52.96</v>
      </c>
    </row>
    <row r="21" spans="1:11" x14ac:dyDescent="0.2">
      <c r="A21" s="167" t="s">
        <v>55</v>
      </c>
      <c r="B21" s="167">
        <f>IF(ISNUMBER(VALUE(SUBSTITUTE(実質収支比率等に係る経年分析!F$49,"▲","-"))),ROUND(VALUE(SUBSTITUTE(実質収支比率等に係る経年分析!F$49,"▲","-")),2),NA())</f>
        <v>-1.2</v>
      </c>
      <c r="C21" s="167">
        <f>IF(ISNUMBER(VALUE(SUBSTITUTE(実質収支比率等に係る経年分析!G$49,"▲","-"))),ROUND(VALUE(SUBSTITUTE(実質収支比率等に係る経年分析!G$49,"▲","-")),2),NA())</f>
        <v>-8.18</v>
      </c>
      <c r="D21" s="167">
        <f>IF(ISNUMBER(VALUE(SUBSTITUTE(実質収支比率等に係る経年分析!H$49,"▲","-"))),ROUND(VALUE(SUBSTITUTE(実質収支比率等に係る経年分析!H$49,"▲","-")),2),NA())</f>
        <v>-6.11</v>
      </c>
      <c r="E21" s="167">
        <f>IF(ISNUMBER(VALUE(SUBSTITUTE(実質収支比率等に係る経年分析!I$49,"▲","-"))),ROUND(VALUE(SUBSTITUTE(実質収支比率等に係る経年分析!I$49,"▲","-")),2),NA())</f>
        <v>13.59</v>
      </c>
      <c r="F21" s="167">
        <f>IF(ISNUMBER(VALUE(SUBSTITUTE(実質収支比率等に係る経年分析!J$49,"▲","-"))),ROUND(VALUE(SUBSTITUTE(実質収支比率等に係る経年分析!J$49,"▲","-")),2),NA())</f>
        <v>19.36</v>
      </c>
    </row>
    <row r="24" spans="1:11" x14ac:dyDescent="0.2">
      <c r="A24" s="137" t="s">
        <v>56</v>
      </c>
    </row>
    <row r="25" spans="1:11" x14ac:dyDescent="0.2">
      <c r="A25" s="168"/>
      <c r="B25" s="168" t="str">
        <f>連結実質赤字比率に係る赤字・黒字の構成分析!F$33</f>
        <v>H29</v>
      </c>
      <c r="C25" s="168"/>
      <c r="D25" s="168" t="str">
        <f>連結実質赤字比率に係る赤字・黒字の構成分析!G$33</f>
        <v>H30</v>
      </c>
      <c r="E25" s="168"/>
      <c r="F25" s="168" t="str">
        <f>連結実質赤字比率に係る赤字・黒字の構成分析!H$33</f>
        <v>R01</v>
      </c>
      <c r="G25" s="168"/>
      <c r="H25" s="168" t="str">
        <f>連結実質赤字比率に係る赤字・黒字の構成分析!I$33</f>
        <v>R02</v>
      </c>
      <c r="I25" s="168"/>
      <c r="J25" s="168" t="str">
        <f>連結実質赤字比率に係る赤字・黒字の構成分析!J$33</f>
        <v>R03</v>
      </c>
      <c r="K25" s="168"/>
    </row>
    <row r="26" spans="1:11" x14ac:dyDescent="0.2">
      <c r="A26" s="168"/>
      <c r="B26" s="168" t="s">
        <v>57</v>
      </c>
      <c r="C26" s="168" t="s">
        <v>58</v>
      </c>
      <c r="D26" s="168" t="s">
        <v>57</v>
      </c>
      <c r="E26" s="168" t="s">
        <v>58</v>
      </c>
      <c r="F26" s="168" t="s">
        <v>57</v>
      </c>
      <c r="G26" s="168" t="s">
        <v>58</v>
      </c>
      <c r="H26" s="168" t="s">
        <v>57</v>
      </c>
      <c r="I26" s="168" t="s">
        <v>58</v>
      </c>
      <c r="J26" s="168" t="s">
        <v>57</v>
      </c>
      <c r="K26" s="168" t="s">
        <v>58</v>
      </c>
    </row>
    <row r="27" spans="1:11" x14ac:dyDescent="0.2">
      <c r="A27" s="168" t="str">
        <f>IF(連結実質赤字比率に係る赤字・黒字の構成分析!C$43="",NA(),連結実質赤字比率に係る赤字・黒字の構成分析!C$43)</f>
        <v>その他会計（黒字）</v>
      </c>
      <c r="B27" s="168" t="e">
        <f>IF(ROUND(VALUE(SUBSTITUTE(連結実質赤字比率に係る赤字・黒字の構成分析!F$43,"▲", "-")), 2) &lt; 0, ABS(ROUND(VALUE(SUBSTITUTE(連結実質赤字比率に係る赤字・黒字の構成分析!F$43,"▲", "-")), 2)), NA())</f>
        <v>#N/A</v>
      </c>
      <c r="C27" s="168">
        <f>IF(ROUND(VALUE(SUBSTITUTE(連結実質赤字比率に係る赤字・黒字の構成分析!F$43,"▲", "-")), 2) &gt;= 0, ABS(ROUND(VALUE(SUBSTITUTE(連結実質赤字比率に係る赤字・黒字の構成分析!F$43,"▲", "-")), 2)), NA())</f>
        <v>0.79</v>
      </c>
      <c r="D27" s="168" t="e">
        <f>IF(ROUND(VALUE(SUBSTITUTE(連結実質赤字比率に係る赤字・黒字の構成分析!G$43,"▲", "-")), 2) &lt; 0, ABS(ROUND(VALUE(SUBSTITUTE(連結実質赤字比率に係る赤字・黒字の構成分析!G$43,"▲", "-")), 2)), NA())</f>
        <v>#N/A</v>
      </c>
      <c r="E27" s="168">
        <f>IF(ROUND(VALUE(SUBSTITUTE(連結実質赤字比率に係る赤字・黒字の構成分析!G$43,"▲", "-")), 2) &gt;= 0, ABS(ROUND(VALUE(SUBSTITUTE(連結実質赤字比率に係る赤字・黒字の構成分析!G$43,"▲", "-")), 2)), NA())</f>
        <v>0.7</v>
      </c>
      <c r="F27" s="168" t="e">
        <f>IF(ROUND(VALUE(SUBSTITUTE(連結実質赤字比率に係る赤字・黒字の構成分析!H$43,"▲", "-")), 2) &lt; 0, ABS(ROUND(VALUE(SUBSTITUTE(連結実質赤字比率に係る赤字・黒字の構成分析!H$43,"▲", "-")), 2)), NA())</f>
        <v>#N/A</v>
      </c>
      <c r="G27" s="168">
        <f>IF(ROUND(VALUE(SUBSTITUTE(連結実質赤字比率に係る赤字・黒字の構成分析!H$43,"▲", "-")), 2) &gt;= 0, ABS(ROUND(VALUE(SUBSTITUTE(連結実質赤字比率に係る赤字・黒字の構成分析!H$43,"▲", "-")), 2)), NA())</f>
        <v>0.4</v>
      </c>
      <c r="H27" s="168" t="e">
        <f>IF(ROUND(VALUE(SUBSTITUTE(連結実質赤字比率に係る赤字・黒字の構成分析!I$43,"▲", "-")), 2) &lt; 0, ABS(ROUND(VALUE(SUBSTITUTE(連結実質赤字比率に係る赤字・黒字の構成分析!I$43,"▲", "-")), 2)), NA())</f>
        <v>#N/A</v>
      </c>
      <c r="I27" s="168">
        <f>IF(ROUND(VALUE(SUBSTITUTE(連結実質赤字比率に係る赤字・黒字の構成分析!I$43,"▲", "-")), 2) &gt;= 0, ABS(ROUND(VALUE(SUBSTITUTE(連結実質赤字比率に係る赤字・黒字の構成分析!I$43,"▲", "-")), 2)), NA())</f>
        <v>0.23</v>
      </c>
      <c r="J27" s="168" t="e">
        <f>IF(ROUND(VALUE(SUBSTITUTE(連結実質赤字比率に係る赤字・黒字の構成分析!J$43,"▲", "-")), 2) &lt; 0, ABS(ROUND(VALUE(SUBSTITUTE(連結実質赤字比率に係る赤字・黒字の構成分析!J$43,"▲", "-")), 2)), NA())</f>
        <v>#N/A</v>
      </c>
      <c r="K27" s="168">
        <f>IF(ROUND(VALUE(SUBSTITUTE(連結実質赤字比率に係る赤字・黒字の構成分析!J$43,"▲", "-")), 2) &gt;= 0, ABS(ROUND(VALUE(SUBSTITUTE(連結実質赤字比率に係る赤字・黒字の構成分析!J$43,"▲", "-")), 2)), NA())</f>
        <v>0.17</v>
      </c>
    </row>
    <row r="28" spans="1:11" x14ac:dyDescent="0.2">
      <c r="A28" s="168" t="str">
        <f>IF(連結実質赤字比率に係る赤字・黒字の構成分析!C$42="",NA(),連結実質赤字比率に係る赤字・黒字の構成分析!C$42)</f>
        <v>その他会計（赤字）</v>
      </c>
      <c r="B28" s="168" t="e">
        <f>IF(ROUND(VALUE(SUBSTITUTE(連結実質赤字比率に係る赤字・黒字の構成分析!F$42,"▲", "-")), 2) &lt; 0, ABS(ROUND(VALUE(SUBSTITUTE(連結実質赤字比率に係る赤字・黒字の構成分析!F$42,"▲", "-")), 2)), NA())</f>
        <v>#VALUE!</v>
      </c>
      <c r="C28" s="168" t="e">
        <f>IF(ROUND(VALUE(SUBSTITUTE(連結実質赤字比率に係る赤字・黒字の構成分析!F$42,"▲", "-")), 2) &gt;= 0, ABS(ROUND(VALUE(SUBSTITUTE(連結実質赤字比率に係る赤字・黒字の構成分析!F$42,"▲", "-")), 2)), NA())</f>
        <v>#VALUE!</v>
      </c>
      <c r="D28" s="168" t="e">
        <f>IF(ROUND(VALUE(SUBSTITUTE(連結実質赤字比率に係る赤字・黒字の構成分析!G$42,"▲", "-")), 2) &lt; 0, ABS(ROUND(VALUE(SUBSTITUTE(連結実質赤字比率に係る赤字・黒字の構成分析!G$42,"▲", "-")), 2)), NA())</f>
        <v>#VALUE!</v>
      </c>
      <c r="E28" s="168" t="e">
        <f>IF(ROUND(VALUE(SUBSTITUTE(連結実質赤字比率に係る赤字・黒字の構成分析!G$42,"▲", "-")), 2) &gt;= 0, ABS(ROUND(VALUE(SUBSTITUTE(連結実質赤字比率に係る赤字・黒字の構成分析!G$42,"▲", "-")), 2)), NA())</f>
        <v>#VALUE!</v>
      </c>
      <c r="F28" s="168" t="e">
        <f>IF(ROUND(VALUE(SUBSTITUTE(連結実質赤字比率に係る赤字・黒字の構成分析!H$42,"▲", "-")), 2) &lt; 0, ABS(ROUND(VALUE(SUBSTITUTE(連結実質赤字比率に係る赤字・黒字の構成分析!H$42,"▲", "-")), 2)), NA())</f>
        <v>#VALUE!</v>
      </c>
      <c r="G28" s="168" t="e">
        <f>IF(ROUND(VALUE(SUBSTITUTE(連結実質赤字比率に係る赤字・黒字の構成分析!H$42,"▲", "-")), 2) &gt;= 0, ABS(ROUND(VALUE(SUBSTITUTE(連結実質赤字比率に係る赤字・黒字の構成分析!H$42,"▲", "-")), 2)), NA())</f>
        <v>#VALUE!</v>
      </c>
      <c r="H28" s="168" t="e">
        <f>IF(ROUND(VALUE(SUBSTITUTE(連結実質赤字比率に係る赤字・黒字の構成分析!I$42,"▲", "-")), 2) &lt; 0, ABS(ROUND(VALUE(SUBSTITUTE(連結実質赤字比率に係る赤字・黒字の構成分析!I$42,"▲", "-")), 2)), NA())</f>
        <v>#VALUE!</v>
      </c>
      <c r="I28" s="168" t="e">
        <f>IF(ROUND(VALUE(SUBSTITUTE(連結実質赤字比率に係る赤字・黒字の構成分析!I$42,"▲", "-")), 2) &gt;= 0, ABS(ROUND(VALUE(SUBSTITUTE(連結実質赤字比率に係る赤字・黒字の構成分析!I$42,"▲", "-")), 2)), NA())</f>
        <v>#VALUE!</v>
      </c>
      <c r="J28" s="168" t="e">
        <f>IF(ROUND(VALUE(SUBSTITUTE(連結実質赤字比率に係る赤字・黒字の構成分析!J$42,"▲", "-")), 2) &lt; 0, ABS(ROUND(VALUE(SUBSTITUTE(連結実質赤字比率に係る赤字・黒字の構成分析!J$42,"▲", "-")), 2)), NA())</f>
        <v>#VALUE!</v>
      </c>
      <c r="K28" s="168" t="e">
        <f>IF(ROUND(VALUE(SUBSTITUTE(連結実質赤字比率に係る赤字・黒字の構成分析!J$42,"▲", "-")), 2) &gt;= 0, ABS(ROUND(VALUE(SUBSTITUTE(連結実質赤字比率に係る赤字・黒字の構成分析!J$42,"▲", "-")), 2)), NA())</f>
        <v>#VALUE!</v>
      </c>
    </row>
    <row r="29" spans="1:11" x14ac:dyDescent="0.2">
      <c r="A29" s="168" t="str">
        <f>IF(連結実質赤字比率に係る赤字・黒字の構成分析!C$41="",NA(),連結実質赤字比率に係る赤字・黒字の構成分析!C$41)</f>
        <v>大山地区排水処理施設事業特別会計</v>
      </c>
      <c r="B29" s="168" t="e">
        <f>IF(ROUND(VALUE(SUBSTITUTE(連結実質赤字比率に係る赤字・黒字の構成分析!F$41,"▲", "-")), 2) &lt; 0, ABS(ROUND(VALUE(SUBSTITUTE(連結実質赤字比率に係る赤字・黒字の構成分析!F$41,"▲", "-")), 2)), NA())</f>
        <v>#N/A</v>
      </c>
      <c r="C29" s="168">
        <f>IF(ROUND(VALUE(SUBSTITUTE(連結実質赤字比率に係る赤字・黒字の構成分析!F$41,"▲", "-")), 2) &gt;= 0, ABS(ROUND(VALUE(SUBSTITUTE(連結実質赤字比率に係る赤字・黒字の構成分析!F$41,"▲", "-")), 2)), NA())</f>
        <v>0.14000000000000001</v>
      </c>
      <c r="D29" s="168" t="e">
        <f>IF(ROUND(VALUE(SUBSTITUTE(連結実質赤字比率に係る赤字・黒字の構成分析!G$41,"▲", "-")), 2) &lt; 0, ABS(ROUND(VALUE(SUBSTITUTE(連結実質赤字比率に係る赤字・黒字の構成分析!G$41,"▲", "-")), 2)), NA())</f>
        <v>#N/A</v>
      </c>
      <c r="E29" s="168">
        <f>IF(ROUND(VALUE(SUBSTITUTE(連結実質赤字比率に係る赤字・黒字の構成分析!G$41,"▲", "-")), 2) &gt;= 0, ABS(ROUND(VALUE(SUBSTITUTE(連結実質赤字比率に係る赤字・黒字の構成分析!G$41,"▲", "-")), 2)), NA())</f>
        <v>0.11</v>
      </c>
      <c r="F29" s="168" t="e">
        <f>IF(ROUND(VALUE(SUBSTITUTE(連結実質赤字比率に係る赤字・黒字の構成分析!H$41,"▲", "-")), 2) &lt; 0, ABS(ROUND(VALUE(SUBSTITUTE(連結実質赤字比率に係る赤字・黒字の構成分析!H$41,"▲", "-")), 2)), NA())</f>
        <v>#N/A</v>
      </c>
      <c r="G29" s="168">
        <f>IF(ROUND(VALUE(SUBSTITUTE(連結実質赤字比率に係る赤字・黒字の構成分析!H$41,"▲", "-")), 2) &gt;= 0, ABS(ROUND(VALUE(SUBSTITUTE(連結実質赤字比率に係る赤字・黒字の構成分析!H$41,"▲", "-")), 2)), NA())</f>
        <v>0.14000000000000001</v>
      </c>
      <c r="H29" s="168" t="e">
        <f>IF(ROUND(VALUE(SUBSTITUTE(連結実質赤字比率に係る赤字・黒字の構成分析!I$41,"▲", "-")), 2) &lt; 0, ABS(ROUND(VALUE(SUBSTITUTE(連結実質赤字比率に係る赤字・黒字の構成分析!I$41,"▲", "-")), 2)), NA())</f>
        <v>#N/A</v>
      </c>
      <c r="I29" s="168">
        <f>IF(ROUND(VALUE(SUBSTITUTE(連結実質赤字比率に係る赤字・黒字の構成分析!I$41,"▲", "-")), 2) &gt;= 0, ABS(ROUND(VALUE(SUBSTITUTE(連結実質赤字比率に係る赤字・黒字の構成分析!I$41,"▲", "-")), 2)), NA())</f>
        <v>0.13</v>
      </c>
      <c r="J29" s="168" t="e">
        <f>IF(ROUND(VALUE(SUBSTITUTE(連結実質赤字比率に係る赤字・黒字の構成分析!J$41,"▲", "-")), 2) &lt; 0, ABS(ROUND(VALUE(SUBSTITUTE(連結実質赤字比率に係る赤字・黒字の構成分析!J$41,"▲", "-")), 2)), NA())</f>
        <v>#N/A</v>
      </c>
      <c r="K29" s="168">
        <f>IF(ROUND(VALUE(SUBSTITUTE(連結実質赤字比率に係る赤字・黒字の構成分析!J$41,"▲", "-")), 2) &gt;= 0, ABS(ROUND(VALUE(SUBSTITUTE(連結実質赤字比率に係る赤字・黒字の構成分析!J$41,"▲", "-")), 2)), NA())</f>
        <v>0.1</v>
      </c>
    </row>
    <row r="30" spans="1:11" x14ac:dyDescent="0.2">
      <c r="A30" s="168" t="str">
        <f>IF(連結実質赤字比率に係る赤字・黒字の構成分析!C$40="",NA(),連結実質赤字比率に係る赤字・黒字の構成分析!C$40)</f>
        <v>農業集落排水事業特別会計</v>
      </c>
      <c r="B30" s="168" t="e">
        <f>IF(ROUND(VALUE(SUBSTITUTE(連結実質赤字比率に係る赤字・黒字の構成分析!F$40,"▲", "-")), 2) &lt; 0, ABS(ROUND(VALUE(SUBSTITUTE(連結実質赤字比率に係る赤字・黒字の構成分析!F$40,"▲", "-")), 2)), NA())</f>
        <v>#N/A</v>
      </c>
      <c r="C30" s="168">
        <f>IF(ROUND(VALUE(SUBSTITUTE(連結実質赤字比率に係る赤字・黒字の構成分析!F$40,"▲", "-")), 2) &gt;= 0, ABS(ROUND(VALUE(SUBSTITUTE(連結実質赤字比率に係る赤字・黒字の構成分析!F$40,"▲", "-")), 2)), NA())</f>
        <v>0.42</v>
      </c>
      <c r="D30" s="168" t="e">
        <f>IF(ROUND(VALUE(SUBSTITUTE(連結実質赤字比率に係る赤字・黒字の構成分析!G$40,"▲", "-")), 2) &lt; 0, ABS(ROUND(VALUE(SUBSTITUTE(連結実質赤字比率に係る赤字・黒字の構成分析!G$40,"▲", "-")), 2)), NA())</f>
        <v>#N/A</v>
      </c>
      <c r="E30" s="168">
        <f>IF(ROUND(VALUE(SUBSTITUTE(連結実質赤字比率に係る赤字・黒字の構成分析!G$40,"▲", "-")), 2) &gt;= 0, ABS(ROUND(VALUE(SUBSTITUTE(連結実質赤字比率に係る赤字・黒字の構成分析!G$40,"▲", "-")), 2)), NA())</f>
        <v>0.55000000000000004</v>
      </c>
      <c r="F30" s="168" t="e">
        <f>IF(ROUND(VALUE(SUBSTITUTE(連結実質赤字比率に係る赤字・黒字の構成分析!H$40,"▲", "-")), 2) &lt; 0, ABS(ROUND(VALUE(SUBSTITUTE(連結実質赤字比率に係る赤字・黒字の構成分析!H$40,"▲", "-")), 2)), NA())</f>
        <v>#N/A</v>
      </c>
      <c r="G30" s="168">
        <f>IF(ROUND(VALUE(SUBSTITUTE(連結実質赤字比率に係る赤字・黒字の構成分析!H$40,"▲", "-")), 2) &gt;= 0, ABS(ROUND(VALUE(SUBSTITUTE(連結実質赤字比率に係る赤字・黒字の構成分析!H$40,"▲", "-")), 2)), NA())</f>
        <v>0.56999999999999995</v>
      </c>
      <c r="H30" s="168" t="e">
        <f>IF(ROUND(VALUE(SUBSTITUTE(連結実質赤字比率に係る赤字・黒字の構成分析!I$40,"▲", "-")), 2) &lt; 0, ABS(ROUND(VALUE(SUBSTITUTE(連結実質赤字比率に係る赤字・黒字の構成分析!I$40,"▲", "-")), 2)), NA())</f>
        <v>#N/A</v>
      </c>
      <c r="I30" s="168">
        <f>IF(ROUND(VALUE(SUBSTITUTE(連結実質赤字比率に係る赤字・黒字の構成分析!I$40,"▲", "-")), 2) &gt;= 0, ABS(ROUND(VALUE(SUBSTITUTE(連結実質赤字比率に係る赤字・黒字の構成分析!I$40,"▲", "-")), 2)), NA())</f>
        <v>0.61</v>
      </c>
      <c r="J30" s="168" t="e">
        <f>IF(ROUND(VALUE(SUBSTITUTE(連結実質赤字比率に係る赤字・黒字の構成分析!J$40,"▲", "-")), 2) &lt; 0, ABS(ROUND(VALUE(SUBSTITUTE(連結実質赤字比率に係る赤字・黒字の構成分析!J$40,"▲", "-")), 2)), NA())</f>
        <v>#N/A</v>
      </c>
      <c r="K30" s="168">
        <f>IF(ROUND(VALUE(SUBSTITUTE(連結実質赤字比率に係る赤字・黒字の構成分析!J$40,"▲", "-")), 2) &gt;= 0, ABS(ROUND(VALUE(SUBSTITUTE(連結実質赤字比率に係る赤字・黒字の構成分析!J$40,"▲", "-")), 2)), NA())</f>
        <v>0.42</v>
      </c>
    </row>
    <row r="31" spans="1:11" x14ac:dyDescent="0.2">
      <c r="A31" s="168" t="str">
        <f>IF(連結実質赤字比率に係る赤字・黒字の構成分析!C$39="",NA(),連結実質赤字比率に係る赤字・黒字の構成分析!C$39)</f>
        <v>国民健康保険特別会計（直診勘定）</v>
      </c>
      <c r="B31" s="168" t="e">
        <f>IF(ROUND(VALUE(SUBSTITUTE(連結実質赤字比率に係る赤字・黒字の構成分析!F$39,"▲", "-")), 2) &lt; 0, ABS(ROUND(VALUE(SUBSTITUTE(連結実質赤字比率に係る赤字・黒字の構成分析!F$39,"▲", "-")), 2)), NA())</f>
        <v>#N/A</v>
      </c>
      <c r="C31" s="168">
        <f>IF(ROUND(VALUE(SUBSTITUTE(連結実質赤字比率に係る赤字・黒字の構成分析!F$39,"▲", "-")), 2) &gt;= 0, ABS(ROUND(VALUE(SUBSTITUTE(連結実質赤字比率に係る赤字・黒字の構成分析!F$39,"▲", "-")), 2)), NA())</f>
        <v>0.11</v>
      </c>
      <c r="D31" s="168" t="e">
        <f>IF(ROUND(VALUE(SUBSTITUTE(連結実質赤字比率に係る赤字・黒字の構成分析!G$39,"▲", "-")), 2) &lt; 0, ABS(ROUND(VALUE(SUBSTITUTE(連結実質赤字比率に係る赤字・黒字の構成分析!G$39,"▲", "-")), 2)), NA())</f>
        <v>#N/A</v>
      </c>
      <c r="E31" s="168">
        <f>IF(ROUND(VALUE(SUBSTITUTE(連結実質赤字比率に係る赤字・黒字の構成分析!G$39,"▲", "-")), 2) &gt;= 0, ABS(ROUND(VALUE(SUBSTITUTE(連結実質赤字比率に係る赤字・黒字の構成分析!G$39,"▲", "-")), 2)), NA())</f>
        <v>0.15</v>
      </c>
      <c r="F31" s="168" t="e">
        <f>IF(ROUND(VALUE(SUBSTITUTE(連結実質赤字比率に係る赤字・黒字の構成分析!H$39,"▲", "-")), 2) &lt; 0, ABS(ROUND(VALUE(SUBSTITUTE(連結実質赤字比率に係る赤字・黒字の構成分析!H$39,"▲", "-")), 2)), NA())</f>
        <v>#N/A</v>
      </c>
      <c r="G31" s="168">
        <f>IF(ROUND(VALUE(SUBSTITUTE(連結実質赤字比率に係る赤字・黒字の構成分析!H$39,"▲", "-")), 2) &gt;= 0, ABS(ROUND(VALUE(SUBSTITUTE(連結実質赤字比率に係る赤字・黒字の構成分析!H$39,"▲", "-")), 2)), NA())</f>
        <v>0.13</v>
      </c>
      <c r="H31" s="168" t="e">
        <f>IF(ROUND(VALUE(SUBSTITUTE(連結実質赤字比率に係る赤字・黒字の構成分析!I$39,"▲", "-")), 2) &lt; 0, ABS(ROUND(VALUE(SUBSTITUTE(連結実質赤字比率に係る赤字・黒字の構成分析!I$39,"▲", "-")), 2)), NA())</f>
        <v>#N/A</v>
      </c>
      <c r="I31" s="168">
        <f>IF(ROUND(VALUE(SUBSTITUTE(連結実質赤字比率に係る赤字・黒字の構成分析!I$39,"▲", "-")), 2) &gt;= 0, ABS(ROUND(VALUE(SUBSTITUTE(連結実質赤字比率に係る赤字・黒字の構成分析!I$39,"▲", "-")), 2)), NA())</f>
        <v>0.24</v>
      </c>
      <c r="J31" s="168" t="e">
        <f>IF(ROUND(VALUE(SUBSTITUTE(連結実質赤字比率に係る赤字・黒字の構成分析!J$39,"▲", "-")), 2) &lt; 0, ABS(ROUND(VALUE(SUBSTITUTE(連結実質赤字比率に係る赤字・黒字の構成分析!J$39,"▲", "-")), 2)), NA())</f>
        <v>#N/A</v>
      </c>
      <c r="K31" s="168">
        <f>IF(ROUND(VALUE(SUBSTITUTE(連結実質赤字比率に係る赤字・黒字の構成分析!J$39,"▲", "-")), 2) &gt;= 0, ABS(ROUND(VALUE(SUBSTITUTE(連結実質赤字比率に係る赤字・黒字の構成分析!J$39,"▲", "-")), 2)), NA())</f>
        <v>0.74</v>
      </c>
    </row>
    <row r="32" spans="1:11" x14ac:dyDescent="0.2">
      <c r="A32" s="168" t="str">
        <f>IF(連結実質赤字比率に係る赤字・黒字の構成分析!C$38="",NA(),連結実質赤字比率に係る赤字・黒字の構成分析!C$38)</f>
        <v>国民健康保険特別会計（事業勘定）</v>
      </c>
      <c r="B32" s="168" t="e">
        <f>IF(ROUND(VALUE(SUBSTITUTE(連結実質赤字比率に係る赤字・黒字の構成分析!F$38,"▲", "-")), 2) &lt; 0, ABS(ROUND(VALUE(SUBSTITUTE(連結実質赤字比率に係る赤字・黒字の構成分析!F$38,"▲", "-")), 2)), NA())</f>
        <v>#N/A</v>
      </c>
      <c r="C32" s="168">
        <f>IF(ROUND(VALUE(SUBSTITUTE(連結実質赤字比率に係る赤字・黒字の構成分析!F$38,"▲", "-")), 2) &gt;= 0, ABS(ROUND(VALUE(SUBSTITUTE(連結実質赤字比率に係る赤字・黒字の構成分析!F$38,"▲", "-")), 2)), NA())</f>
        <v>2.7</v>
      </c>
      <c r="D32" s="168" t="e">
        <f>IF(ROUND(VALUE(SUBSTITUTE(連結実質赤字比率に係る赤字・黒字の構成分析!G$38,"▲", "-")), 2) &lt; 0, ABS(ROUND(VALUE(SUBSTITUTE(連結実質赤字比率に係る赤字・黒字の構成分析!G$38,"▲", "-")), 2)), NA())</f>
        <v>#N/A</v>
      </c>
      <c r="E32" s="168">
        <f>IF(ROUND(VALUE(SUBSTITUTE(連結実質赤字比率に係る赤字・黒字の構成分析!G$38,"▲", "-")), 2) &gt;= 0, ABS(ROUND(VALUE(SUBSTITUTE(連結実質赤字比率に係る赤字・黒字の構成分析!G$38,"▲", "-")), 2)), NA())</f>
        <v>1.8</v>
      </c>
      <c r="F32" s="168" t="e">
        <f>IF(ROUND(VALUE(SUBSTITUTE(連結実質赤字比率に係る赤字・黒字の構成分析!H$38,"▲", "-")), 2) &lt; 0, ABS(ROUND(VALUE(SUBSTITUTE(連結実質赤字比率に係る赤字・黒字の構成分析!H$38,"▲", "-")), 2)), NA())</f>
        <v>#N/A</v>
      </c>
      <c r="G32" s="168">
        <f>IF(ROUND(VALUE(SUBSTITUTE(連結実質赤字比率に係る赤字・黒字の構成分析!H$38,"▲", "-")), 2) &gt;= 0, ABS(ROUND(VALUE(SUBSTITUTE(連結実質赤字比率に係る赤字・黒字の構成分析!H$38,"▲", "-")), 2)), NA())</f>
        <v>1.76</v>
      </c>
      <c r="H32" s="168" t="e">
        <f>IF(ROUND(VALUE(SUBSTITUTE(連結実質赤字比率に係る赤字・黒字の構成分析!I$38,"▲", "-")), 2) &lt; 0, ABS(ROUND(VALUE(SUBSTITUTE(連結実質赤字比率に係る赤字・黒字の構成分析!I$38,"▲", "-")), 2)), NA())</f>
        <v>#N/A</v>
      </c>
      <c r="I32" s="168">
        <f>IF(ROUND(VALUE(SUBSTITUTE(連結実質赤字比率に係る赤字・黒字の構成分析!I$38,"▲", "-")), 2) &gt;= 0, ABS(ROUND(VALUE(SUBSTITUTE(連結実質赤字比率に係る赤字・黒字の構成分析!I$38,"▲", "-")), 2)), NA())</f>
        <v>2.02</v>
      </c>
      <c r="J32" s="168" t="e">
        <f>IF(ROUND(VALUE(SUBSTITUTE(連結実質赤字比率に係る赤字・黒字の構成分析!J$38,"▲", "-")), 2) &lt; 0, ABS(ROUND(VALUE(SUBSTITUTE(連結実質赤字比率に係る赤字・黒字の構成分析!J$38,"▲", "-")), 2)), NA())</f>
        <v>#N/A</v>
      </c>
      <c r="K32" s="168">
        <f>IF(ROUND(VALUE(SUBSTITUTE(連結実質赤字比率に係る赤字・黒字の構成分析!J$38,"▲", "-")), 2) &gt;= 0, ABS(ROUND(VALUE(SUBSTITUTE(連結実質赤字比率に係る赤字・黒字の構成分析!J$38,"▲", "-")), 2)), NA())</f>
        <v>1.18</v>
      </c>
    </row>
    <row r="33" spans="1:16" x14ac:dyDescent="0.2">
      <c r="A33" s="168" t="str">
        <f>IF(連結実質赤字比率に係る赤字・黒字の構成分析!C$37="",NA(),連結実質赤字比率に係る赤字・黒字の構成分析!C$37)</f>
        <v>介護保険特別会計</v>
      </c>
      <c r="B33" s="168" t="e">
        <f>IF(ROUND(VALUE(SUBSTITUTE(連結実質赤字比率に係る赤字・黒字の構成分析!F$37,"▲", "-")), 2) &lt; 0, ABS(ROUND(VALUE(SUBSTITUTE(連結実質赤字比率に係る赤字・黒字の構成分析!F$37,"▲", "-")), 2)), NA())</f>
        <v>#N/A</v>
      </c>
      <c r="C33" s="168">
        <f>IF(ROUND(VALUE(SUBSTITUTE(連結実質赤字比率に係る赤字・黒字の構成分析!F$37,"▲", "-")), 2) &gt;= 0, ABS(ROUND(VALUE(SUBSTITUTE(連結実質赤字比率に係る赤字・黒字の構成分析!F$37,"▲", "-")), 2)), NA())</f>
        <v>0.28000000000000003</v>
      </c>
      <c r="D33" s="168" t="e">
        <f>IF(ROUND(VALUE(SUBSTITUTE(連結実質赤字比率に係る赤字・黒字の構成分析!G$37,"▲", "-")), 2) &lt; 0, ABS(ROUND(VALUE(SUBSTITUTE(連結実質赤字比率に係る赤字・黒字の構成分析!G$37,"▲", "-")), 2)), NA())</f>
        <v>#N/A</v>
      </c>
      <c r="E33" s="168">
        <f>IF(ROUND(VALUE(SUBSTITUTE(連結実質赤字比率に係る赤字・黒字の構成分析!G$37,"▲", "-")), 2) &gt;= 0, ABS(ROUND(VALUE(SUBSTITUTE(連結実質赤字比率に係る赤字・黒字の構成分析!G$37,"▲", "-")), 2)), NA())</f>
        <v>0.46</v>
      </c>
      <c r="F33" s="168" t="e">
        <f>IF(ROUND(VALUE(SUBSTITUTE(連結実質赤字比率に係る赤字・黒字の構成分析!H$37,"▲", "-")), 2) &lt; 0, ABS(ROUND(VALUE(SUBSTITUTE(連結実質赤字比率に係る赤字・黒字の構成分析!H$37,"▲", "-")), 2)), NA())</f>
        <v>#N/A</v>
      </c>
      <c r="G33" s="168">
        <f>IF(ROUND(VALUE(SUBSTITUTE(連結実質赤字比率に係る赤字・黒字の構成分析!H$37,"▲", "-")), 2) &gt;= 0, ABS(ROUND(VALUE(SUBSTITUTE(連結実質赤字比率に係る赤字・黒字の構成分析!H$37,"▲", "-")), 2)), NA())</f>
        <v>0</v>
      </c>
      <c r="H33" s="168" t="e">
        <f>IF(ROUND(VALUE(SUBSTITUTE(連結実質赤字比率に係る赤字・黒字の構成分析!I$37,"▲", "-")), 2) &lt; 0, ABS(ROUND(VALUE(SUBSTITUTE(連結実質赤字比率に係る赤字・黒字の構成分析!I$37,"▲", "-")), 2)), NA())</f>
        <v>#N/A</v>
      </c>
      <c r="I33" s="168">
        <f>IF(ROUND(VALUE(SUBSTITUTE(連結実質赤字比率に係る赤字・黒字の構成分析!I$37,"▲", "-")), 2) &gt;= 0, ABS(ROUND(VALUE(SUBSTITUTE(連結実質赤字比率に係る赤字・黒字の構成分析!I$37,"▲", "-")), 2)), NA())</f>
        <v>0.51</v>
      </c>
      <c r="J33" s="168" t="e">
        <f>IF(ROUND(VALUE(SUBSTITUTE(連結実質赤字比率に係る赤字・黒字の構成分析!J$37,"▲", "-")), 2) &lt; 0, ABS(ROUND(VALUE(SUBSTITUTE(連結実質赤字比率に係る赤字・黒字の構成分析!J$37,"▲", "-")), 2)), NA())</f>
        <v>#N/A</v>
      </c>
      <c r="K33" s="168">
        <f>IF(ROUND(VALUE(SUBSTITUTE(連結実質赤字比率に係る赤字・黒字の構成分析!J$37,"▲", "-")), 2) &gt;= 0, ABS(ROUND(VALUE(SUBSTITUTE(連結実質赤字比率に係る赤字・黒字の構成分析!J$37,"▲", "-")), 2)), NA())</f>
        <v>1.19</v>
      </c>
    </row>
    <row r="34" spans="1:16" x14ac:dyDescent="0.2">
      <c r="A34" s="168" t="str">
        <f>IF(連結実質赤字比率に係る赤字・黒字の構成分析!C$36="",NA(),連結実質赤字比率に係る赤字・黒字の構成分析!C$36)</f>
        <v>工業用地取得造成事業特別会計</v>
      </c>
      <c r="B34" s="168" t="e">
        <f>IF(ROUND(VALUE(SUBSTITUTE(連結実質赤字比率に係る赤字・黒字の構成分析!F$36,"▲", "-")), 2) &lt; 0, ABS(ROUND(VALUE(SUBSTITUTE(連結実質赤字比率に係る赤字・黒字の構成分析!F$36,"▲", "-")), 2)), NA())</f>
        <v>#N/A</v>
      </c>
      <c r="C34" s="168">
        <f>IF(ROUND(VALUE(SUBSTITUTE(連結実質赤字比率に係る赤字・黒字の構成分析!F$36,"▲", "-")), 2) &gt;= 0, ABS(ROUND(VALUE(SUBSTITUTE(連結実質赤字比率に係る赤字・黒字の構成分析!F$36,"▲", "-")), 2)), NA())</f>
        <v>9.8800000000000008</v>
      </c>
      <c r="D34" s="168" t="e">
        <f>IF(ROUND(VALUE(SUBSTITUTE(連結実質赤字比率に係る赤字・黒字の構成分析!G$36,"▲", "-")), 2) &lt; 0, ABS(ROUND(VALUE(SUBSTITUTE(連結実質赤字比率に係る赤字・黒字の構成分析!G$36,"▲", "-")), 2)), NA())</f>
        <v>#N/A</v>
      </c>
      <c r="E34" s="168">
        <f>IF(ROUND(VALUE(SUBSTITUTE(連結実質赤字比率に係る赤字・黒字の構成分析!G$36,"▲", "-")), 2) &gt;= 0, ABS(ROUND(VALUE(SUBSTITUTE(連結実質赤字比率に係る赤字・黒字の構成分析!G$36,"▲", "-")), 2)), NA())</f>
        <v>10.06</v>
      </c>
      <c r="F34" s="168" t="e">
        <f>IF(ROUND(VALUE(SUBSTITUTE(連結実質赤字比率に係る赤字・黒字の構成分析!H$36,"▲", "-")), 2) &lt; 0, ABS(ROUND(VALUE(SUBSTITUTE(連結実質赤字比率に係る赤字・黒字の構成分析!H$36,"▲", "-")), 2)), NA())</f>
        <v>#N/A</v>
      </c>
      <c r="G34" s="168">
        <f>IF(ROUND(VALUE(SUBSTITUTE(連結実質赤字比率に係る赤字・黒字の構成分析!H$36,"▲", "-")), 2) &gt;= 0, ABS(ROUND(VALUE(SUBSTITUTE(連結実質赤字比率に係る赤字・黒字の構成分析!H$36,"▲", "-")), 2)), NA())</f>
        <v>9.93</v>
      </c>
      <c r="H34" s="168" t="e">
        <f>IF(ROUND(VALUE(SUBSTITUTE(連結実質赤字比率に係る赤字・黒字の構成分析!I$36,"▲", "-")), 2) &lt; 0, ABS(ROUND(VALUE(SUBSTITUTE(連結実質赤字比率に係る赤字・黒字の構成分析!I$36,"▲", "-")), 2)), NA())</f>
        <v>#N/A</v>
      </c>
      <c r="I34" s="168">
        <f>IF(ROUND(VALUE(SUBSTITUTE(連結実質赤字比率に係る赤字・黒字の構成分析!I$36,"▲", "-")), 2) &gt;= 0, ABS(ROUND(VALUE(SUBSTITUTE(連結実質赤字比率に係る赤字・黒字の構成分析!I$36,"▲", "-")), 2)), NA())</f>
        <v>9.6</v>
      </c>
      <c r="J34" s="168" t="e">
        <f>IF(ROUND(VALUE(SUBSTITUTE(連結実質赤字比率に係る赤字・黒字の構成分析!J$36,"▲", "-")), 2) &lt; 0, ABS(ROUND(VALUE(SUBSTITUTE(連結実質赤字比率に係る赤字・黒字の構成分析!J$36,"▲", "-")), 2)), NA())</f>
        <v>#N/A</v>
      </c>
      <c r="K34" s="168">
        <f>IF(ROUND(VALUE(SUBSTITUTE(連結実質赤字比率に係る赤字・黒字の構成分析!J$36,"▲", "-")), 2) &gt;= 0, ABS(ROUND(VALUE(SUBSTITUTE(連結実質赤字比率に係る赤字・黒字の構成分析!J$36,"▲", "-")), 2)), NA())</f>
        <v>1.78</v>
      </c>
    </row>
    <row r="35" spans="1:16" x14ac:dyDescent="0.2">
      <c r="A35" s="168" t="str">
        <f>IF(連結実質赤字比率に係る赤字・黒字の構成分析!C$35="",NA(),連結実質赤字比率に係る赤字・黒字の構成分析!C$35)</f>
        <v>水道事業会計</v>
      </c>
      <c r="B35" s="168" t="e">
        <f>IF(ROUND(VALUE(SUBSTITUTE(連結実質赤字比率に係る赤字・黒字の構成分析!F$35,"▲", "-")), 2) &lt; 0, ABS(ROUND(VALUE(SUBSTITUTE(連結実質赤字比率に係る赤字・黒字の構成分析!F$35,"▲", "-")), 2)), NA())</f>
        <v>#N/A</v>
      </c>
      <c r="C35" s="168">
        <f>IF(ROUND(VALUE(SUBSTITUTE(連結実質赤字比率に係る赤字・黒字の構成分析!F$35,"▲", "-")), 2) &gt;= 0, ABS(ROUND(VALUE(SUBSTITUTE(連結実質赤字比率に係る赤字・黒字の構成分析!F$35,"▲", "-")), 2)), NA())</f>
        <v>3.4</v>
      </c>
      <c r="D35" s="168" t="e">
        <f>IF(ROUND(VALUE(SUBSTITUTE(連結実質赤字比率に係る赤字・黒字の構成分析!G$35,"▲", "-")), 2) &lt; 0, ABS(ROUND(VALUE(SUBSTITUTE(連結実質赤字比率に係る赤字・黒字の構成分析!G$35,"▲", "-")), 2)), NA())</f>
        <v>#N/A</v>
      </c>
      <c r="E35" s="168">
        <f>IF(ROUND(VALUE(SUBSTITUTE(連結実質赤字比率に係る赤字・黒字の構成分析!G$35,"▲", "-")), 2) &gt;= 0, ABS(ROUND(VALUE(SUBSTITUTE(連結実質赤字比率に係る赤字・黒字の構成分析!G$35,"▲", "-")), 2)), NA())</f>
        <v>4.83</v>
      </c>
      <c r="F35" s="168" t="e">
        <f>IF(ROUND(VALUE(SUBSTITUTE(連結実質赤字比率に係る赤字・黒字の構成分析!H$35,"▲", "-")), 2) &lt; 0, ABS(ROUND(VALUE(SUBSTITUTE(連結実質赤字比率に係る赤字・黒字の構成分析!H$35,"▲", "-")), 2)), NA())</f>
        <v>#N/A</v>
      </c>
      <c r="G35" s="168">
        <f>IF(ROUND(VALUE(SUBSTITUTE(連結実質赤字比率に係る赤字・黒字の構成分析!H$35,"▲", "-")), 2) &gt;= 0, ABS(ROUND(VALUE(SUBSTITUTE(連結実質赤字比率に係る赤字・黒字の構成分析!H$35,"▲", "-")), 2)), NA())</f>
        <v>5.81</v>
      </c>
      <c r="H35" s="168" t="e">
        <f>IF(ROUND(VALUE(SUBSTITUTE(連結実質赤字比率に係る赤字・黒字の構成分析!I$35,"▲", "-")), 2) &lt; 0, ABS(ROUND(VALUE(SUBSTITUTE(連結実質赤字比率に係る赤字・黒字の構成分析!I$35,"▲", "-")), 2)), NA())</f>
        <v>#N/A</v>
      </c>
      <c r="I35" s="168">
        <f>IF(ROUND(VALUE(SUBSTITUTE(連結実質赤字比率に係る赤字・黒字の構成分析!I$35,"▲", "-")), 2) &gt;= 0, ABS(ROUND(VALUE(SUBSTITUTE(連結実質赤字比率に係る赤字・黒字の構成分析!I$35,"▲", "-")), 2)), NA())</f>
        <v>5.08</v>
      </c>
      <c r="J35" s="168" t="e">
        <f>IF(ROUND(VALUE(SUBSTITUTE(連結実質赤字比率に係る赤字・黒字の構成分析!J$35,"▲", "-")), 2) &lt; 0, ABS(ROUND(VALUE(SUBSTITUTE(連結実質赤字比率に係る赤字・黒字の構成分析!J$35,"▲", "-")), 2)), NA())</f>
        <v>#N/A</v>
      </c>
      <c r="K35" s="168">
        <f>IF(ROUND(VALUE(SUBSTITUTE(連結実質赤字比率に係る赤字・黒字の構成分析!J$35,"▲", "-")), 2) &gt;= 0, ABS(ROUND(VALUE(SUBSTITUTE(連結実質赤字比率に係る赤字・黒字の構成分析!J$35,"▲", "-")), 2)), NA())</f>
        <v>3.99</v>
      </c>
    </row>
    <row r="36" spans="1:16" x14ac:dyDescent="0.2">
      <c r="A36" s="168" t="str">
        <f>IF(連結実質赤字比率に係る赤字・黒字の構成分析!C$34="",NA(),連結実質赤字比率に係る赤字・黒字の構成分析!C$34)</f>
        <v>一般会計</v>
      </c>
      <c r="B36" s="168" t="e">
        <f>IF(ROUND(VALUE(SUBSTITUTE(連結実質赤字比率に係る赤字・黒字の構成分析!F$34,"▲", "-")), 2) &lt; 0, ABS(ROUND(VALUE(SUBSTITUTE(連結実質赤字比率に係る赤字・黒字の構成分析!F$34,"▲", "-")), 2)), NA())</f>
        <v>#N/A</v>
      </c>
      <c r="C36" s="168">
        <f>IF(ROUND(VALUE(SUBSTITUTE(連結実質赤字比率に係る赤字・黒字の構成分析!F$34,"▲", "-")), 2) &gt;= 0, ABS(ROUND(VALUE(SUBSTITUTE(連結実質赤字比率に係る赤字・黒字の構成分析!F$34,"▲", "-")), 2)), NA())</f>
        <v>6.97</v>
      </c>
      <c r="D36" s="168" t="e">
        <f>IF(ROUND(VALUE(SUBSTITUTE(連結実質赤字比率に係る赤字・黒字の構成分析!G$34,"▲", "-")), 2) &lt; 0, ABS(ROUND(VALUE(SUBSTITUTE(連結実質赤字比率に係る赤字・黒字の構成分析!G$34,"▲", "-")), 2)), NA())</f>
        <v>#N/A</v>
      </c>
      <c r="E36" s="168">
        <f>IF(ROUND(VALUE(SUBSTITUTE(連結実質赤字比率に係る赤字・黒字の構成分析!G$34,"▲", "-")), 2) &gt;= 0, ABS(ROUND(VALUE(SUBSTITUTE(連結実質赤字比率に係る赤字・黒字の構成分析!G$34,"▲", "-")), 2)), NA())</f>
        <v>5.83</v>
      </c>
      <c r="F36" s="168" t="e">
        <f>IF(ROUND(VALUE(SUBSTITUTE(連結実質赤字比率に係る赤字・黒字の構成分析!H$34,"▲", "-")), 2) &lt; 0, ABS(ROUND(VALUE(SUBSTITUTE(連結実質赤字比率に係る赤字・黒字の構成分析!H$34,"▲", "-")), 2)), NA())</f>
        <v>#N/A</v>
      </c>
      <c r="G36" s="168">
        <f>IF(ROUND(VALUE(SUBSTITUTE(連結実質赤字比率に係る赤字・黒字の構成分析!H$34,"▲", "-")), 2) &gt;= 0, ABS(ROUND(VALUE(SUBSTITUTE(連結実質赤字比率に係る赤字・黒字の構成分析!H$34,"▲", "-")), 2)), NA())</f>
        <v>2.68</v>
      </c>
      <c r="H36" s="168" t="e">
        <f>IF(ROUND(VALUE(SUBSTITUTE(連結実質赤字比率に係る赤字・黒字の構成分析!I$34,"▲", "-")), 2) &lt; 0, ABS(ROUND(VALUE(SUBSTITUTE(連結実質赤字比率に係る赤字・黒字の構成分析!I$34,"▲", "-")), 2)), NA())</f>
        <v>#N/A</v>
      </c>
      <c r="I36" s="168">
        <f>IF(ROUND(VALUE(SUBSTITUTE(連結実質赤字比率に係る赤字・黒字の構成分析!I$34,"▲", "-")), 2) &gt;= 0, ABS(ROUND(VALUE(SUBSTITUTE(連結実質赤字比率に係る赤字・黒字の構成分析!I$34,"▲", "-")), 2)), NA())</f>
        <v>4.84</v>
      </c>
      <c r="J36" s="168" t="e">
        <f>IF(ROUND(VALUE(SUBSTITUTE(連結実質赤字比率に係る赤字・黒字の構成分析!J$34,"▲", "-")), 2) &lt; 0, ABS(ROUND(VALUE(SUBSTITUTE(連結実質赤字比率に係る赤字・黒字の構成分析!J$34,"▲", "-")), 2)), NA())</f>
        <v>#N/A</v>
      </c>
      <c r="K36" s="168">
        <f>IF(ROUND(VALUE(SUBSTITUTE(連結実質赤字比率に係る赤字・黒字の構成分析!J$34,"▲", "-")), 2) &gt;= 0, ABS(ROUND(VALUE(SUBSTITUTE(連結実質赤字比率に係る赤字・黒字の構成分析!J$34,"▲", "-")), 2)), NA())</f>
        <v>5.35</v>
      </c>
    </row>
    <row r="39" spans="1:16" x14ac:dyDescent="0.2">
      <c r="A39" s="137" t="s">
        <v>59</v>
      </c>
    </row>
    <row r="40" spans="1:16" x14ac:dyDescent="0.2">
      <c r="A40" s="169"/>
      <c r="B40" s="169" t="str">
        <f>'実質公債費比率（分子）の構造'!K$44</f>
        <v>H29</v>
      </c>
      <c r="C40" s="169"/>
      <c r="D40" s="169"/>
      <c r="E40" s="169" t="str">
        <f>'実質公債費比率（分子）の構造'!L$44</f>
        <v>H30</v>
      </c>
      <c r="F40" s="169"/>
      <c r="G40" s="169"/>
      <c r="H40" s="169" t="str">
        <f>'実質公債費比率（分子）の構造'!M$44</f>
        <v>R01</v>
      </c>
      <c r="I40" s="169"/>
      <c r="J40" s="169"/>
      <c r="K40" s="169" t="str">
        <f>'実質公債費比率（分子）の構造'!N$44</f>
        <v>R02</v>
      </c>
      <c r="L40" s="169"/>
      <c r="M40" s="169"/>
      <c r="N40" s="169" t="str">
        <f>'実質公債費比率（分子）の構造'!O$44</f>
        <v>R03</v>
      </c>
      <c r="O40" s="169"/>
      <c r="P40" s="169"/>
    </row>
    <row r="41" spans="1:16" x14ac:dyDescent="0.2">
      <c r="A41" s="169"/>
      <c r="B41" s="169" t="s">
        <v>60</v>
      </c>
      <c r="C41" s="169"/>
      <c r="D41" s="169" t="s">
        <v>61</v>
      </c>
      <c r="E41" s="169" t="s">
        <v>60</v>
      </c>
      <c r="F41" s="169"/>
      <c r="G41" s="169" t="s">
        <v>61</v>
      </c>
      <c r="H41" s="169" t="s">
        <v>60</v>
      </c>
      <c r="I41" s="169"/>
      <c r="J41" s="169" t="s">
        <v>61</v>
      </c>
      <c r="K41" s="169" t="s">
        <v>60</v>
      </c>
      <c r="L41" s="169"/>
      <c r="M41" s="169" t="s">
        <v>61</v>
      </c>
      <c r="N41" s="169" t="s">
        <v>60</v>
      </c>
      <c r="O41" s="169"/>
      <c r="P41" s="169" t="s">
        <v>61</v>
      </c>
    </row>
    <row r="42" spans="1:16" x14ac:dyDescent="0.2">
      <c r="A42" s="169" t="s">
        <v>62</v>
      </c>
      <c r="B42" s="169"/>
      <c r="C42" s="169"/>
      <c r="D42" s="169">
        <f>'実質公債費比率（分子）の構造'!K$52</f>
        <v>370</v>
      </c>
      <c r="E42" s="169"/>
      <c r="F42" s="169"/>
      <c r="G42" s="169">
        <f>'実質公債費比率（分子）の構造'!L$52</f>
        <v>359</v>
      </c>
      <c r="H42" s="169"/>
      <c r="I42" s="169"/>
      <c r="J42" s="169">
        <f>'実質公債費比率（分子）の構造'!M$52</f>
        <v>350</v>
      </c>
      <c r="K42" s="169"/>
      <c r="L42" s="169"/>
      <c r="M42" s="169">
        <f>'実質公債費比率（分子）の構造'!N$52</f>
        <v>348</v>
      </c>
      <c r="N42" s="169"/>
      <c r="O42" s="169"/>
      <c r="P42" s="169">
        <f>'実質公債費比率（分子）の構造'!O$52</f>
        <v>344</v>
      </c>
    </row>
    <row r="43" spans="1:16" x14ac:dyDescent="0.2">
      <c r="A43" s="169" t="s">
        <v>63</v>
      </c>
      <c r="B43" s="169" t="str">
        <f>'実質公債費比率（分子）の構造'!K$51</f>
        <v>-</v>
      </c>
      <c r="C43" s="169"/>
      <c r="D43" s="169"/>
      <c r="E43" s="169" t="str">
        <f>'実質公債費比率（分子）の構造'!L$51</f>
        <v>-</v>
      </c>
      <c r="F43" s="169"/>
      <c r="G43" s="169"/>
      <c r="H43" s="169" t="str">
        <f>'実質公債費比率（分子）の構造'!M$51</f>
        <v>-</v>
      </c>
      <c r="I43" s="169"/>
      <c r="J43" s="169"/>
      <c r="K43" s="169" t="str">
        <f>'実質公債費比率（分子）の構造'!N$51</f>
        <v>-</v>
      </c>
      <c r="L43" s="169"/>
      <c r="M43" s="169"/>
      <c r="N43" s="169" t="str">
        <f>'実質公債費比率（分子）の構造'!O$51</f>
        <v>-</v>
      </c>
      <c r="O43" s="169"/>
      <c r="P43" s="169"/>
    </row>
    <row r="44" spans="1:16" x14ac:dyDescent="0.2">
      <c r="A44" s="169" t="s">
        <v>64</v>
      </c>
      <c r="B44" s="169">
        <f>'実質公債費比率（分子）の構造'!K$50</f>
        <v>35</v>
      </c>
      <c r="C44" s="169"/>
      <c r="D44" s="169"/>
      <c r="E44" s="169">
        <f>'実質公債費比率（分子）の構造'!L$50</f>
        <v>30</v>
      </c>
      <c r="F44" s="169"/>
      <c r="G44" s="169"/>
      <c r="H44" s="169">
        <f>'実質公債費比率（分子）の構造'!M$50</f>
        <v>8</v>
      </c>
      <c r="I44" s="169"/>
      <c r="J44" s="169"/>
      <c r="K44" s="169">
        <f>'実質公債費比率（分子）の構造'!N$50</f>
        <v>8</v>
      </c>
      <c r="L44" s="169"/>
      <c r="M44" s="169"/>
      <c r="N44" s="169">
        <f>'実質公債費比率（分子）の構造'!O$50</f>
        <v>8</v>
      </c>
      <c r="O44" s="169"/>
      <c r="P44" s="169"/>
    </row>
    <row r="45" spans="1:16" x14ac:dyDescent="0.2">
      <c r="A45" s="169" t="s">
        <v>65</v>
      </c>
      <c r="B45" s="169">
        <f>'実質公債費比率（分子）の構造'!K$49</f>
        <v>1</v>
      </c>
      <c r="C45" s="169"/>
      <c r="D45" s="169"/>
      <c r="E45" s="169">
        <f>'実質公債費比率（分子）の構造'!L$49</f>
        <v>2</v>
      </c>
      <c r="F45" s="169"/>
      <c r="G45" s="169"/>
      <c r="H45" s="169">
        <f>'実質公債費比率（分子）の構造'!M$49</f>
        <v>3</v>
      </c>
      <c r="I45" s="169"/>
      <c r="J45" s="169"/>
      <c r="K45" s="169">
        <f>'実質公債費比率（分子）の構造'!N$49</f>
        <v>4</v>
      </c>
      <c r="L45" s="169"/>
      <c r="M45" s="169"/>
      <c r="N45" s="169">
        <f>'実質公債費比率（分子）の構造'!O$49</f>
        <v>7</v>
      </c>
      <c r="O45" s="169"/>
      <c r="P45" s="169"/>
    </row>
    <row r="46" spans="1:16" x14ac:dyDescent="0.2">
      <c r="A46" s="169" t="s">
        <v>66</v>
      </c>
      <c r="B46" s="169">
        <f>'実質公債費比率（分子）の構造'!K$48</f>
        <v>158</v>
      </c>
      <c r="C46" s="169"/>
      <c r="D46" s="169"/>
      <c r="E46" s="169">
        <f>'実質公債費比率（分子）の構造'!L$48</f>
        <v>155</v>
      </c>
      <c r="F46" s="169"/>
      <c r="G46" s="169"/>
      <c r="H46" s="169">
        <f>'実質公債費比率（分子）の構造'!M$48</f>
        <v>154</v>
      </c>
      <c r="I46" s="169"/>
      <c r="J46" s="169"/>
      <c r="K46" s="169">
        <f>'実質公債費比率（分子）の構造'!N$48</f>
        <v>147</v>
      </c>
      <c r="L46" s="169"/>
      <c r="M46" s="169"/>
      <c r="N46" s="169">
        <f>'実質公債費比率（分子）の構造'!O$48</f>
        <v>150</v>
      </c>
      <c r="O46" s="169"/>
      <c r="P46" s="169"/>
    </row>
    <row r="47" spans="1:16" x14ac:dyDescent="0.2">
      <c r="A47" s="169" t="s">
        <v>67</v>
      </c>
      <c r="B47" s="169" t="str">
        <f>'実質公債費比率（分子）の構造'!K$47</f>
        <v>-</v>
      </c>
      <c r="C47" s="169"/>
      <c r="D47" s="169"/>
      <c r="E47" s="169" t="str">
        <f>'実質公債費比率（分子）の構造'!L$47</f>
        <v>-</v>
      </c>
      <c r="F47" s="169"/>
      <c r="G47" s="169"/>
      <c r="H47" s="169" t="str">
        <f>'実質公債費比率（分子）の構造'!M$47</f>
        <v>-</v>
      </c>
      <c r="I47" s="169"/>
      <c r="J47" s="169"/>
      <c r="K47" s="169" t="str">
        <f>'実質公債費比率（分子）の構造'!N$47</f>
        <v>-</v>
      </c>
      <c r="L47" s="169"/>
      <c r="M47" s="169"/>
      <c r="N47" s="169" t="str">
        <f>'実質公債費比率（分子）の構造'!O$47</f>
        <v>-</v>
      </c>
      <c r="O47" s="169"/>
      <c r="P47" s="169"/>
    </row>
    <row r="48" spans="1:16" x14ac:dyDescent="0.2">
      <c r="A48" s="169" t="s">
        <v>68</v>
      </c>
      <c r="B48" s="169" t="str">
        <f>'実質公債費比率（分子）の構造'!K$46</f>
        <v>-</v>
      </c>
      <c r="C48" s="169"/>
      <c r="D48" s="169"/>
      <c r="E48" s="169" t="str">
        <f>'実質公債費比率（分子）の構造'!L$46</f>
        <v>-</v>
      </c>
      <c r="F48" s="169"/>
      <c r="G48" s="169"/>
      <c r="H48" s="169" t="str">
        <f>'実質公債費比率（分子）の構造'!M$46</f>
        <v>-</v>
      </c>
      <c r="I48" s="169"/>
      <c r="J48" s="169"/>
      <c r="K48" s="169" t="str">
        <f>'実質公債費比率（分子）の構造'!N$46</f>
        <v>-</v>
      </c>
      <c r="L48" s="169"/>
      <c r="M48" s="169"/>
      <c r="N48" s="169" t="str">
        <f>'実質公債費比率（分子）の構造'!O$46</f>
        <v>-</v>
      </c>
      <c r="O48" s="169"/>
      <c r="P48" s="169"/>
    </row>
    <row r="49" spans="1:16" x14ac:dyDescent="0.2">
      <c r="A49" s="169" t="s">
        <v>69</v>
      </c>
      <c r="B49" s="169">
        <f>'実質公債費比率（分子）の構造'!K$45</f>
        <v>388</v>
      </c>
      <c r="C49" s="169"/>
      <c r="D49" s="169"/>
      <c r="E49" s="169">
        <f>'実質公債費比率（分子）の構造'!L$45</f>
        <v>366</v>
      </c>
      <c r="F49" s="169"/>
      <c r="G49" s="169"/>
      <c r="H49" s="169">
        <f>'実質公債費比率（分子）の構造'!M$45</f>
        <v>362</v>
      </c>
      <c r="I49" s="169"/>
      <c r="J49" s="169"/>
      <c r="K49" s="169">
        <f>'実質公債費比率（分子）の構造'!N$45</f>
        <v>381</v>
      </c>
      <c r="L49" s="169"/>
      <c r="M49" s="169"/>
      <c r="N49" s="169">
        <f>'実質公債費比率（分子）の構造'!O$45</f>
        <v>385</v>
      </c>
      <c r="O49" s="169"/>
      <c r="P49" s="169"/>
    </row>
    <row r="50" spans="1:16" x14ac:dyDescent="0.2">
      <c r="A50" s="169" t="s">
        <v>70</v>
      </c>
      <c r="B50" s="169" t="e">
        <f>NA()</f>
        <v>#N/A</v>
      </c>
      <c r="C50" s="169">
        <f>IF(ISNUMBER('実質公債費比率（分子）の構造'!K$53),'実質公債費比率（分子）の構造'!K$53,NA())</f>
        <v>212</v>
      </c>
      <c r="D50" s="169" t="e">
        <f>NA()</f>
        <v>#N/A</v>
      </c>
      <c r="E50" s="169" t="e">
        <f>NA()</f>
        <v>#N/A</v>
      </c>
      <c r="F50" s="169">
        <f>IF(ISNUMBER('実質公債費比率（分子）の構造'!L$53),'実質公債費比率（分子）の構造'!L$53,NA())</f>
        <v>194</v>
      </c>
      <c r="G50" s="169" t="e">
        <f>NA()</f>
        <v>#N/A</v>
      </c>
      <c r="H50" s="169" t="e">
        <f>NA()</f>
        <v>#N/A</v>
      </c>
      <c r="I50" s="169">
        <f>IF(ISNUMBER('実質公債費比率（分子）の構造'!M$53),'実質公債費比率（分子）の構造'!M$53,NA())</f>
        <v>177</v>
      </c>
      <c r="J50" s="169" t="e">
        <f>NA()</f>
        <v>#N/A</v>
      </c>
      <c r="K50" s="169" t="e">
        <f>NA()</f>
        <v>#N/A</v>
      </c>
      <c r="L50" s="169">
        <f>IF(ISNUMBER('実質公債費比率（分子）の構造'!N$53),'実質公債費比率（分子）の構造'!N$53,NA())</f>
        <v>192</v>
      </c>
      <c r="M50" s="169" t="e">
        <f>NA()</f>
        <v>#N/A</v>
      </c>
      <c r="N50" s="169" t="e">
        <f>NA()</f>
        <v>#N/A</v>
      </c>
      <c r="O50" s="169">
        <f>IF(ISNUMBER('実質公債費比率（分子）の構造'!O$53),'実質公債費比率（分子）の構造'!O$53,NA())</f>
        <v>206</v>
      </c>
      <c r="P50" s="169" t="e">
        <f>NA()</f>
        <v>#N/A</v>
      </c>
    </row>
    <row r="53" spans="1:16" x14ac:dyDescent="0.2">
      <c r="A53" s="137" t="s">
        <v>71</v>
      </c>
    </row>
    <row r="54" spans="1:16" x14ac:dyDescent="0.2">
      <c r="A54" s="168"/>
      <c r="B54" s="168" t="str">
        <f>'将来負担比率（分子）の構造'!I$40</f>
        <v>H29</v>
      </c>
      <c r="C54" s="168"/>
      <c r="D54" s="168"/>
      <c r="E54" s="168" t="str">
        <f>'将来負担比率（分子）の構造'!J$40</f>
        <v>H30</v>
      </c>
      <c r="F54" s="168"/>
      <c r="G54" s="168"/>
      <c r="H54" s="168" t="str">
        <f>'将来負担比率（分子）の構造'!K$40</f>
        <v>R01</v>
      </c>
      <c r="I54" s="168"/>
      <c r="J54" s="168"/>
      <c r="K54" s="168" t="str">
        <f>'将来負担比率（分子）の構造'!L$40</f>
        <v>R02</v>
      </c>
      <c r="L54" s="168"/>
      <c r="M54" s="168"/>
      <c r="N54" s="168" t="str">
        <f>'将来負担比率（分子）の構造'!M$40</f>
        <v>R03</v>
      </c>
      <c r="O54" s="168"/>
      <c r="P54" s="168"/>
    </row>
    <row r="55" spans="1:16" x14ac:dyDescent="0.2">
      <c r="A55" s="168"/>
      <c r="B55" s="168" t="s">
        <v>72</v>
      </c>
      <c r="C55" s="168"/>
      <c r="D55" s="168" t="s">
        <v>73</v>
      </c>
      <c r="E55" s="168" t="s">
        <v>72</v>
      </c>
      <c r="F55" s="168"/>
      <c r="G55" s="168" t="s">
        <v>73</v>
      </c>
      <c r="H55" s="168" t="s">
        <v>72</v>
      </c>
      <c r="I55" s="168"/>
      <c r="J55" s="168" t="s">
        <v>73</v>
      </c>
      <c r="K55" s="168" t="s">
        <v>72</v>
      </c>
      <c r="L55" s="168"/>
      <c r="M55" s="168" t="s">
        <v>73</v>
      </c>
      <c r="N55" s="168" t="s">
        <v>72</v>
      </c>
      <c r="O55" s="168"/>
      <c r="P55" s="168" t="s">
        <v>73</v>
      </c>
    </row>
    <row r="56" spans="1:16" x14ac:dyDescent="0.2">
      <c r="A56" s="168" t="s">
        <v>42</v>
      </c>
      <c r="B56" s="168"/>
      <c r="C56" s="168"/>
      <c r="D56" s="168">
        <f>'将来負担比率（分子）の構造'!I$52</f>
        <v>3483</v>
      </c>
      <c r="E56" s="168"/>
      <c r="F56" s="168"/>
      <c r="G56" s="168">
        <f>'将来負担比率（分子）の構造'!J$52</f>
        <v>3356</v>
      </c>
      <c r="H56" s="168"/>
      <c r="I56" s="168"/>
      <c r="J56" s="168">
        <f>'将来負担比率（分子）の構造'!K$52</f>
        <v>3175</v>
      </c>
      <c r="K56" s="168"/>
      <c r="L56" s="168"/>
      <c r="M56" s="168">
        <f>'将来負担比率（分子）の構造'!L$52</f>
        <v>3089</v>
      </c>
      <c r="N56" s="168"/>
      <c r="O56" s="168"/>
      <c r="P56" s="168">
        <f>'将来負担比率（分子）の構造'!M$52</f>
        <v>3110</v>
      </c>
    </row>
    <row r="57" spans="1:16" x14ac:dyDescent="0.2">
      <c r="A57" s="168" t="s">
        <v>41</v>
      </c>
      <c r="B57" s="168"/>
      <c r="C57" s="168"/>
      <c r="D57" s="168">
        <f>'将来負担比率（分子）の構造'!I$51</f>
        <v>31</v>
      </c>
      <c r="E57" s="168"/>
      <c r="F57" s="168"/>
      <c r="G57" s="168">
        <f>'将来負担比率（分子）の構造'!J$51</f>
        <v>25</v>
      </c>
      <c r="H57" s="168"/>
      <c r="I57" s="168"/>
      <c r="J57" s="168">
        <f>'将来負担比率（分子）の構造'!K$51</f>
        <v>21</v>
      </c>
      <c r="K57" s="168"/>
      <c r="L57" s="168"/>
      <c r="M57" s="168">
        <f>'将来負担比率（分子）の構造'!L$51</f>
        <v>17</v>
      </c>
      <c r="N57" s="168"/>
      <c r="O57" s="168"/>
      <c r="P57" s="168">
        <f>'将来負担比率（分子）の構造'!M$51</f>
        <v>13</v>
      </c>
    </row>
    <row r="58" spans="1:16" x14ac:dyDescent="0.2">
      <c r="A58" s="168" t="s">
        <v>40</v>
      </c>
      <c r="B58" s="168"/>
      <c r="C58" s="168"/>
      <c r="D58" s="168">
        <f>'将来負担比率（分子）の構造'!I$50</f>
        <v>1794</v>
      </c>
      <c r="E58" s="168"/>
      <c r="F58" s="168"/>
      <c r="G58" s="168">
        <f>'将来負担比率（分子）の構造'!J$50</f>
        <v>1760</v>
      </c>
      <c r="H58" s="168"/>
      <c r="I58" s="168"/>
      <c r="J58" s="168">
        <f>'将来負担比率（分子）の構造'!K$50</f>
        <v>1614</v>
      </c>
      <c r="K58" s="168"/>
      <c r="L58" s="168"/>
      <c r="M58" s="168">
        <f>'将来負担比率（分子）の構造'!L$50</f>
        <v>1735</v>
      </c>
      <c r="N58" s="168"/>
      <c r="O58" s="168"/>
      <c r="P58" s="168">
        <f>'将来負担比率（分子）の構造'!M$50</f>
        <v>2423</v>
      </c>
    </row>
    <row r="59" spans="1:16" x14ac:dyDescent="0.2">
      <c r="A59" s="168" t="s">
        <v>38</v>
      </c>
      <c r="B59" s="168" t="str">
        <f>'将来負担比率（分子）の構造'!I$49</f>
        <v>-</v>
      </c>
      <c r="C59" s="168"/>
      <c r="D59" s="168"/>
      <c r="E59" s="168" t="str">
        <f>'将来負担比率（分子）の構造'!J$49</f>
        <v>-</v>
      </c>
      <c r="F59" s="168"/>
      <c r="G59" s="168"/>
      <c r="H59" s="168" t="str">
        <f>'将来負担比率（分子）の構造'!K$49</f>
        <v>-</v>
      </c>
      <c r="I59" s="168"/>
      <c r="J59" s="168"/>
      <c r="K59" s="168" t="str">
        <f>'将来負担比率（分子）の構造'!L$49</f>
        <v>-</v>
      </c>
      <c r="L59" s="168"/>
      <c r="M59" s="168"/>
      <c r="N59" s="168" t="str">
        <f>'将来負担比率（分子）の構造'!M$49</f>
        <v>-</v>
      </c>
      <c r="O59" s="168"/>
      <c r="P59" s="168"/>
    </row>
    <row r="60" spans="1:16" x14ac:dyDescent="0.2">
      <c r="A60" s="168" t="s">
        <v>37</v>
      </c>
      <c r="B60" s="168" t="str">
        <f>'将来負担比率（分子）の構造'!I$48</f>
        <v>-</v>
      </c>
      <c r="C60" s="168"/>
      <c r="D60" s="168"/>
      <c r="E60" s="168" t="str">
        <f>'将来負担比率（分子）の構造'!J$48</f>
        <v>-</v>
      </c>
      <c r="F60" s="168"/>
      <c r="G60" s="168"/>
      <c r="H60" s="168" t="str">
        <f>'将来負担比率（分子）の構造'!K$48</f>
        <v>-</v>
      </c>
      <c r="I60" s="168"/>
      <c r="J60" s="168"/>
      <c r="K60" s="168" t="str">
        <f>'将来負担比率（分子）の構造'!L$48</f>
        <v>-</v>
      </c>
      <c r="L60" s="168"/>
      <c r="M60" s="168"/>
      <c r="N60" s="168" t="str">
        <f>'将来負担比率（分子）の構造'!M$48</f>
        <v>-</v>
      </c>
      <c r="O60" s="168"/>
      <c r="P60" s="168"/>
    </row>
    <row r="61" spans="1:16" x14ac:dyDescent="0.2">
      <c r="A61" s="168" t="s">
        <v>35</v>
      </c>
      <c r="B61" s="168" t="str">
        <f>'将来負担比率（分子）の構造'!I$46</f>
        <v>-</v>
      </c>
      <c r="C61" s="168"/>
      <c r="D61" s="168"/>
      <c r="E61" s="168" t="str">
        <f>'将来負担比率（分子）の構造'!J$46</f>
        <v>-</v>
      </c>
      <c r="F61" s="168"/>
      <c r="G61" s="168"/>
      <c r="H61" s="168" t="str">
        <f>'将来負担比率（分子）の構造'!K$46</f>
        <v>-</v>
      </c>
      <c r="I61" s="168"/>
      <c r="J61" s="168"/>
      <c r="K61" s="168" t="str">
        <f>'将来負担比率（分子）の構造'!L$46</f>
        <v>-</v>
      </c>
      <c r="L61" s="168"/>
      <c r="M61" s="168"/>
      <c r="N61" s="168" t="str">
        <f>'将来負担比率（分子）の構造'!M$46</f>
        <v>-</v>
      </c>
      <c r="O61" s="168"/>
      <c r="P61" s="168"/>
    </row>
    <row r="62" spans="1:16" x14ac:dyDescent="0.2">
      <c r="A62" s="168" t="s">
        <v>34</v>
      </c>
      <c r="B62" s="168">
        <f>'将来負担比率（分子）の構造'!I$45</f>
        <v>446</v>
      </c>
      <c r="C62" s="168"/>
      <c r="D62" s="168"/>
      <c r="E62" s="168">
        <f>'将来負担比率（分子）の構造'!J$45</f>
        <v>425</v>
      </c>
      <c r="F62" s="168"/>
      <c r="G62" s="168"/>
      <c r="H62" s="168">
        <f>'将来負担比率（分子）の構造'!K$45</f>
        <v>423</v>
      </c>
      <c r="I62" s="168"/>
      <c r="J62" s="168"/>
      <c r="K62" s="168">
        <f>'将来負担比率（分子）の構造'!L$45</f>
        <v>387</v>
      </c>
      <c r="L62" s="168"/>
      <c r="M62" s="168"/>
      <c r="N62" s="168">
        <f>'将来負担比率（分子）の構造'!M$45</f>
        <v>358</v>
      </c>
      <c r="O62" s="168"/>
      <c r="P62" s="168"/>
    </row>
    <row r="63" spans="1:16" x14ac:dyDescent="0.2">
      <c r="A63" s="168" t="s">
        <v>33</v>
      </c>
      <c r="B63" s="168">
        <f>'将来負担比率（分子）の構造'!I$44</f>
        <v>76</v>
      </c>
      <c r="C63" s="168"/>
      <c r="D63" s="168"/>
      <c r="E63" s="168">
        <f>'将来負担比率（分子）の構造'!J$44</f>
        <v>156</v>
      </c>
      <c r="F63" s="168"/>
      <c r="G63" s="168"/>
      <c r="H63" s="168">
        <f>'将来負担比率（分子）の構造'!K$44</f>
        <v>174</v>
      </c>
      <c r="I63" s="168"/>
      <c r="J63" s="168"/>
      <c r="K63" s="168">
        <f>'将来負担比率（分子）の構造'!L$44</f>
        <v>173</v>
      </c>
      <c r="L63" s="168"/>
      <c r="M63" s="168"/>
      <c r="N63" s="168">
        <f>'将来負担比率（分子）の構造'!M$44</f>
        <v>174</v>
      </c>
      <c r="O63" s="168"/>
      <c r="P63" s="168"/>
    </row>
    <row r="64" spans="1:16" x14ac:dyDescent="0.2">
      <c r="A64" s="168" t="s">
        <v>32</v>
      </c>
      <c r="B64" s="168">
        <f>'将来負担比率（分子）の構造'!I$43</f>
        <v>1322</v>
      </c>
      <c r="C64" s="168"/>
      <c r="D64" s="168"/>
      <c r="E64" s="168">
        <f>'将来負担比率（分子）の構造'!J$43</f>
        <v>1259</v>
      </c>
      <c r="F64" s="168"/>
      <c r="G64" s="168"/>
      <c r="H64" s="168">
        <f>'将来負担比率（分子）の構造'!K$43</f>
        <v>1189</v>
      </c>
      <c r="I64" s="168"/>
      <c r="J64" s="168"/>
      <c r="K64" s="168">
        <f>'将来負担比率（分子）の構造'!L$43</f>
        <v>1054</v>
      </c>
      <c r="L64" s="168"/>
      <c r="M64" s="168"/>
      <c r="N64" s="168">
        <f>'将来負担比率（分子）の構造'!M$43</f>
        <v>943</v>
      </c>
      <c r="O64" s="168"/>
      <c r="P64" s="168"/>
    </row>
    <row r="65" spans="1:16" x14ac:dyDescent="0.2">
      <c r="A65" s="168" t="s">
        <v>31</v>
      </c>
      <c r="B65" s="168">
        <f>'将来負担比率（分子）の構造'!I$42</f>
        <v>79</v>
      </c>
      <c r="C65" s="168"/>
      <c r="D65" s="168"/>
      <c r="E65" s="168">
        <f>'将来負担比率（分子）の構造'!J$42</f>
        <v>51</v>
      </c>
      <c r="F65" s="168"/>
      <c r="G65" s="168"/>
      <c r="H65" s="168">
        <f>'将来負担比率（分子）の構造'!K$42</f>
        <v>43</v>
      </c>
      <c r="I65" s="168"/>
      <c r="J65" s="168"/>
      <c r="K65" s="168">
        <f>'将来負担比率（分子）の構造'!L$42</f>
        <v>36</v>
      </c>
      <c r="L65" s="168"/>
      <c r="M65" s="168"/>
      <c r="N65" s="168">
        <f>'将来負担比率（分子）の構造'!M$42</f>
        <v>29</v>
      </c>
      <c r="O65" s="168"/>
      <c r="P65" s="168"/>
    </row>
    <row r="66" spans="1:16" x14ac:dyDescent="0.2">
      <c r="A66" s="168" t="s">
        <v>30</v>
      </c>
      <c r="B66" s="168">
        <f>'将来負担比率（分子）の構造'!I$41</f>
        <v>3785</v>
      </c>
      <c r="C66" s="168"/>
      <c r="D66" s="168"/>
      <c r="E66" s="168">
        <f>'将来負担比率（分子）の構造'!J$41</f>
        <v>3607</v>
      </c>
      <c r="F66" s="168"/>
      <c r="G66" s="168"/>
      <c r="H66" s="168">
        <f>'将来負担比率（分子）の構造'!K$41</f>
        <v>3611</v>
      </c>
      <c r="I66" s="168"/>
      <c r="J66" s="168"/>
      <c r="K66" s="168">
        <f>'将来負担比率（分子）の構造'!L$41</f>
        <v>3539</v>
      </c>
      <c r="L66" s="168"/>
      <c r="M66" s="168"/>
      <c r="N66" s="168">
        <f>'将来負担比率（分子）の構造'!M$41</f>
        <v>3480</v>
      </c>
      <c r="O66" s="168"/>
      <c r="P66" s="168"/>
    </row>
    <row r="67" spans="1:16" x14ac:dyDescent="0.2">
      <c r="A67" s="168" t="s">
        <v>74</v>
      </c>
      <c r="B67" s="168" t="e">
        <f>NA()</f>
        <v>#N/A</v>
      </c>
      <c r="C67" s="168">
        <f>IF(ISNUMBER('将来負担比率（分子）の構造'!I$53), IF('将来負担比率（分子）の構造'!I$53 &lt; 0, 0, '将来負担比率（分子）の構造'!I$53), NA())</f>
        <v>401</v>
      </c>
      <c r="D67" s="168" t="e">
        <f>NA()</f>
        <v>#N/A</v>
      </c>
      <c r="E67" s="168" t="e">
        <f>NA()</f>
        <v>#N/A</v>
      </c>
      <c r="F67" s="168">
        <f>IF(ISNUMBER('将来負担比率（分子）の構造'!J$53), IF('将来負担比率（分子）の構造'!J$53 &lt; 0, 0, '将来負担比率（分子）の構造'!J$53), NA())</f>
        <v>358</v>
      </c>
      <c r="G67" s="168" t="e">
        <f>NA()</f>
        <v>#N/A</v>
      </c>
      <c r="H67" s="168" t="e">
        <f>NA()</f>
        <v>#N/A</v>
      </c>
      <c r="I67" s="168">
        <f>IF(ISNUMBER('将来負担比率（分子）の構造'!K$53), IF('将来負担比率（分子）の構造'!K$53 &lt; 0, 0, '将来負担比率（分子）の構造'!K$53), NA())</f>
        <v>629</v>
      </c>
      <c r="J67" s="168" t="e">
        <f>NA()</f>
        <v>#N/A</v>
      </c>
      <c r="K67" s="168" t="e">
        <f>NA()</f>
        <v>#N/A</v>
      </c>
      <c r="L67" s="168">
        <f>IF(ISNUMBER('将来負担比率（分子）の構造'!L$53), IF('将来負担比率（分子）の構造'!L$53 &lt; 0, 0, '将来負担比率（分子）の構造'!L$53), NA())</f>
        <v>348</v>
      </c>
      <c r="M67" s="168" t="e">
        <f>NA()</f>
        <v>#N/A</v>
      </c>
      <c r="N67" s="168" t="e">
        <f>NA()</f>
        <v>#N/A</v>
      </c>
      <c r="O67" s="168">
        <f>IF(ISNUMBER('将来負担比率（分子）の構造'!M$53), IF('将来負担比率（分子）の構造'!M$53 &lt; 0, 0, '将来負担比率（分子）の構造'!M$53), NA())</f>
        <v>0</v>
      </c>
      <c r="P67" s="168" t="e">
        <f>NA()</f>
        <v>#N/A</v>
      </c>
    </row>
    <row r="70" spans="1:16" x14ac:dyDescent="0.2">
      <c r="A70" s="170" t="s">
        <v>75</v>
      </c>
      <c r="B70" s="170"/>
      <c r="C70" s="170"/>
      <c r="D70" s="170"/>
      <c r="E70" s="170"/>
      <c r="F70" s="170"/>
    </row>
    <row r="71" spans="1:16" x14ac:dyDescent="0.2">
      <c r="A71" s="171"/>
      <c r="B71" s="171" t="str">
        <f>基金残高に係る経年分析!F54</f>
        <v>R01</v>
      </c>
      <c r="C71" s="171" t="str">
        <f>基金残高に係る経年分析!G54</f>
        <v>R02</v>
      </c>
      <c r="D71" s="171" t="str">
        <f>基金残高に係る経年分析!H54</f>
        <v>R03</v>
      </c>
    </row>
    <row r="72" spans="1:16" x14ac:dyDescent="0.2">
      <c r="A72" s="171" t="s">
        <v>76</v>
      </c>
      <c r="B72" s="172">
        <f>基金残高に係る経年分析!F55</f>
        <v>711</v>
      </c>
      <c r="C72" s="172">
        <f>基金残高に係る経年分析!G55</f>
        <v>1021</v>
      </c>
      <c r="D72" s="172">
        <f>基金残高に係る経年分析!H55</f>
        <v>1569</v>
      </c>
    </row>
    <row r="73" spans="1:16" x14ac:dyDescent="0.2">
      <c r="A73" s="171" t="s">
        <v>77</v>
      </c>
      <c r="B73" s="172">
        <f>基金残高に係る経年分析!F56</f>
        <v>41</v>
      </c>
      <c r="C73" s="172">
        <f>基金残高に係る経年分析!G56</f>
        <v>41</v>
      </c>
      <c r="D73" s="172">
        <f>基金残高に係る経年分析!H56</f>
        <v>73</v>
      </c>
    </row>
    <row r="74" spans="1:16" x14ac:dyDescent="0.2">
      <c r="A74" s="171" t="s">
        <v>78</v>
      </c>
      <c r="B74" s="172">
        <f>基金残高に係る経年分析!F57</f>
        <v>289</v>
      </c>
      <c r="C74" s="172">
        <f>基金残高に係る経年分析!G57</f>
        <v>407</v>
      </c>
      <c r="D74" s="172">
        <f>基金残高に係る経年分析!H57</f>
        <v>505</v>
      </c>
    </row>
  </sheetData>
  <sheetProtection algorithmName="SHA-512" hashValue="B7zkVoXTAKU4dvPM+4oMGjQBRuTLVLqY1fQUYuIeDL8IJtrOWlSCZ1QX0JlLKW8c/lyWTaMCNaocQMdWapKtAQ==" saltValue="l7flKgTwyxDSnVOOx+so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election activeCell="AN65" sqref="AN65:DC69"/>
    </sheetView>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5" customWidth="1"/>
    <col min="134" max="143" width="1.6640625" style="208" customWidth="1"/>
    <col min="144" max="16384" width="0" style="208" hidden="1"/>
  </cols>
  <sheetData>
    <row r="1" spans="2:143" ht="22.5" customHeight="1" thickBot="1" x14ac:dyDescent="0.25">
      <c r="B1" s="205"/>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641" t="s">
        <v>211</v>
      </c>
      <c r="DI1" s="642"/>
      <c r="DJ1" s="642"/>
      <c r="DK1" s="642"/>
      <c r="DL1" s="642"/>
      <c r="DM1" s="642"/>
      <c r="DN1" s="643"/>
      <c r="DO1" s="208"/>
      <c r="DP1" s="641" t="s">
        <v>212</v>
      </c>
      <c r="DQ1" s="642"/>
      <c r="DR1" s="642"/>
      <c r="DS1" s="642"/>
      <c r="DT1" s="642"/>
      <c r="DU1" s="642"/>
      <c r="DV1" s="642"/>
      <c r="DW1" s="642"/>
      <c r="DX1" s="642"/>
      <c r="DY1" s="642"/>
      <c r="DZ1" s="642"/>
      <c r="EA1" s="642"/>
      <c r="EB1" s="642"/>
      <c r="EC1" s="643"/>
      <c r="ED1" s="206"/>
      <c r="EE1" s="206"/>
      <c r="EF1" s="206"/>
      <c r="EG1" s="206"/>
      <c r="EH1" s="206"/>
      <c r="EI1" s="206"/>
      <c r="EJ1" s="206"/>
      <c r="EK1" s="206"/>
      <c r="EL1" s="206"/>
      <c r="EM1" s="206"/>
    </row>
    <row r="2" spans="2:143" ht="22.5" customHeight="1" x14ac:dyDescent="0.2">
      <c r="B2" s="209" t="s">
        <v>213</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644" t="s">
        <v>214</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215</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216</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2">
      <c r="B4" s="644" t="s">
        <v>1</v>
      </c>
      <c r="C4" s="645"/>
      <c r="D4" s="645"/>
      <c r="E4" s="645"/>
      <c r="F4" s="645"/>
      <c r="G4" s="645"/>
      <c r="H4" s="645"/>
      <c r="I4" s="645"/>
      <c r="J4" s="645"/>
      <c r="K4" s="645"/>
      <c r="L4" s="645"/>
      <c r="M4" s="645"/>
      <c r="N4" s="645"/>
      <c r="O4" s="645"/>
      <c r="P4" s="645"/>
      <c r="Q4" s="646"/>
      <c r="R4" s="644" t="s">
        <v>217</v>
      </c>
      <c r="S4" s="645"/>
      <c r="T4" s="645"/>
      <c r="U4" s="645"/>
      <c r="V4" s="645"/>
      <c r="W4" s="645"/>
      <c r="X4" s="645"/>
      <c r="Y4" s="646"/>
      <c r="Z4" s="644" t="s">
        <v>218</v>
      </c>
      <c r="AA4" s="645"/>
      <c r="AB4" s="645"/>
      <c r="AC4" s="646"/>
      <c r="AD4" s="644" t="s">
        <v>219</v>
      </c>
      <c r="AE4" s="645"/>
      <c r="AF4" s="645"/>
      <c r="AG4" s="645"/>
      <c r="AH4" s="645"/>
      <c r="AI4" s="645"/>
      <c r="AJ4" s="645"/>
      <c r="AK4" s="646"/>
      <c r="AL4" s="644" t="s">
        <v>218</v>
      </c>
      <c r="AM4" s="645"/>
      <c r="AN4" s="645"/>
      <c r="AO4" s="646"/>
      <c r="AP4" s="650" t="s">
        <v>220</v>
      </c>
      <c r="AQ4" s="650"/>
      <c r="AR4" s="650"/>
      <c r="AS4" s="650"/>
      <c r="AT4" s="650"/>
      <c r="AU4" s="650"/>
      <c r="AV4" s="650"/>
      <c r="AW4" s="650"/>
      <c r="AX4" s="650"/>
      <c r="AY4" s="650"/>
      <c r="AZ4" s="650"/>
      <c r="BA4" s="650"/>
      <c r="BB4" s="650"/>
      <c r="BC4" s="650"/>
      <c r="BD4" s="650"/>
      <c r="BE4" s="650"/>
      <c r="BF4" s="650"/>
      <c r="BG4" s="650" t="s">
        <v>221</v>
      </c>
      <c r="BH4" s="650"/>
      <c r="BI4" s="650"/>
      <c r="BJ4" s="650"/>
      <c r="BK4" s="650"/>
      <c r="BL4" s="650"/>
      <c r="BM4" s="650"/>
      <c r="BN4" s="650"/>
      <c r="BO4" s="650" t="s">
        <v>218</v>
      </c>
      <c r="BP4" s="650"/>
      <c r="BQ4" s="650"/>
      <c r="BR4" s="650"/>
      <c r="BS4" s="650" t="s">
        <v>222</v>
      </c>
      <c r="BT4" s="650"/>
      <c r="BU4" s="650"/>
      <c r="BV4" s="650"/>
      <c r="BW4" s="650"/>
      <c r="BX4" s="650"/>
      <c r="BY4" s="650"/>
      <c r="BZ4" s="650"/>
      <c r="CA4" s="650"/>
      <c r="CB4" s="650"/>
      <c r="CD4" s="647" t="s">
        <v>223</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212" customFormat="1" ht="11.25" customHeight="1" x14ac:dyDescent="0.2">
      <c r="B5" s="651" t="s">
        <v>224</v>
      </c>
      <c r="C5" s="652"/>
      <c r="D5" s="652"/>
      <c r="E5" s="652"/>
      <c r="F5" s="652"/>
      <c r="G5" s="652"/>
      <c r="H5" s="652"/>
      <c r="I5" s="652"/>
      <c r="J5" s="652"/>
      <c r="K5" s="652"/>
      <c r="L5" s="652"/>
      <c r="M5" s="652"/>
      <c r="N5" s="652"/>
      <c r="O5" s="652"/>
      <c r="P5" s="652"/>
      <c r="Q5" s="653"/>
      <c r="R5" s="654">
        <v>745705</v>
      </c>
      <c r="S5" s="655"/>
      <c r="T5" s="655"/>
      <c r="U5" s="655"/>
      <c r="V5" s="655"/>
      <c r="W5" s="655"/>
      <c r="X5" s="655"/>
      <c r="Y5" s="656"/>
      <c r="Z5" s="657">
        <v>13.8</v>
      </c>
      <c r="AA5" s="657"/>
      <c r="AB5" s="657"/>
      <c r="AC5" s="657"/>
      <c r="AD5" s="658">
        <v>745705</v>
      </c>
      <c r="AE5" s="658"/>
      <c r="AF5" s="658"/>
      <c r="AG5" s="658"/>
      <c r="AH5" s="658"/>
      <c r="AI5" s="658"/>
      <c r="AJ5" s="658"/>
      <c r="AK5" s="658"/>
      <c r="AL5" s="659">
        <v>25.6</v>
      </c>
      <c r="AM5" s="660"/>
      <c r="AN5" s="660"/>
      <c r="AO5" s="661"/>
      <c r="AP5" s="651" t="s">
        <v>225</v>
      </c>
      <c r="AQ5" s="652"/>
      <c r="AR5" s="652"/>
      <c r="AS5" s="652"/>
      <c r="AT5" s="652"/>
      <c r="AU5" s="652"/>
      <c r="AV5" s="652"/>
      <c r="AW5" s="652"/>
      <c r="AX5" s="652"/>
      <c r="AY5" s="652"/>
      <c r="AZ5" s="652"/>
      <c r="BA5" s="652"/>
      <c r="BB5" s="652"/>
      <c r="BC5" s="652"/>
      <c r="BD5" s="652"/>
      <c r="BE5" s="652"/>
      <c r="BF5" s="653"/>
      <c r="BG5" s="665">
        <v>735278</v>
      </c>
      <c r="BH5" s="666"/>
      <c r="BI5" s="666"/>
      <c r="BJ5" s="666"/>
      <c r="BK5" s="666"/>
      <c r="BL5" s="666"/>
      <c r="BM5" s="666"/>
      <c r="BN5" s="667"/>
      <c r="BO5" s="668">
        <v>98.6</v>
      </c>
      <c r="BP5" s="668"/>
      <c r="BQ5" s="668"/>
      <c r="BR5" s="668"/>
      <c r="BS5" s="669" t="s">
        <v>127</v>
      </c>
      <c r="BT5" s="669"/>
      <c r="BU5" s="669"/>
      <c r="BV5" s="669"/>
      <c r="BW5" s="669"/>
      <c r="BX5" s="669"/>
      <c r="BY5" s="669"/>
      <c r="BZ5" s="669"/>
      <c r="CA5" s="669"/>
      <c r="CB5" s="673"/>
      <c r="CD5" s="647" t="s">
        <v>220</v>
      </c>
      <c r="CE5" s="648"/>
      <c r="CF5" s="648"/>
      <c r="CG5" s="648"/>
      <c r="CH5" s="648"/>
      <c r="CI5" s="648"/>
      <c r="CJ5" s="648"/>
      <c r="CK5" s="648"/>
      <c r="CL5" s="648"/>
      <c r="CM5" s="648"/>
      <c r="CN5" s="648"/>
      <c r="CO5" s="648"/>
      <c r="CP5" s="648"/>
      <c r="CQ5" s="649"/>
      <c r="CR5" s="647" t="s">
        <v>226</v>
      </c>
      <c r="CS5" s="648"/>
      <c r="CT5" s="648"/>
      <c r="CU5" s="648"/>
      <c r="CV5" s="648"/>
      <c r="CW5" s="648"/>
      <c r="CX5" s="648"/>
      <c r="CY5" s="649"/>
      <c r="CZ5" s="647" t="s">
        <v>218</v>
      </c>
      <c r="DA5" s="648"/>
      <c r="DB5" s="648"/>
      <c r="DC5" s="649"/>
      <c r="DD5" s="647" t="s">
        <v>227</v>
      </c>
      <c r="DE5" s="648"/>
      <c r="DF5" s="648"/>
      <c r="DG5" s="648"/>
      <c r="DH5" s="648"/>
      <c r="DI5" s="648"/>
      <c r="DJ5" s="648"/>
      <c r="DK5" s="648"/>
      <c r="DL5" s="648"/>
      <c r="DM5" s="648"/>
      <c r="DN5" s="648"/>
      <c r="DO5" s="648"/>
      <c r="DP5" s="649"/>
      <c r="DQ5" s="647" t="s">
        <v>228</v>
      </c>
      <c r="DR5" s="648"/>
      <c r="DS5" s="648"/>
      <c r="DT5" s="648"/>
      <c r="DU5" s="648"/>
      <c r="DV5" s="648"/>
      <c r="DW5" s="648"/>
      <c r="DX5" s="648"/>
      <c r="DY5" s="648"/>
      <c r="DZ5" s="648"/>
      <c r="EA5" s="648"/>
      <c r="EB5" s="648"/>
      <c r="EC5" s="649"/>
    </row>
    <row r="6" spans="2:143" ht="11.25" customHeight="1" x14ac:dyDescent="0.2">
      <c r="B6" s="662" t="s">
        <v>229</v>
      </c>
      <c r="C6" s="663"/>
      <c r="D6" s="663"/>
      <c r="E6" s="663"/>
      <c r="F6" s="663"/>
      <c r="G6" s="663"/>
      <c r="H6" s="663"/>
      <c r="I6" s="663"/>
      <c r="J6" s="663"/>
      <c r="K6" s="663"/>
      <c r="L6" s="663"/>
      <c r="M6" s="663"/>
      <c r="N6" s="663"/>
      <c r="O6" s="663"/>
      <c r="P6" s="663"/>
      <c r="Q6" s="664"/>
      <c r="R6" s="665">
        <v>89287</v>
      </c>
      <c r="S6" s="666"/>
      <c r="T6" s="666"/>
      <c r="U6" s="666"/>
      <c r="V6" s="666"/>
      <c r="W6" s="666"/>
      <c r="X6" s="666"/>
      <c r="Y6" s="667"/>
      <c r="Z6" s="668">
        <v>1.7</v>
      </c>
      <c r="AA6" s="668"/>
      <c r="AB6" s="668"/>
      <c r="AC6" s="668"/>
      <c r="AD6" s="669">
        <v>89287</v>
      </c>
      <c r="AE6" s="669"/>
      <c r="AF6" s="669"/>
      <c r="AG6" s="669"/>
      <c r="AH6" s="669"/>
      <c r="AI6" s="669"/>
      <c r="AJ6" s="669"/>
      <c r="AK6" s="669"/>
      <c r="AL6" s="670">
        <v>3.1</v>
      </c>
      <c r="AM6" s="671"/>
      <c r="AN6" s="671"/>
      <c r="AO6" s="672"/>
      <c r="AP6" s="662" t="s">
        <v>230</v>
      </c>
      <c r="AQ6" s="663"/>
      <c r="AR6" s="663"/>
      <c r="AS6" s="663"/>
      <c r="AT6" s="663"/>
      <c r="AU6" s="663"/>
      <c r="AV6" s="663"/>
      <c r="AW6" s="663"/>
      <c r="AX6" s="663"/>
      <c r="AY6" s="663"/>
      <c r="AZ6" s="663"/>
      <c r="BA6" s="663"/>
      <c r="BB6" s="663"/>
      <c r="BC6" s="663"/>
      <c r="BD6" s="663"/>
      <c r="BE6" s="663"/>
      <c r="BF6" s="664"/>
      <c r="BG6" s="665">
        <v>735278</v>
      </c>
      <c r="BH6" s="666"/>
      <c r="BI6" s="666"/>
      <c r="BJ6" s="666"/>
      <c r="BK6" s="666"/>
      <c r="BL6" s="666"/>
      <c r="BM6" s="666"/>
      <c r="BN6" s="667"/>
      <c r="BO6" s="668">
        <v>98.6</v>
      </c>
      <c r="BP6" s="668"/>
      <c r="BQ6" s="668"/>
      <c r="BR6" s="668"/>
      <c r="BS6" s="669" t="s">
        <v>231</v>
      </c>
      <c r="BT6" s="669"/>
      <c r="BU6" s="669"/>
      <c r="BV6" s="669"/>
      <c r="BW6" s="669"/>
      <c r="BX6" s="669"/>
      <c r="BY6" s="669"/>
      <c r="BZ6" s="669"/>
      <c r="CA6" s="669"/>
      <c r="CB6" s="673"/>
      <c r="CD6" s="676" t="s">
        <v>232</v>
      </c>
      <c r="CE6" s="677"/>
      <c r="CF6" s="677"/>
      <c r="CG6" s="677"/>
      <c r="CH6" s="677"/>
      <c r="CI6" s="677"/>
      <c r="CJ6" s="677"/>
      <c r="CK6" s="677"/>
      <c r="CL6" s="677"/>
      <c r="CM6" s="677"/>
      <c r="CN6" s="677"/>
      <c r="CO6" s="677"/>
      <c r="CP6" s="677"/>
      <c r="CQ6" s="678"/>
      <c r="CR6" s="665">
        <v>67816</v>
      </c>
      <c r="CS6" s="666"/>
      <c r="CT6" s="666"/>
      <c r="CU6" s="666"/>
      <c r="CV6" s="666"/>
      <c r="CW6" s="666"/>
      <c r="CX6" s="666"/>
      <c r="CY6" s="667"/>
      <c r="CZ6" s="659">
        <v>1.3</v>
      </c>
      <c r="DA6" s="660"/>
      <c r="DB6" s="660"/>
      <c r="DC6" s="679"/>
      <c r="DD6" s="674" t="s">
        <v>231</v>
      </c>
      <c r="DE6" s="666"/>
      <c r="DF6" s="666"/>
      <c r="DG6" s="666"/>
      <c r="DH6" s="666"/>
      <c r="DI6" s="666"/>
      <c r="DJ6" s="666"/>
      <c r="DK6" s="666"/>
      <c r="DL6" s="666"/>
      <c r="DM6" s="666"/>
      <c r="DN6" s="666"/>
      <c r="DO6" s="666"/>
      <c r="DP6" s="667"/>
      <c r="DQ6" s="674">
        <v>67816</v>
      </c>
      <c r="DR6" s="666"/>
      <c r="DS6" s="666"/>
      <c r="DT6" s="666"/>
      <c r="DU6" s="666"/>
      <c r="DV6" s="666"/>
      <c r="DW6" s="666"/>
      <c r="DX6" s="666"/>
      <c r="DY6" s="666"/>
      <c r="DZ6" s="666"/>
      <c r="EA6" s="666"/>
      <c r="EB6" s="666"/>
      <c r="EC6" s="675"/>
    </row>
    <row r="7" spans="2:143" ht="11.25" customHeight="1" x14ac:dyDescent="0.2">
      <c r="B7" s="662" t="s">
        <v>233</v>
      </c>
      <c r="C7" s="663"/>
      <c r="D7" s="663"/>
      <c r="E7" s="663"/>
      <c r="F7" s="663"/>
      <c r="G7" s="663"/>
      <c r="H7" s="663"/>
      <c r="I7" s="663"/>
      <c r="J7" s="663"/>
      <c r="K7" s="663"/>
      <c r="L7" s="663"/>
      <c r="M7" s="663"/>
      <c r="N7" s="663"/>
      <c r="O7" s="663"/>
      <c r="P7" s="663"/>
      <c r="Q7" s="664"/>
      <c r="R7" s="665">
        <v>344</v>
      </c>
      <c r="S7" s="666"/>
      <c r="T7" s="666"/>
      <c r="U7" s="666"/>
      <c r="V7" s="666"/>
      <c r="W7" s="666"/>
      <c r="X7" s="666"/>
      <c r="Y7" s="667"/>
      <c r="Z7" s="668">
        <v>0</v>
      </c>
      <c r="AA7" s="668"/>
      <c r="AB7" s="668"/>
      <c r="AC7" s="668"/>
      <c r="AD7" s="669">
        <v>344</v>
      </c>
      <c r="AE7" s="669"/>
      <c r="AF7" s="669"/>
      <c r="AG7" s="669"/>
      <c r="AH7" s="669"/>
      <c r="AI7" s="669"/>
      <c r="AJ7" s="669"/>
      <c r="AK7" s="669"/>
      <c r="AL7" s="670">
        <v>0</v>
      </c>
      <c r="AM7" s="671"/>
      <c r="AN7" s="671"/>
      <c r="AO7" s="672"/>
      <c r="AP7" s="662" t="s">
        <v>234</v>
      </c>
      <c r="AQ7" s="663"/>
      <c r="AR7" s="663"/>
      <c r="AS7" s="663"/>
      <c r="AT7" s="663"/>
      <c r="AU7" s="663"/>
      <c r="AV7" s="663"/>
      <c r="AW7" s="663"/>
      <c r="AX7" s="663"/>
      <c r="AY7" s="663"/>
      <c r="AZ7" s="663"/>
      <c r="BA7" s="663"/>
      <c r="BB7" s="663"/>
      <c r="BC7" s="663"/>
      <c r="BD7" s="663"/>
      <c r="BE7" s="663"/>
      <c r="BF7" s="664"/>
      <c r="BG7" s="665">
        <v>227672</v>
      </c>
      <c r="BH7" s="666"/>
      <c r="BI7" s="666"/>
      <c r="BJ7" s="666"/>
      <c r="BK7" s="666"/>
      <c r="BL7" s="666"/>
      <c r="BM7" s="666"/>
      <c r="BN7" s="667"/>
      <c r="BO7" s="668">
        <v>30.5</v>
      </c>
      <c r="BP7" s="668"/>
      <c r="BQ7" s="668"/>
      <c r="BR7" s="668"/>
      <c r="BS7" s="669" t="s">
        <v>136</v>
      </c>
      <c r="BT7" s="669"/>
      <c r="BU7" s="669"/>
      <c r="BV7" s="669"/>
      <c r="BW7" s="669"/>
      <c r="BX7" s="669"/>
      <c r="BY7" s="669"/>
      <c r="BZ7" s="669"/>
      <c r="CA7" s="669"/>
      <c r="CB7" s="673"/>
      <c r="CD7" s="680" t="s">
        <v>235</v>
      </c>
      <c r="CE7" s="681"/>
      <c r="CF7" s="681"/>
      <c r="CG7" s="681"/>
      <c r="CH7" s="681"/>
      <c r="CI7" s="681"/>
      <c r="CJ7" s="681"/>
      <c r="CK7" s="681"/>
      <c r="CL7" s="681"/>
      <c r="CM7" s="681"/>
      <c r="CN7" s="681"/>
      <c r="CO7" s="681"/>
      <c r="CP7" s="681"/>
      <c r="CQ7" s="682"/>
      <c r="CR7" s="665">
        <v>1415689</v>
      </c>
      <c r="CS7" s="666"/>
      <c r="CT7" s="666"/>
      <c r="CU7" s="666"/>
      <c r="CV7" s="666"/>
      <c r="CW7" s="666"/>
      <c r="CX7" s="666"/>
      <c r="CY7" s="667"/>
      <c r="CZ7" s="668">
        <v>27.4</v>
      </c>
      <c r="DA7" s="668"/>
      <c r="DB7" s="668"/>
      <c r="DC7" s="668"/>
      <c r="DD7" s="674">
        <v>94103</v>
      </c>
      <c r="DE7" s="666"/>
      <c r="DF7" s="666"/>
      <c r="DG7" s="666"/>
      <c r="DH7" s="666"/>
      <c r="DI7" s="666"/>
      <c r="DJ7" s="666"/>
      <c r="DK7" s="666"/>
      <c r="DL7" s="666"/>
      <c r="DM7" s="666"/>
      <c r="DN7" s="666"/>
      <c r="DO7" s="666"/>
      <c r="DP7" s="667"/>
      <c r="DQ7" s="674">
        <v>1293935</v>
      </c>
      <c r="DR7" s="666"/>
      <c r="DS7" s="666"/>
      <c r="DT7" s="666"/>
      <c r="DU7" s="666"/>
      <c r="DV7" s="666"/>
      <c r="DW7" s="666"/>
      <c r="DX7" s="666"/>
      <c r="DY7" s="666"/>
      <c r="DZ7" s="666"/>
      <c r="EA7" s="666"/>
      <c r="EB7" s="666"/>
      <c r="EC7" s="675"/>
    </row>
    <row r="8" spans="2:143" ht="11.25" customHeight="1" x14ac:dyDescent="0.2">
      <c r="B8" s="662" t="s">
        <v>236</v>
      </c>
      <c r="C8" s="663"/>
      <c r="D8" s="663"/>
      <c r="E8" s="663"/>
      <c r="F8" s="663"/>
      <c r="G8" s="663"/>
      <c r="H8" s="663"/>
      <c r="I8" s="663"/>
      <c r="J8" s="663"/>
      <c r="K8" s="663"/>
      <c r="L8" s="663"/>
      <c r="M8" s="663"/>
      <c r="N8" s="663"/>
      <c r="O8" s="663"/>
      <c r="P8" s="663"/>
      <c r="Q8" s="664"/>
      <c r="R8" s="665">
        <v>2382</v>
      </c>
      <c r="S8" s="666"/>
      <c r="T8" s="666"/>
      <c r="U8" s="666"/>
      <c r="V8" s="666"/>
      <c r="W8" s="666"/>
      <c r="X8" s="666"/>
      <c r="Y8" s="667"/>
      <c r="Z8" s="668">
        <v>0</v>
      </c>
      <c r="AA8" s="668"/>
      <c r="AB8" s="668"/>
      <c r="AC8" s="668"/>
      <c r="AD8" s="669">
        <v>2382</v>
      </c>
      <c r="AE8" s="669"/>
      <c r="AF8" s="669"/>
      <c r="AG8" s="669"/>
      <c r="AH8" s="669"/>
      <c r="AI8" s="669"/>
      <c r="AJ8" s="669"/>
      <c r="AK8" s="669"/>
      <c r="AL8" s="670">
        <v>0.1</v>
      </c>
      <c r="AM8" s="671"/>
      <c r="AN8" s="671"/>
      <c r="AO8" s="672"/>
      <c r="AP8" s="662" t="s">
        <v>237</v>
      </c>
      <c r="AQ8" s="663"/>
      <c r="AR8" s="663"/>
      <c r="AS8" s="663"/>
      <c r="AT8" s="663"/>
      <c r="AU8" s="663"/>
      <c r="AV8" s="663"/>
      <c r="AW8" s="663"/>
      <c r="AX8" s="663"/>
      <c r="AY8" s="663"/>
      <c r="AZ8" s="663"/>
      <c r="BA8" s="663"/>
      <c r="BB8" s="663"/>
      <c r="BC8" s="663"/>
      <c r="BD8" s="663"/>
      <c r="BE8" s="663"/>
      <c r="BF8" s="664"/>
      <c r="BG8" s="665">
        <v>11620</v>
      </c>
      <c r="BH8" s="666"/>
      <c r="BI8" s="666"/>
      <c r="BJ8" s="666"/>
      <c r="BK8" s="666"/>
      <c r="BL8" s="666"/>
      <c r="BM8" s="666"/>
      <c r="BN8" s="667"/>
      <c r="BO8" s="668">
        <v>1.6</v>
      </c>
      <c r="BP8" s="668"/>
      <c r="BQ8" s="668"/>
      <c r="BR8" s="668"/>
      <c r="BS8" s="669" t="s">
        <v>127</v>
      </c>
      <c r="BT8" s="669"/>
      <c r="BU8" s="669"/>
      <c r="BV8" s="669"/>
      <c r="BW8" s="669"/>
      <c r="BX8" s="669"/>
      <c r="BY8" s="669"/>
      <c r="BZ8" s="669"/>
      <c r="CA8" s="669"/>
      <c r="CB8" s="673"/>
      <c r="CD8" s="680" t="s">
        <v>238</v>
      </c>
      <c r="CE8" s="681"/>
      <c r="CF8" s="681"/>
      <c r="CG8" s="681"/>
      <c r="CH8" s="681"/>
      <c r="CI8" s="681"/>
      <c r="CJ8" s="681"/>
      <c r="CK8" s="681"/>
      <c r="CL8" s="681"/>
      <c r="CM8" s="681"/>
      <c r="CN8" s="681"/>
      <c r="CO8" s="681"/>
      <c r="CP8" s="681"/>
      <c r="CQ8" s="682"/>
      <c r="CR8" s="665">
        <v>1077329</v>
      </c>
      <c r="CS8" s="666"/>
      <c r="CT8" s="666"/>
      <c r="CU8" s="666"/>
      <c r="CV8" s="666"/>
      <c r="CW8" s="666"/>
      <c r="CX8" s="666"/>
      <c r="CY8" s="667"/>
      <c r="CZ8" s="668">
        <v>20.8</v>
      </c>
      <c r="DA8" s="668"/>
      <c r="DB8" s="668"/>
      <c r="DC8" s="668"/>
      <c r="DD8" s="674">
        <v>214083</v>
      </c>
      <c r="DE8" s="666"/>
      <c r="DF8" s="666"/>
      <c r="DG8" s="666"/>
      <c r="DH8" s="666"/>
      <c r="DI8" s="666"/>
      <c r="DJ8" s="666"/>
      <c r="DK8" s="666"/>
      <c r="DL8" s="666"/>
      <c r="DM8" s="666"/>
      <c r="DN8" s="666"/>
      <c r="DO8" s="666"/>
      <c r="DP8" s="667"/>
      <c r="DQ8" s="674">
        <v>473408</v>
      </c>
      <c r="DR8" s="666"/>
      <c r="DS8" s="666"/>
      <c r="DT8" s="666"/>
      <c r="DU8" s="666"/>
      <c r="DV8" s="666"/>
      <c r="DW8" s="666"/>
      <c r="DX8" s="666"/>
      <c r="DY8" s="666"/>
      <c r="DZ8" s="666"/>
      <c r="EA8" s="666"/>
      <c r="EB8" s="666"/>
      <c r="EC8" s="675"/>
    </row>
    <row r="9" spans="2:143" ht="11.25" customHeight="1" x14ac:dyDescent="0.2">
      <c r="B9" s="662" t="s">
        <v>239</v>
      </c>
      <c r="C9" s="663"/>
      <c r="D9" s="663"/>
      <c r="E9" s="663"/>
      <c r="F9" s="663"/>
      <c r="G9" s="663"/>
      <c r="H9" s="663"/>
      <c r="I9" s="663"/>
      <c r="J9" s="663"/>
      <c r="K9" s="663"/>
      <c r="L9" s="663"/>
      <c r="M9" s="663"/>
      <c r="N9" s="663"/>
      <c r="O9" s="663"/>
      <c r="P9" s="663"/>
      <c r="Q9" s="664"/>
      <c r="R9" s="665">
        <v>2514</v>
      </c>
      <c r="S9" s="666"/>
      <c r="T9" s="666"/>
      <c r="U9" s="666"/>
      <c r="V9" s="666"/>
      <c r="W9" s="666"/>
      <c r="X9" s="666"/>
      <c r="Y9" s="667"/>
      <c r="Z9" s="668">
        <v>0</v>
      </c>
      <c r="AA9" s="668"/>
      <c r="AB9" s="668"/>
      <c r="AC9" s="668"/>
      <c r="AD9" s="669">
        <v>2514</v>
      </c>
      <c r="AE9" s="669"/>
      <c r="AF9" s="669"/>
      <c r="AG9" s="669"/>
      <c r="AH9" s="669"/>
      <c r="AI9" s="669"/>
      <c r="AJ9" s="669"/>
      <c r="AK9" s="669"/>
      <c r="AL9" s="670">
        <v>0.1</v>
      </c>
      <c r="AM9" s="671"/>
      <c r="AN9" s="671"/>
      <c r="AO9" s="672"/>
      <c r="AP9" s="662" t="s">
        <v>240</v>
      </c>
      <c r="AQ9" s="663"/>
      <c r="AR9" s="663"/>
      <c r="AS9" s="663"/>
      <c r="AT9" s="663"/>
      <c r="AU9" s="663"/>
      <c r="AV9" s="663"/>
      <c r="AW9" s="663"/>
      <c r="AX9" s="663"/>
      <c r="AY9" s="663"/>
      <c r="AZ9" s="663"/>
      <c r="BA9" s="663"/>
      <c r="BB9" s="663"/>
      <c r="BC9" s="663"/>
      <c r="BD9" s="663"/>
      <c r="BE9" s="663"/>
      <c r="BF9" s="664"/>
      <c r="BG9" s="665">
        <v>183321</v>
      </c>
      <c r="BH9" s="666"/>
      <c r="BI9" s="666"/>
      <c r="BJ9" s="666"/>
      <c r="BK9" s="666"/>
      <c r="BL9" s="666"/>
      <c r="BM9" s="666"/>
      <c r="BN9" s="667"/>
      <c r="BO9" s="668">
        <v>24.6</v>
      </c>
      <c r="BP9" s="668"/>
      <c r="BQ9" s="668"/>
      <c r="BR9" s="668"/>
      <c r="BS9" s="669" t="s">
        <v>231</v>
      </c>
      <c r="BT9" s="669"/>
      <c r="BU9" s="669"/>
      <c r="BV9" s="669"/>
      <c r="BW9" s="669"/>
      <c r="BX9" s="669"/>
      <c r="BY9" s="669"/>
      <c r="BZ9" s="669"/>
      <c r="CA9" s="669"/>
      <c r="CB9" s="673"/>
      <c r="CD9" s="680" t="s">
        <v>241</v>
      </c>
      <c r="CE9" s="681"/>
      <c r="CF9" s="681"/>
      <c r="CG9" s="681"/>
      <c r="CH9" s="681"/>
      <c r="CI9" s="681"/>
      <c r="CJ9" s="681"/>
      <c r="CK9" s="681"/>
      <c r="CL9" s="681"/>
      <c r="CM9" s="681"/>
      <c r="CN9" s="681"/>
      <c r="CO9" s="681"/>
      <c r="CP9" s="681"/>
      <c r="CQ9" s="682"/>
      <c r="CR9" s="665">
        <v>338851</v>
      </c>
      <c r="CS9" s="666"/>
      <c r="CT9" s="666"/>
      <c r="CU9" s="666"/>
      <c r="CV9" s="666"/>
      <c r="CW9" s="666"/>
      <c r="CX9" s="666"/>
      <c r="CY9" s="667"/>
      <c r="CZ9" s="668">
        <v>6.6</v>
      </c>
      <c r="DA9" s="668"/>
      <c r="DB9" s="668"/>
      <c r="DC9" s="668"/>
      <c r="DD9" s="674">
        <v>7131</v>
      </c>
      <c r="DE9" s="666"/>
      <c r="DF9" s="666"/>
      <c r="DG9" s="666"/>
      <c r="DH9" s="666"/>
      <c r="DI9" s="666"/>
      <c r="DJ9" s="666"/>
      <c r="DK9" s="666"/>
      <c r="DL9" s="666"/>
      <c r="DM9" s="666"/>
      <c r="DN9" s="666"/>
      <c r="DO9" s="666"/>
      <c r="DP9" s="667"/>
      <c r="DQ9" s="674">
        <v>233162</v>
      </c>
      <c r="DR9" s="666"/>
      <c r="DS9" s="666"/>
      <c r="DT9" s="666"/>
      <c r="DU9" s="666"/>
      <c r="DV9" s="666"/>
      <c r="DW9" s="666"/>
      <c r="DX9" s="666"/>
      <c r="DY9" s="666"/>
      <c r="DZ9" s="666"/>
      <c r="EA9" s="666"/>
      <c r="EB9" s="666"/>
      <c r="EC9" s="675"/>
    </row>
    <row r="10" spans="2:143" ht="11.25" customHeight="1" x14ac:dyDescent="0.2">
      <c r="B10" s="662" t="s">
        <v>242</v>
      </c>
      <c r="C10" s="663"/>
      <c r="D10" s="663"/>
      <c r="E10" s="663"/>
      <c r="F10" s="663"/>
      <c r="G10" s="663"/>
      <c r="H10" s="663"/>
      <c r="I10" s="663"/>
      <c r="J10" s="663"/>
      <c r="K10" s="663"/>
      <c r="L10" s="663"/>
      <c r="M10" s="663"/>
      <c r="N10" s="663"/>
      <c r="O10" s="663"/>
      <c r="P10" s="663"/>
      <c r="Q10" s="664"/>
      <c r="R10" s="665" t="s">
        <v>231</v>
      </c>
      <c r="S10" s="666"/>
      <c r="T10" s="666"/>
      <c r="U10" s="666"/>
      <c r="V10" s="666"/>
      <c r="W10" s="666"/>
      <c r="X10" s="666"/>
      <c r="Y10" s="667"/>
      <c r="Z10" s="668" t="s">
        <v>231</v>
      </c>
      <c r="AA10" s="668"/>
      <c r="AB10" s="668"/>
      <c r="AC10" s="668"/>
      <c r="AD10" s="669" t="s">
        <v>127</v>
      </c>
      <c r="AE10" s="669"/>
      <c r="AF10" s="669"/>
      <c r="AG10" s="669"/>
      <c r="AH10" s="669"/>
      <c r="AI10" s="669"/>
      <c r="AJ10" s="669"/>
      <c r="AK10" s="669"/>
      <c r="AL10" s="670" t="s">
        <v>231</v>
      </c>
      <c r="AM10" s="671"/>
      <c r="AN10" s="671"/>
      <c r="AO10" s="672"/>
      <c r="AP10" s="662" t="s">
        <v>243</v>
      </c>
      <c r="AQ10" s="663"/>
      <c r="AR10" s="663"/>
      <c r="AS10" s="663"/>
      <c r="AT10" s="663"/>
      <c r="AU10" s="663"/>
      <c r="AV10" s="663"/>
      <c r="AW10" s="663"/>
      <c r="AX10" s="663"/>
      <c r="AY10" s="663"/>
      <c r="AZ10" s="663"/>
      <c r="BA10" s="663"/>
      <c r="BB10" s="663"/>
      <c r="BC10" s="663"/>
      <c r="BD10" s="663"/>
      <c r="BE10" s="663"/>
      <c r="BF10" s="664"/>
      <c r="BG10" s="665">
        <v>15943</v>
      </c>
      <c r="BH10" s="666"/>
      <c r="BI10" s="666"/>
      <c r="BJ10" s="666"/>
      <c r="BK10" s="666"/>
      <c r="BL10" s="666"/>
      <c r="BM10" s="666"/>
      <c r="BN10" s="667"/>
      <c r="BO10" s="668">
        <v>2.1</v>
      </c>
      <c r="BP10" s="668"/>
      <c r="BQ10" s="668"/>
      <c r="BR10" s="668"/>
      <c r="BS10" s="669" t="s">
        <v>127</v>
      </c>
      <c r="BT10" s="669"/>
      <c r="BU10" s="669"/>
      <c r="BV10" s="669"/>
      <c r="BW10" s="669"/>
      <c r="BX10" s="669"/>
      <c r="BY10" s="669"/>
      <c r="BZ10" s="669"/>
      <c r="CA10" s="669"/>
      <c r="CB10" s="673"/>
      <c r="CD10" s="680" t="s">
        <v>244</v>
      </c>
      <c r="CE10" s="681"/>
      <c r="CF10" s="681"/>
      <c r="CG10" s="681"/>
      <c r="CH10" s="681"/>
      <c r="CI10" s="681"/>
      <c r="CJ10" s="681"/>
      <c r="CK10" s="681"/>
      <c r="CL10" s="681"/>
      <c r="CM10" s="681"/>
      <c r="CN10" s="681"/>
      <c r="CO10" s="681"/>
      <c r="CP10" s="681"/>
      <c r="CQ10" s="682"/>
      <c r="CR10" s="665">
        <v>381</v>
      </c>
      <c r="CS10" s="666"/>
      <c r="CT10" s="666"/>
      <c r="CU10" s="666"/>
      <c r="CV10" s="666"/>
      <c r="CW10" s="666"/>
      <c r="CX10" s="666"/>
      <c r="CY10" s="667"/>
      <c r="CZ10" s="668">
        <v>0</v>
      </c>
      <c r="DA10" s="668"/>
      <c r="DB10" s="668"/>
      <c r="DC10" s="668"/>
      <c r="DD10" s="674" t="s">
        <v>127</v>
      </c>
      <c r="DE10" s="666"/>
      <c r="DF10" s="666"/>
      <c r="DG10" s="666"/>
      <c r="DH10" s="666"/>
      <c r="DI10" s="666"/>
      <c r="DJ10" s="666"/>
      <c r="DK10" s="666"/>
      <c r="DL10" s="666"/>
      <c r="DM10" s="666"/>
      <c r="DN10" s="666"/>
      <c r="DO10" s="666"/>
      <c r="DP10" s="667"/>
      <c r="DQ10" s="674">
        <v>381</v>
      </c>
      <c r="DR10" s="666"/>
      <c r="DS10" s="666"/>
      <c r="DT10" s="666"/>
      <c r="DU10" s="666"/>
      <c r="DV10" s="666"/>
      <c r="DW10" s="666"/>
      <c r="DX10" s="666"/>
      <c r="DY10" s="666"/>
      <c r="DZ10" s="666"/>
      <c r="EA10" s="666"/>
      <c r="EB10" s="666"/>
      <c r="EC10" s="675"/>
    </row>
    <row r="11" spans="2:143" ht="11.25" customHeight="1" x14ac:dyDescent="0.2">
      <c r="B11" s="662" t="s">
        <v>245</v>
      </c>
      <c r="C11" s="663"/>
      <c r="D11" s="663"/>
      <c r="E11" s="663"/>
      <c r="F11" s="663"/>
      <c r="G11" s="663"/>
      <c r="H11" s="663"/>
      <c r="I11" s="663"/>
      <c r="J11" s="663"/>
      <c r="K11" s="663"/>
      <c r="L11" s="663"/>
      <c r="M11" s="663"/>
      <c r="N11" s="663"/>
      <c r="O11" s="663"/>
      <c r="P11" s="663"/>
      <c r="Q11" s="664"/>
      <c r="R11" s="665">
        <v>130754</v>
      </c>
      <c r="S11" s="666"/>
      <c r="T11" s="666"/>
      <c r="U11" s="666"/>
      <c r="V11" s="666"/>
      <c r="W11" s="666"/>
      <c r="X11" s="666"/>
      <c r="Y11" s="667"/>
      <c r="Z11" s="670">
        <v>2.4</v>
      </c>
      <c r="AA11" s="671"/>
      <c r="AB11" s="671"/>
      <c r="AC11" s="683"/>
      <c r="AD11" s="674">
        <v>130754</v>
      </c>
      <c r="AE11" s="666"/>
      <c r="AF11" s="666"/>
      <c r="AG11" s="666"/>
      <c r="AH11" s="666"/>
      <c r="AI11" s="666"/>
      <c r="AJ11" s="666"/>
      <c r="AK11" s="667"/>
      <c r="AL11" s="670">
        <v>4.5</v>
      </c>
      <c r="AM11" s="671"/>
      <c r="AN11" s="671"/>
      <c r="AO11" s="672"/>
      <c r="AP11" s="662" t="s">
        <v>246</v>
      </c>
      <c r="AQ11" s="663"/>
      <c r="AR11" s="663"/>
      <c r="AS11" s="663"/>
      <c r="AT11" s="663"/>
      <c r="AU11" s="663"/>
      <c r="AV11" s="663"/>
      <c r="AW11" s="663"/>
      <c r="AX11" s="663"/>
      <c r="AY11" s="663"/>
      <c r="AZ11" s="663"/>
      <c r="BA11" s="663"/>
      <c r="BB11" s="663"/>
      <c r="BC11" s="663"/>
      <c r="BD11" s="663"/>
      <c r="BE11" s="663"/>
      <c r="BF11" s="664"/>
      <c r="BG11" s="665">
        <v>16788</v>
      </c>
      <c r="BH11" s="666"/>
      <c r="BI11" s="666"/>
      <c r="BJ11" s="666"/>
      <c r="BK11" s="666"/>
      <c r="BL11" s="666"/>
      <c r="BM11" s="666"/>
      <c r="BN11" s="667"/>
      <c r="BO11" s="668">
        <v>2.2999999999999998</v>
      </c>
      <c r="BP11" s="668"/>
      <c r="BQ11" s="668"/>
      <c r="BR11" s="668"/>
      <c r="BS11" s="669" t="s">
        <v>127</v>
      </c>
      <c r="BT11" s="669"/>
      <c r="BU11" s="669"/>
      <c r="BV11" s="669"/>
      <c r="BW11" s="669"/>
      <c r="BX11" s="669"/>
      <c r="BY11" s="669"/>
      <c r="BZ11" s="669"/>
      <c r="CA11" s="669"/>
      <c r="CB11" s="673"/>
      <c r="CD11" s="680" t="s">
        <v>247</v>
      </c>
      <c r="CE11" s="681"/>
      <c r="CF11" s="681"/>
      <c r="CG11" s="681"/>
      <c r="CH11" s="681"/>
      <c r="CI11" s="681"/>
      <c r="CJ11" s="681"/>
      <c r="CK11" s="681"/>
      <c r="CL11" s="681"/>
      <c r="CM11" s="681"/>
      <c r="CN11" s="681"/>
      <c r="CO11" s="681"/>
      <c r="CP11" s="681"/>
      <c r="CQ11" s="682"/>
      <c r="CR11" s="665">
        <v>668899</v>
      </c>
      <c r="CS11" s="666"/>
      <c r="CT11" s="666"/>
      <c r="CU11" s="666"/>
      <c r="CV11" s="666"/>
      <c r="CW11" s="666"/>
      <c r="CX11" s="666"/>
      <c r="CY11" s="667"/>
      <c r="CZ11" s="668">
        <v>12.9</v>
      </c>
      <c r="DA11" s="668"/>
      <c r="DB11" s="668"/>
      <c r="DC11" s="668"/>
      <c r="DD11" s="674">
        <v>186888</v>
      </c>
      <c r="DE11" s="666"/>
      <c r="DF11" s="666"/>
      <c r="DG11" s="666"/>
      <c r="DH11" s="666"/>
      <c r="DI11" s="666"/>
      <c r="DJ11" s="666"/>
      <c r="DK11" s="666"/>
      <c r="DL11" s="666"/>
      <c r="DM11" s="666"/>
      <c r="DN11" s="666"/>
      <c r="DO11" s="666"/>
      <c r="DP11" s="667"/>
      <c r="DQ11" s="674">
        <v>435262</v>
      </c>
      <c r="DR11" s="666"/>
      <c r="DS11" s="666"/>
      <c r="DT11" s="666"/>
      <c r="DU11" s="666"/>
      <c r="DV11" s="666"/>
      <c r="DW11" s="666"/>
      <c r="DX11" s="666"/>
      <c r="DY11" s="666"/>
      <c r="DZ11" s="666"/>
      <c r="EA11" s="666"/>
      <c r="EB11" s="666"/>
      <c r="EC11" s="675"/>
    </row>
    <row r="12" spans="2:143" ht="11.25" customHeight="1" x14ac:dyDescent="0.2">
      <c r="B12" s="662" t="s">
        <v>248</v>
      </c>
      <c r="C12" s="663"/>
      <c r="D12" s="663"/>
      <c r="E12" s="663"/>
      <c r="F12" s="663"/>
      <c r="G12" s="663"/>
      <c r="H12" s="663"/>
      <c r="I12" s="663"/>
      <c r="J12" s="663"/>
      <c r="K12" s="663"/>
      <c r="L12" s="663"/>
      <c r="M12" s="663"/>
      <c r="N12" s="663"/>
      <c r="O12" s="663"/>
      <c r="P12" s="663"/>
      <c r="Q12" s="664"/>
      <c r="R12" s="665">
        <v>10681</v>
      </c>
      <c r="S12" s="666"/>
      <c r="T12" s="666"/>
      <c r="U12" s="666"/>
      <c r="V12" s="666"/>
      <c r="W12" s="666"/>
      <c r="X12" s="666"/>
      <c r="Y12" s="667"/>
      <c r="Z12" s="668">
        <v>0.2</v>
      </c>
      <c r="AA12" s="668"/>
      <c r="AB12" s="668"/>
      <c r="AC12" s="668"/>
      <c r="AD12" s="669">
        <v>10681</v>
      </c>
      <c r="AE12" s="669"/>
      <c r="AF12" s="669"/>
      <c r="AG12" s="669"/>
      <c r="AH12" s="669"/>
      <c r="AI12" s="669"/>
      <c r="AJ12" s="669"/>
      <c r="AK12" s="669"/>
      <c r="AL12" s="670">
        <v>0.4</v>
      </c>
      <c r="AM12" s="671"/>
      <c r="AN12" s="671"/>
      <c r="AO12" s="672"/>
      <c r="AP12" s="662" t="s">
        <v>249</v>
      </c>
      <c r="AQ12" s="663"/>
      <c r="AR12" s="663"/>
      <c r="AS12" s="663"/>
      <c r="AT12" s="663"/>
      <c r="AU12" s="663"/>
      <c r="AV12" s="663"/>
      <c r="AW12" s="663"/>
      <c r="AX12" s="663"/>
      <c r="AY12" s="663"/>
      <c r="AZ12" s="663"/>
      <c r="BA12" s="663"/>
      <c r="BB12" s="663"/>
      <c r="BC12" s="663"/>
      <c r="BD12" s="663"/>
      <c r="BE12" s="663"/>
      <c r="BF12" s="664"/>
      <c r="BG12" s="665">
        <v>441192</v>
      </c>
      <c r="BH12" s="666"/>
      <c r="BI12" s="666"/>
      <c r="BJ12" s="666"/>
      <c r="BK12" s="666"/>
      <c r="BL12" s="666"/>
      <c r="BM12" s="666"/>
      <c r="BN12" s="667"/>
      <c r="BO12" s="668">
        <v>59.2</v>
      </c>
      <c r="BP12" s="668"/>
      <c r="BQ12" s="668"/>
      <c r="BR12" s="668"/>
      <c r="BS12" s="669" t="s">
        <v>127</v>
      </c>
      <c r="BT12" s="669"/>
      <c r="BU12" s="669"/>
      <c r="BV12" s="669"/>
      <c r="BW12" s="669"/>
      <c r="BX12" s="669"/>
      <c r="BY12" s="669"/>
      <c r="BZ12" s="669"/>
      <c r="CA12" s="669"/>
      <c r="CB12" s="673"/>
      <c r="CD12" s="680" t="s">
        <v>250</v>
      </c>
      <c r="CE12" s="681"/>
      <c r="CF12" s="681"/>
      <c r="CG12" s="681"/>
      <c r="CH12" s="681"/>
      <c r="CI12" s="681"/>
      <c r="CJ12" s="681"/>
      <c r="CK12" s="681"/>
      <c r="CL12" s="681"/>
      <c r="CM12" s="681"/>
      <c r="CN12" s="681"/>
      <c r="CO12" s="681"/>
      <c r="CP12" s="681"/>
      <c r="CQ12" s="682"/>
      <c r="CR12" s="665">
        <v>61937</v>
      </c>
      <c r="CS12" s="666"/>
      <c r="CT12" s="666"/>
      <c r="CU12" s="666"/>
      <c r="CV12" s="666"/>
      <c r="CW12" s="666"/>
      <c r="CX12" s="666"/>
      <c r="CY12" s="667"/>
      <c r="CZ12" s="668">
        <v>1.2</v>
      </c>
      <c r="DA12" s="668"/>
      <c r="DB12" s="668"/>
      <c r="DC12" s="668"/>
      <c r="DD12" s="674">
        <v>231</v>
      </c>
      <c r="DE12" s="666"/>
      <c r="DF12" s="666"/>
      <c r="DG12" s="666"/>
      <c r="DH12" s="666"/>
      <c r="DI12" s="666"/>
      <c r="DJ12" s="666"/>
      <c r="DK12" s="666"/>
      <c r="DL12" s="666"/>
      <c r="DM12" s="666"/>
      <c r="DN12" s="666"/>
      <c r="DO12" s="666"/>
      <c r="DP12" s="667"/>
      <c r="DQ12" s="674">
        <v>58530</v>
      </c>
      <c r="DR12" s="666"/>
      <c r="DS12" s="666"/>
      <c r="DT12" s="666"/>
      <c r="DU12" s="666"/>
      <c r="DV12" s="666"/>
      <c r="DW12" s="666"/>
      <c r="DX12" s="666"/>
      <c r="DY12" s="666"/>
      <c r="DZ12" s="666"/>
      <c r="EA12" s="666"/>
      <c r="EB12" s="666"/>
      <c r="EC12" s="675"/>
    </row>
    <row r="13" spans="2:143" ht="11.25" customHeight="1" x14ac:dyDescent="0.2">
      <c r="B13" s="662" t="s">
        <v>251</v>
      </c>
      <c r="C13" s="663"/>
      <c r="D13" s="663"/>
      <c r="E13" s="663"/>
      <c r="F13" s="663"/>
      <c r="G13" s="663"/>
      <c r="H13" s="663"/>
      <c r="I13" s="663"/>
      <c r="J13" s="663"/>
      <c r="K13" s="663"/>
      <c r="L13" s="663"/>
      <c r="M13" s="663"/>
      <c r="N13" s="663"/>
      <c r="O13" s="663"/>
      <c r="P13" s="663"/>
      <c r="Q13" s="664"/>
      <c r="R13" s="665" t="s">
        <v>127</v>
      </c>
      <c r="S13" s="666"/>
      <c r="T13" s="666"/>
      <c r="U13" s="666"/>
      <c r="V13" s="666"/>
      <c r="W13" s="666"/>
      <c r="X13" s="666"/>
      <c r="Y13" s="667"/>
      <c r="Z13" s="668" t="s">
        <v>127</v>
      </c>
      <c r="AA13" s="668"/>
      <c r="AB13" s="668"/>
      <c r="AC13" s="668"/>
      <c r="AD13" s="669" t="s">
        <v>127</v>
      </c>
      <c r="AE13" s="669"/>
      <c r="AF13" s="669"/>
      <c r="AG13" s="669"/>
      <c r="AH13" s="669"/>
      <c r="AI13" s="669"/>
      <c r="AJ13" s="669"/>
      <c r="AK13" s="669"/>
      <c r="AL13" s="670" t="s">
        <v>127</v>
      </c>
      <c r="AM13" s="671"/>
      <c r="AN13" s="671"/>
      <c r="AO13" s="672"/>
      <c r="AP13" s="662" t="s">
        <v>252</v>
      </c>
      <c r="AQ13" s="663"/>
      <c r="AR13" s="663"/>
      <c r="AS13" s="663"/>
      <c r="AT13" s="663"/>
      <c r="AU13" s="663"/>
      <c r="AV13" s="663"/>
      <c r="AW13" s="663"/>
      <c r="AX13" s="663"/>
      <c r="AY13" s="663"/>
      <c r="AZ13" s="663"/>
      <c r="BA13" s="663"/>
      <c r="BB13" s="663"/>
      <c r="BC13" s="663"/>
      <c r="BD13" s="663"/>
      <c r="BE13" s="663"/>
      <c r="BF13" s="664"/>
      <c r="BG13" s="665">
        <v>424423</v>
      </c>
      <c r="BH13" s="666"/>
      <c r="BI13" s="666"/>
      <c r="BJ13" s="666"/>
      <c r="BK13" s="666"/>
      <c r="BL13" s="666"/>
      <c r="BM13" s="666"/>
      <c r="BN13" s="667"/>
      <c r="BO13" s="668">
        <v>56.9</v>
      </c>
      <c r="BP13" s="668"/>
      <c r="BQ13" s="668"/>
      <c r="BR13" s="668"/>
      <c r="BS13" s="669" t="s">
        <v>127</v>
      </c>
      <c r="BT13" s="669"/>
      <c r="BU13" s="669"/>
      <c r="BV13" s="669"/>
      <c r="BW13" s="669"/>
      <c r="BX13" s="669"/>
      <c r="BY13" s="669"/>
      <c r="BZ13" s="669"/>
      <c r="CA13" s="669"/>
      <c r="CB13" s="673"/>
      <c r="CD13" s="680" t="s">
        <v>253</v>
      </c>
      <c r="CE13" s="681"/>
      <c r="CF13" s="681"/>
      <c r="CG13" s="681"/>
      <c r="CH13" s="681"/>
      <c r="CI13" s="681"/>
      <c r="CJ13" s="681"/>
      <c r="CK13" s="681"/>
      <c r="CL13" s="681"/>
      <c r="CM13" s="681"/>
      <c r="CN13" s="681"/>
      <c r="CO13" s="681"/>
      <c r="CP13" s="681"/>
      <c r="CQ13" s="682"/>
      <c r="CR13" s="665">
        <v>336808</v>
      </c>
      <c r="CS13" s="666"/>
      <c r="CT13" s="666"/>
      <c r="CU13" s="666"/>
      <c r="CV13" s="666"/>
      <c r="CW13" s="666"/>
      <c r="CX13" s="666"/>
      <c r="CY13" s="667"/>
      <c r="CZ13" s="668">
        <v>6.5</v>
      </c>
      <c r="DA13" s="668"/>
      <c r="DB13" s="668"/>
      <c r="DC13" s="668"/>
      <c r="DD13" s="674">
        <v>222152</v>
      </c>
      <c r="DE13" s="666"/>
      <c r="DF13" s="666"/>
      <c r="DG13" s="666"/>
      <c r="DH13" s="666"/>
      <c r="DI13" s="666"/>
      <c r="DJ13" s="666"/>
      <c r="DK13" s="666"/>
      <c r="DL13" s="666"/>
      <c r="DM13" s="666"/>
      <c r="DN13" s="666"/>
      <c r="DO13" s="666"/>
      <c r="DP13" s="667"/>
      <c r="DQ13" s="674">
        <v>177927</v>
      </c>
      <c r="DR13" s="666"/>
      <c r="DS13" s="666"/>
      <c r="DT13" s="666"/>
      <c r="DU13" s="666"/>
      <c r="DV13" s="666"/>
      <c r="DW13" s="666"/>
      <c r="DX13" s="666"/>
      <c r="DY13" s="666"/>
      <c r="DZ13" s="666"/>
      <c r="EA13" s="666"/>
      <c r="EB13" s="666"/>
      <c r="EC13" s="675"/>
    </row>
    <row r="14" spans="2:143" ht="11.25" customHeight="1" x14ac:dyDescent="0.2">
      <c r="B14" s="662" t="s">
        <v>254</v>
      </c>
      <c r="C14" s="663"/>
      <c r="D14" s="663"/>
      <c r="E14" s="663"/>
      <c r="F14" s="663"/>
      <c r="G14" s="663"/>
      <c r="H14" s="663"/>
      <c r="I14" s="663"/>
      <c r="J14" s="663"/>
      <c r="K14" s="663"/>
      <c r="L14" s="663"/>
      <c r="M14" s="663"/>
      <c r="N14" s="663"/>
      <c r="O14" s="663"/>
      <c r="P14" s="663"/>
      <c r="Q14" s="664"/>
      <c r="R14" s="665" t="s">
        <v>127</v>
      </c>
      <c r="S14" s="666"/>
      <c r="T14" s="666"/>
      <c r="U14" s="666"/>
      <c r="V14" s="666"/>
      <c r="W14" s="666"/>
      <c r="X14" s="666"/>
      <c r="Y14" s="667"/>
      <c r="Z14" s="668" t="s">
        <v>136</v>
      </c>
      <c r="AA14" s="668"/>
      <c r="AB14" s="668"/>
      <c r="AC14" s="668"/>
      <c r="AD14" s="669" t="s">
        <v>127</v>
      </c>
      <c r="AE14" s="669"/>
      <c r="AF14" s="669"/>
      <c r="AG14" s="669"/>
      <c r="AH14" s="669"/>
      <c r="AI14" s="669"/>
      <c r="AJ14" s="669"/>
      <c r="AK14" s="669"/>
      <c r="AL14" s="670" t="s">
        <v>127</v>
      </c>
      <c r="AM14" s="671"/>
      <c r="AN14" s="671"/>
      <c r="AO14" s="672"/>
      <c r="AP14" s="662" t="s">
        <v>255</v>
      </c>
      <c r="AQ14" s="663"/>
      <c r="AR14" s="663"/>
      <c r="AS14" s="663"/>
      <c r="AT14" s="663"/>
      <c r="AU14" s="663"/>
      <c r="AV14" s="663"/>
      <c r="AW14" s="663"/>
      <c r="AX14" s="663"/>
      <c r="AY14" s="663"/>
      <c r="AZ14" s="663"/>
      <c r="BA14" s="663"/>
      <c r="BB14" s="663"/>
      <c r="BC14" s="663"/>
      <c r="BD14" s="663"/>
      <c r="BE14" s="663"/>
      <c r="BF14" s="664"/>
      <c r="BG14" s="665">
        <v>22074</v>
      </c>
      <c r="BH14" s="666"/>
      <c r="BI14" s="666"/>
      <c r="BJ14" s="666"/>
      <c r="BK14" s="666"/>
      <c r="BL14" s="666"/>
      <c r="BM14" s="666"/>
      <c r="BN14" s="667"/>
      <c r="BO14" s="668">
        <v>3</v>
      </c>
      <c r="BP14" s="668"/>
      <c r="BQ14" s="668"/>
      <c r="BR14" s="668"/>
      <c r="BS14" s="669" t="s">
        <v>127</v>
      </c>
      <c r="BT14" s="669"/>
      <c r="BU14" s="669"/>
      <c r="BV14" s="669"/>
      <c r="BW14" s="669"/>
      <c r="BX14" s="669"/>
      <c r="BY14" s="669"/>
      <c r="BZ14" s="669"/>
      <c r="CA14" s="669"/>
      <c r="CB14" s="673"/>
      <c r="CD14" s="680" t="s">
        <v>256</v>
      </c>
      <c r="CE14" s="681"/>
      <c r="CF14" s="681"/>
      <c r="CG14" s="681"/>
      <c r="CH14" s="681"/>
      <c r="CI14" s="681"/>
      <c r="CJ14" s="681"/>
      <c r="CK14" s="681"/>
      <c r="CL14" s="681"/>
      <c r="CM14" s="681"/>
      <c r="CN14" s="681"/>
      <c r="CO14" s="681"/>
      <c r="CP14" s="681"/>
      <c r="CQ14" s="682"/>
      <c r="CR14" s="665">
        <v>247911</v>
      </c>
      <c r="CS14" s="666"/>
      <c r="CT14" s="666"/>
      <c r="CU14" s="666"/>
      <c r="CV14" s="666"/>
      <c r="CW14" s="666"/>
      <c r="CX14" s="666"/>
      <c r="CY14" s="667"/>
      <c r="CZ14" s="668">
        <v>4.8</v>
      </c>
      <c r="DA14" s="668"/>
      <c r="DB14" s="668"/>
      <c r="DC14" s="668"/>
      <c r="DD14" s="674">
        <v>57215</v>
      </c>
      <c r="DE14" s="666"/>
      <c r="DF14" s="666"/>
      <c r="DG14" s="666"/>
      <c r="DH14" s="666"/>
      <c r="DI14" s="666"/>
      <c r="DJ14" s="666"/>
      <c r="DK14" s="666"/>
      <c r="DL14" s="666"/>
      <c r="DM14" s="666"/>
      <c r="DN14" s="666"/>
      <c r="DO14" s="666"/>
      <c r="DP14" s="667"/>
      <c r="DQ14" s="674">
        <v>197710</v>
      </c>
      <c r="DR14" s="666"/>
      <c r="DS14" s="666"/>
      <c r="DT14" s="666"/>
      <c r="DU14" s="666"/>
      <c r="DV14" s="666"/>
      <c r="DW14" s="666"/>
      <c r="DX14" s="666"/>
      <c r="DY14" s="666"/>
      <c r="DZ14" s="666"/>
      <c r="EA14" s="666"/>
      <c r="EB14" s="666"/>
      <c r="EC14" s="675"/>
    </row>
    <row r="15" spans="2:143" ht="11.25" customHeight="1" x14ac:dyDescent="0.2">
      <c r="B15" s="662" t="s">
        <v>257</v>
      </c>
      <c r="C15" s="663"/>
      <c r="D15" s="663"/>
      <c r="E15" s="663"/>
      <c r="F15" s="663"/>
      <c r="G15" s="663"/>
      <c r="H15" s="663"/>
      <c r="I15" s="663"/>
      <c r="J15" s="663"/>
      <c r="K15" s="663"/>
      <c r="L15" s="663"/>
      <c r="M15" s="663"/>
      <c r="N15" s="663"/>
      <c r="O15" s="663"/>
      <c r="P15" s="663"/>
      <c r="Q15" s="664"/>
      <c r="R15" s="665" t="s">
        <v>231</v>
      </c>
      <c r="S15" s="666"/>
      <c r="T15" s="666"/>
      <c r="U15" s="666"/>
      <c r="V15" s="666"/>
      <c r="W15" s="666"/>
      <c r="X15" s="666"/>
      <c r="Y15" s="667"/>
      <c r="Z15" s="668" t="s">
        <v>231</v>
      </c>
      <c r="AA15" s="668"/>
      <c r="AB15" s="668"/>
      <c r="AC15" s="668"/>
      <c r="AD15" s="669" t="s">
        <v>127</v>
      </c>
      <c r="AE15" s="669"/>
      <c r="AF15" s="669"/>
      <c r="AG15" s="669"/>
      <c r="AH15" s="669"/>
      <c r="AI15" s="669"/>
      <c r="AJ15" s="669"/>
      <c r="AK15" s="669"/>
      <c r="AL15" s="670" t="s">
        <v>127</v>
      </c>
      <c r="AM15" s="671"/>
      <c r="AN15" s="671"/>
      <c r="AO15" s="672"/>
      <c r="AP15" s="662" t="s">
        <v>258</v>
      </c>
      <c r="AQ15" s="663"/>
      <c r="AR15" s="663"/>
      <c r="AS15" s="663"/>
      <c r="AT15" s="663"/>
      <c r="AU15" s="663"/>
      <c r="AV15" s="663"/>
      <c r="AW15" s="663"/>
      <c r="AX15" s="663"/>
      <c r="AY15" s="663"/>
      <c r="AZ15" s="663"/>
      <c r="BA15" s="663"/>
      <c r="BB15" s="663"/>
      <c r="BC15" s="663"/>
      <c r="BD15" s="663"/>
      <c r="BE15" s="663"/>
      <c r="BF15" s="664"/>
      <c r="BG15" s="665">
        <v>44340</v>
      </c>
      <c r="BH15" s="666"/>
      <c r="BI15" s="666"/>
      <c r="BJ15" s="666"/>
      <c r="BK15" s="666"/>
      <c r="BL15" s="666"/>
      <c r="BM15" s="666"/>
      <c r="BN15" s="667"/>
      <c r="BO15" s="668">
        <v>5.9</v>
      </c>
      <c r="BP15" s="668"/>
      <c r="BQ15" s="668"/>
      <c r="BR15" s="668"/>
      <c r="BS15" s="669" t="s">
        <v>127</v>
      </c>
      <c r="BT15" s="669"/>
      <c r="BU15" s="669"/>
      <c r="BV15" s="669"/>
      <c r="BW15" s="669"/>
      <c r="BX15" s="669"/>
      <c r="BY15" s="669"/>
      <c r="BZ15" s="669"/>
      <c r="CA15" s="669"/>
      <c r="CB15" s="673"/>
      <c r="CD15" s="680" t="s">
        <v>259</v>
      </c>
      <c r="CE15" s="681"/>
      <c r="CF15" s="681"/>
      <c r="CG15" s="681"/>
      <c r="CH15" s="681"/>
      <c r="CI15" s="681"/>
      <c r="CJ15" s="681"/>
      <c r="CK15" s="681"/>
      <c r="CL15" s="681"/>
      <c r="CM15" s="681"/>
      <c r="CN15" s="681"/>
      <c r="CO15" s="681"/>
      <c r="CP15" s="681"/>
      <c r="CQ15" s="682"/>
      <c r="CR15" s="665">
        <v>535452</v>
      </c>
      <c r="CS15" s="666"/>
      <c r="CT15" s="666"/>
      <c r="CU15" s="666"/>
      <c r="CV15" s="666"/>
      <c r="CW15" s="666"/>
      <c r="CX15" s="666"/>
      <c r="CY15" s="667"/>
      <c r="CZ15" s="668">
        <v>10.4</v>
      </c>
      <c r="DA15" s="668"/>
      <c r="DB15" s="668"/>
      <c r="DC15" s="668"/>
      <c r="DD15" s="674">
        <v>104272</v>
      </c>
      <c r="DE15" s="666"/>
      <c r="DF15" s="666"/>
      <c r="DG15" s="666"/>
      <c r="DH15" s="666"/>
      <c r="DI15" s="666"/>
      <c r="DJ15" s="666"/>
      <c r="DK15" s="666"/>
      <c r="DL15" s="666"/>
      <c r="DM15" s="666"/>
      <c r="DN15" s="666"/>
      <c r="DO15" s="666"/>
      <c r="DP15" s="667"/>
      <c r="DQ15" s="674">
        <v>432407</v>
      </c>
      <c r="DR15" s="666"/>
      <c r="DS15" s="666"/>
      <c r="DT15" s="666"/>
      <c r="DU15" s="666"/>
      <c r="DV15" s="666"/>
      <c r="DW15" s="666"/>
      <c r="DX15" s="666"/>
      <c r="DY15" s="666"/>
      <c r="DZ15" s="666"/>
      <c r="EA15" s="666"/>
      <c r="EB15" s="666"/>
      <c r="EC15" s="675"/>
    </row>
    <row r="16" spans="2:143" ht="11.25" customHeight="1" x14ac:dyDescent="0.2">
      <c r="B16" s="662" t="s">
        <v>260</v>
      </c>
      <c r="C16" s="663"/>
      <c r="D16" s="663"/>
      <c r="E16" s="663"/>
      <c r="F16" s="663"/>
      <c r="G16" s="663"/>
      <c r="H16" s="663"/>
      <c r="I16" s="663"/>
      <c r="J16" s="663"/>
      <c r="K16" s="663"/>
      <c r="L16" s="663"/>
      <c r="M16" s="663"/>
      <c r="N16" s="663"/>
      <c r="O16" s="663"/>
      <c r="P16" s="663"/>
      <c r="Q16" s="664"/>
      <c r="R16" s="665">
        <v>5363</v>
      </c>
      <c r="S16" s="666"/>
      <c r="T16" s="666"/>
      <c r="U16" s="666"/>
      <c r="V16" s="666"/>
      <c r="W16" s="666"/>
      <c r="X16" s="666"/>
      <c r="Y16" s="667"/>
      <c r="Z16" s="668">
        <v>0.1</v>
      </c>
      <c r="AA16" s="668"/>
      <c r="AB16" s="668"/>
      <c r="AC16" s="668"/>
      <c r="AD16" s="669">
        <v>5363</v>
      </c>
      <c r="AE16" s="669"/>
      <c r="AF16" s="669"/>
      <c r="AG16" s="669"/>
      <c r="AH16" s="669"/>
      <c r="AI16" s="669"/>
      <c r="AJ16" s="669"/>
      <c r="AK16" s="669"/>
      <c r="AL16" s="670">
        <v>0.2</v>
      </c>
      <c r="AM16" s="671"/>
      <c r="AN16" s="671"/>
      <c r="AO16" s="672"/>
      <c r="AP16" s="662" t="s">
        <v>261</v>
      </c>
      <c r="AQ16" s="663"/>
      <c r="AR16" s="663"/>
      <c r="AS16" s="663"/>
      <c r="AT16" s="663"/>
      <c r="AU16" s="663"/>
      <c r="AV16" s="663"/>
      <c r="AW16" s="663"/>
      <c r="AX16" s="663"/>
      <c r="AY16" s="663"/>
      <c r="AZ16" s="663"/>
      <c r="BA16" s="663"/>
      <c r="BB16" s="663"/>
      <c r="BC16" s="663"/>
      <c r="BD16" s="663"/>
      <c r="BE16" s="663"/>
      <c r="BF16" s="664"/>
      <c r="BG16" s="665" t="s">
        <v>127</v>
      </c>
      <c r="BH16" s="666"/>
      <c r="BI16" s="666"/>
      <c r="BJ16" s="666"/>
      <c r="BK16" s="666"/>
      <c r="BL16" s="666"/>
      <c r="BM16" s="666"/>
      <c r="BN16" s="667"/>
      <c r="BO16" s="668" t="s">
        <v>262</v>
      </c>
      <c r="BP16" s="668"/>
      <c r="BQ16" s="668"/>
      <c r="BR16" s="668"/>
      <c r="BS16" s="669" t="s">
        <v>231</v>
      </c>
      <c r="BT16" s="669"/>
      <c r="BU16" s="669"/>
      <c r="BV16" s="669"/>
      <c r="BW16" s="669"/>
      <c r="BX16" s="669"/>
      <c r="BY16" s="669"/>
      <c r="BZ16" s="669"/>
      <c r="CA16" s="669"/>
      <c r="CB16" s="673"/>
      <c r="CD16" s="680" t="s">
        <v>263</v>
      </c>
      <c r="CE16" s="681"/>
      <c r="CF16" s="681"/>
      <c r="CG16" s="681"/>
      <c r="CH16" s="681"/>
      <c r="CI16" s="681"/>
      <c r="CJ16" s="681"/>
      <c r="CK16" s="681"/>
      <c r="CL16" s="681"/>
      <c r="CM16" s="681"/>
      <c r="CN16" s="681"/>
      <c r="CO16" s="681"/>
      <c r="CP16" s="681"/>
      <c r="CQ16" s="682"/>
      <c r="CR16" s="665">
        <v>31755</v>
      </c>
      <c r="CS16" s="666"/>
      <c r="CT16" s="666"/>
      <c r="CU16" s="666"/>
      <c r="CV16" s="666"/>
      <c r="CW16" s="666"/>
      <c r="CX16" s="666"/>
      <c r="CY16" s="667"/>
      <c r="CZ16" s="668">
        <v>0.6</v>
      </c>
      <c r="DA16" s="668"/>
      <c r="DB16" s="668"/>
      <c r="DC16" s="668"/>
      <c r="DD16" s="674" t="s">
        <v>231</v>
      </c>
      <c r="DE16" s="666"/>
      <c r="DF16" s="666"/>
      <c r="DG16" s="666"/>
      <c r="DH16" s="666"/>
      <c r="DI16" s="666"/>
      <c r="DJ16" s="666"/>
      <c r="DK16" s="666"/>
      <c r="DL16" s="666"/>
      <c r="DM16" s="666"/>
      <c r="DN16" s="666"/>
      <c r="DO16" s="666"/>
      <c r="DP16" s="667"/>
      <c r="DQ16" s="674">
        <v>294</v>
      </c>
      <c r="DR16" s="666"/>
      <c r="DS16" s="666"/>
      <c r="DT16" s="666"/>
      <c r="DU16" s="666"/>
      <c r="DV16" s="666"/>
      <c r="DW16" s="666"/>
      <c r="DX16" s="666"/>
      <c r="DY16" s="666"/>
      <c r="DZ16" s="666"/>
      <c r="EA16" s="666"/>
      <c r="EB16" s="666"/>
      <c r="EC16" s="675"/>
    </row>
    <row r="17" spans="2:133" ht="11.25" customHeight="1" x14ac:dyDescent="0.2">
      <c r="B17" s="662" t="s">
        <v>264</v>
      </c>
      <c r="C17" s="663"/>
      <c r="D17" s="663"/>
      <c r="E17" s="663"/>
      <c r="F17" s="663"/>
      <c r="G17" s="663"/>
      <c r="H17" s="663"/>
      <c r="I17" s="663"/>
      <c r="J17" s="663"/>
      <c r="K17" s="663"/>
      <c r="L17" s="663"/>
      <c r="M17" s="663"/>
      <c r="N17" s="663"/>
      <c r="O17" s="663"/>
      <c r="P17" s="663"/>
      <c r="Q17" s="664"/>
      <c r="R17" s="665">
        <v>7732</v>
      </c>
      <c r="S17" s="666"/>
      <c r="T17" s="666"/>
      <c r="U17" s="666"/>
      <c r="V17" s="666"/>
      <c r="W17" s="666"/>
      <c r="X17" s="666"/>
      <c r="Y17" s="667"/>
      <c r="Z17" s="668">
        <v>0.1</v>
      </c>
      <c r="AA17" s="668"/>
      <c r="AB17" s="668"/>
      <c r="AC17" s="668"/>
      <c r="AD17" s="669">
        <v>7732</v>
      </c>
      <c r="AE17" s="669"/>
      <c r="AF17" s="669"/>
      <c r="AG17" s="669"/>
      <c r="AH17" s="669"/>
      <c r="AI17" s="669"/>
      <c r="AJ17" s="669"/>
      <c r="AK17" s="669"/>
      <c r="AL17" s="670">
        <v>0.3</v>
      </c>
      <c r="AM17" s="671"/>
      <c r="AN17" s="671"/>
      <c r="AO17" s="672"/>
      <c r="AP17" s="662" t="s">
        <v>265</v>
      </c>
      <c r="AQ17" s="663"/>
      <c r="AR17" s="663"/>
      <c r="AS17" s="663"/>
      <c r="AT17" s="663"/>
      <c r="AU17" s="663"/>
      <c r="AV17" s="663"/>
      <c r="AW17" s="663"/>
      <c r="AX17" s="663"/>
      <c r="AY17" s="663"/>
      <c r="AZ17" s="663"/>
      <c r="BA17" s="663"/>
      <c r="BB17" s="663"/>
      <c r="BC17" s="663"/>
      <c r="BD17" s="663"/>
      <c r="BE17" s="663"/>
      <c r="BF17" s="664"/>
      <c r="BG17" s="665" t="s">
        <v>127</v>
      </c>
      <c r="BH17" s="666"/>
      <c r="BI17" s="666"/>
      <c r="BJ17" s="666"/>
      <c r="BK17" s="666"/>
      <c r="BL17" s="666"/>
      <c r="BM17" s="666"/>
      <c r="BN17" s="667"/>
      <c r="BO17" s="668" t="s">
        <v>231</v>
      </c>
      <c r="BP17" s="668"/>
      <c r="BQ17" s="668"/>
      <c r="BR17" s="668"/>
      <c r="BS17" s="669" t="s">
        <v>136</v>
      </c>
      <c r="BT17" s="669"/>
      <c r="BU17" s="669"/>
      <c r="BV17" s="669"/>
      <c r="BW17" s="669"/>
      <c r="BX17" s="669"/>
      <c r="BY17" s="669"/>
      <c r="BZ17" s="669"/>
      <c r="CA17" s="669"/>
      <c r="CB17" s="673"/>
      <c r="CD17" s="680" t="s">
        <v>266</v>
      </c>
      <c r="CE17" s="681"/>
      <c r="CF17" s="681"/>
      <c r="CG17" s="681"/>
      <c r="CH17" s="681"/>
      <c r="CI17" s="681"/>
      <c r="CJ17" s="681"/>
      <c r="CK17" s="681"/>
      <c r="CL17" s="681"/>
      <c r="CM17" s="681"/>
      <c r="CN17" s="681"/>
      <c r="CO17" s="681"/>
      <c r="CP17" s="681"/>
      <c r="CQ17" s="682"/>
      <c r="CR17" s="665">
        <v>385118</v>
      </c>
      <c r="CS17" s="666"/>
      <c r="CT17" s="666"/>
      <c r="CU17" s="666"/>
      <c r="CV17" s="666"/>
      <c r="CW17" s="666"/>
      <c r="CX17" s="666"/>
      <c r="CY17" s="667"/>
      <c r="CZ17" s="668">
        <v>7.5</v>
      </c>
      <c r="DA17" s="668"/>
      <c r="DB17" s="668"/>
      <c r="DC17" s="668"/>
      <c r="DD17" s="674" t="s">
        <v>127</v>
      </c>
      <c r="DE17" s="666"/>
      <c r="DF17" s="666"/>
      <c r="DG17" s="666"/>
      <c r="DH17" s="666"/>
      <c r="DI17" s="666"/>
      <c r="DJ17" s="666"/>
      <c r="DK17" s="666"/>
      <c r="DL17" s="666"/>
      <c r="DM17" s="666"/>
      <c r="DN17" s="666"/>
      <c r="DO17" s="666"/>
      <c r="DP17" s="667"/>
      <c r="DQ17" s="674">
        <v>385118</v>
      </c>
      <c r="DR17" s="666"/>
      <c r="DS17" s="666"/>
      <c r="DT17" s="666"/>
      <c r="DU17" s="666"/>
      <c r="DV17" s="666"/>
      <c r="DW17" s="666"/>
      <c r="DX17" s="666"/>
      <c r="DY17" s="666"/>
      <c r="DZ17" s="666"/>
      <c r="EA17" s="666"/>
      <c r="EB17" s="666"/>
      <c r="EC17" s="675"/>
    </row>
    <row r="18" spans="2:133" ht="11.25" customHeight="1" x14ac:dyDescent="0.2">
      <c r="B18" s="662" t="s">
        <v>267</v>
      </c>
      <c r="C18" s="663"/>
      <c r="D18" s="663"/>
      <c r="E18" s="663"/>
      <c r="F18" s="663"/>
      <c r="G18" s="663"/>
      <c r="H18" s="663"/>
      <c r="I18" s="663"/>
      <c r="J18" s="663"/>
      <c r="K18" s="663"/>
      <c r="L18" s="663"/>
      <c r="M18" s="663"/>
      <c r="N18" s="663"/>
      <c r="O18" s="663"/>
      <c r="P18" s="663"/>
      <c r="Q18" s="664"/>
      <c r="R18" s="665">
        <v>32243</v>
      </c>
      <c r="S18" s="666"/>
      <c r="T18" s="666"/>
      <c r="U18" s="666"/>
      <c r="V18" s="666"/>
      <c r="W18" s="666"/>
      <c r="X18" s="666"/>
      <c r="Y18" s="667"/>
      <c r="Z18" s="668">
        <v>0.6</v>
      </c>
      <c r="AA18" s="668"/>
      <c r="AB18" s="668"/>
      <c r="AC18" s="668"/>
      <c r="AD18" s="669">
        <v>32243</v>
      </c>
      <c r="AE18" s="669"/>
      <c r="AF18" s="669"/>
      <c r="AG18" s="669"/>
      <c r="AH18" s="669"/>
      <c r="AI18" s="669"/>
      <c r="AJ18" s="669"/>
      <c r="AK18" s="669"/>
      <c r="AL18" s="670">
        <v>1.1000000238418579</v>
      </c>
      <c r="AM18" s="671"/>
      <c r="AN18" s="671"/>
      <c r="AO18" s="672"/>
      <c r="AP18" s="662" t="s">
        <v>268</v>
      </c>
      <c r="AQ18" s="663"/>
      <c r="AR18" s="663"/>
      <c r="AS18" s="663"/>
      <c r="AT18" s="663"/>
      <c r="AU18" s="663"/>
      <c r="AV18" s="663"/>
      <c r="AW18" s="663"/>
      <c r="AX18" s="663"/>
      <c r="AY18" s="663"/>
      <c r="AZ18" s="663"/>
      <c r="BA18" s="663"/>
      <c r="BB18" s="663"/>
      <c r="BC18" s="663"/>
      <c r="BD18" s="663"/>
      <c r="BE18" s="663"/>
      <c r="BF18" s="664"/>
      <c r="BG18" s="665" t="s">
        <v>136</v>
      </c>
      <c r="BH18" s="666"/>
      <c r="BI18" s="666"/>
      <c r="BJ18" s="666"/>
      <c r="BK18" s="666"/>
      <c r="BL18" s="666"/>
      <c r="BM18" s="666"/>
      <c r="BN18" s="667"/>
      <c r="BO18" s="668" t="s">
        <v>231</v>
      </c>
      <c r="BP18" s="668"/>
      <c r="BQ18" s="668"/>
      <c r="BR18" s="668"/>
      <c r="BS18" s="669" t="s">
        <v>127</v>
      </c>
      <c r="BT18" s="669"/>
      <c r="BU18" s="669"/>
      <c r="BV18" s="669"/>
      <c r="BW18" s="669"/>
      <c r="BX18" s="669"/>
      <c r="BY18" s="669"/>
      <c r="BZ18" s="669"/>
      <c r="CA18" s="669"/>
      <c r="CB18" s="673"/>
      <c r="CD18" s="680" t="s">
        <v>269</v>
      </c>
      <c r="CE18" s="681"/>
      <c r="CF18" s="681"/>
      <c r="CG18" s="681"/>
      <c r="CH18" s="681"/>
      <c r="CI18" s="681"/>
      <c r="CJ18" s="681"/>
      <c r="CK18" s="681"/>
      <c r="CL18" s="681"/>
      <c r="CM18" s="681"/>
      <c r="CN18" s="681"/>
      <c r="CO18" s="681"/>
      <c r="CP18" s="681"/>
      <c r="CQ18" s="682"/>
      <c r="CR18" s="665" t="s">
        <v>127</v>
      </c>
      <c r="CS18" s="666"/>
      <c r="CT18" s="666"/>
      <c r="CU18" s="666"/>
      <c r="CV18" s="666"/>
      <c r="CW18" s="666"/>
      <c r="CX18" s="666"/>
      <c r="CY18" s="667"/>
      <c r="CZ18" s="668" t="s">
        <v>136</v>
      </c>
      <c r="DA18" s="668"/>
      <c r="DB18" s="668"/>
      <c r="DC18" s="668"/>
      <c r="DD18" s="674" t="s">
        <v>262</v>
      </c>
      <c r="DE18" s="666"/>
      <c r="DF18" s="666"/>
      <c r="DG18" s="666"/>
      <c r="DH18" s="666"/>
      <c r="DI18" s="666"/>
      <c r="DJ18" s="666"/>
      <c r="DK18" s="666"/>
      <c r="DL18" s="666"/>
      <c r="DM18" s="666"/>
      <c r="DN18" s="666"/>
      <c r="DO18" s="666"/>
      <c r="DP18" s="667"/>
      <c r="DQ18" s="674" t="s">
        <v>127</v>
      </c>
      <c r="DR18" s="666"/>
      <c r="DS18" s="666"/>
      <c r="DT18" s="666"/>
      <c r="DU18" s="666"/>
      <c r="DV18" s="666"/>
      <c r="DW18" s="666"/>
      <c r="DX18" s="666"/>
      <c r="DY18" s="666"/>
      <c r="DZ18" s="666"/>
      <c r="EA18" s="666"/>
      <c r="EB18" s="666"/>
      <c r="EC18" s="675"/>
    </row>
    <row r="19" spans="2:133" ht="11.25" customHeight="1" x14ac:dyDescent="0.2">
      <c r="B19" s="662" t="s">
        <v>270</v>
      </c>
      <c r="C19" s="663"/>
      <c r="D19" s="663"/>
      <c r="E19" s="663"/>
      <c r="F19" s="663"/>
      <c r="G19" s="663"/>
      <c r="H19" s="663"/>
      <c r="I19" s="663"/>
      <c r="J19" s="663"/>
      <c r="K19" s="663"/>
      <c r="L19" s="663"/>
      <c r="M19" s="663"/>
      <c r="N19" s="663"/>
      <c r="O19" s="663"/>
      <c r="P19" s="663"/>
      <c r="Q19" s="664"/>
      <c r="R19" s="665">
        <v>3012</v>
      </c>
      <c r="S19" s="666"/>
      <c r="T19" s="666"/>
      <c r="U19" s="666"/>
      <c r="V19" s="666"/>
      <c r="W19" s="666"/>
      <c r="X19" s="666"/>
      <c r="Y19" s="667"/>
      <c r="Z19" s="668">
        <v>0.1</v>
      </c>
      <c r="AA19" s="668"/>
      <c r="AB19" s="668"/>
      <c r="AC19" s="668"/>
      <c r="AD19" s="669">
        <v>3012</v>
      </c>
      <c r="AE19" s="669"/>
      <c r="AF19" s="669"/>
      <c r="AG19" s="669"/>
      <c r="AH19" s="669"/>
      <c r="AI19" s="669"/>
      <c r="AJ19" s="669"/>
      <c r="AK19" s="669"/>
      <c r="AL19" s="670">
        <v>0.1</v>
      </c>
      <c r="AM19" s="671"/>
      <c r="AN19" s="671"/>
      <c r="AO19" s="672"/>
      <c r="AP19" s="662" t="s">
        <v>271</v>
      </c>
      <c r="AQ19" s="663"/>
      <c r="AR19" s="663"/>
      <c r="AS19" s="663"/>
      <c r="AT19" s="663"/>
      <c r="AU19" s="663"/>
      <c r="AV19" s="663"/>
      <c r="AW19" s="663"/>
      <c r="AX19" s="663"/>
      <c r="AY19" s="663"/>
      <c r="AZ19" s="663"/>
      <c r="BA19" s="663"/>
      <c r="BB19" s="663"/>
      <c r="BC19" s="663"/>
      <c r="BD19" s="663"/>
      <c r="BE19" s="663"/>
      <c r="BF19" s="664"/>
      <c r="BG19" s="665">
        <v>10427</v>
      </c>
      <c r="BH19" s="666"/>
      <c r="BI19" s="666"/>
      <c r="BJ19" s="666"/>
      <c r="BK19" s="666"/>
      <c r="BL19" s="666"/>
      <c r="BM19" s="666"/>
      <c r="BN19" s="667"/>
      <c r="BO19" s="668">
        <v>1.4</v>
      </c>
      <c r="BP19" s="668"/>
      <c r="BQ19" s="668"/>
      <c r="BR19" s="668"/>
      <c r="BS19" s="669" t="s">
        <v>231</v>
      </c>
      <c r="BT19" s="669"/>
      <c r="BU19" s="669"/>
      <c r="BV19" s="669"/>
      <c r="BW19" s="669"/>
      <c r="BX19" s="669"/>
      <c r="BY19" s="669"/>
      <c r="BZ19" s="669"/>
      <c r="CA19" s="669"/>
      <c r="CB19" s="673"/>
      <c r="CD19" s="680" t="s">
        <v>272</v>
      </c>
      <c r="CE19" s="681"/>
      <c r="CF19" s="681"/>
      <c r="CG19" s="681"/>
      <c r="CH19" s="681"/>
      <c r="CI19" s="681"/>
      <c r="CJ19" s="681"/>
      <c r="CK19" s="681"/>
      <c r="CL19" s="681"/>
      <c r="CM19" s="681"/>
      <c r="CN19" s="681"/>
      <c r="CO19" s="681"/>
      <c r="CP19" s="681"/>
      <c r="CQ19" s="682"/>
      <c r="CR19" s="665" t="s">
        <v>127</v>
      </c>
      <c r="CS19" s="666"/>
      <c r="CT19" s="666"/>
      <c r="CU19" s="666"/>
      <c r="CV19" s="666"/>
      <c r="CW19" s="666"/>
      <c r="CX19" s="666"/>
      <c r="CY19" s="667"/>
      <c r="CZ19" s="668" t="s">
        <v>231</v>
      </c>
      <c r="DA19" s="668"/>
      <c r="DB19" s="668"/>
      <c r="DC19" s="668"/>
      <c r="DD19" s="674" t="s">
        <v>127</v>
      </c>
      <c r="DE19" s="666"/>
      <c r="DF19" s="666"/>
      <c r="DG19" s="666"/>
      <c r="DH19" s="666"/>
      <c r="DI19" s="666"/>
      <c r="DJ19" s="666"/>
      <c r="DK19" s="666"/>
      <c r="DL19" s="666"/>
      <c r="DM19" s="666"/>
      <c r="DN19" s="666"/>
      <c r="DO19" s="666"/>
      <c r="DP19" s="667"/>
      <c r="DQ19" s="674" t="s">
        <v>231</v>
      </c>
      <c r="DR19" s="666"/>
      <c r="DS19" s="666"/>
      <c r="DT19" s="666"/>
      <c r="DU19" s="666"/>
      <c r="DV19" s="666"/>
      <c r="DW19" s="666"/>
      <c r="DX19" s="666"/>
      <c r="DY19" s="666"/>
      <c r="DZ19" s="666"/>
      <c r="EA19" s="666"/>
      <c r="EB19" s="666"/>
      <c r="EC19" s="675"/>
    </row>
    <row r="20" spans="2:133" ht="11.25" customHeight="1" x14ac:dyDescent="0.2">
      <c r="B20" s="662" t="s">
        <v>273</v>
      </c>
      <c r="C20" s="663"/>
      <c r="D20" s="663"/>
      <c r="E20" s="663"/>
      <c r="F20" s="663"/>
      <c r="G20" s="663"/>
      <c r="H20" s="663"/>
      <c r="I20" s="663"/>
      <c r="J20" s="663"/>
      <c r="K20" s="663"/>
      <c r="L20" s="663"/>
      <c r="M20" s="663"/>
      <c r="N20" s="663"/>
      <c r="O20" s="663"/>
      <c r="P20" s="663"/>
      <c r="Q20" s="664"/>
      <c r="R20" s="665">
        <v>1547</v>
      </c>
      <c r="S20" s="666"/>
      <c r="T20" s="666"/>
      <c r="U20" s="666"/>
      <c r="V20" s="666"/>
      <c r="W20" s="666"/>
      <c r="X20" s="666"/>
      <c r="Y20" s="667"/>
      <c r="Z20" s="668">
        <v>0</v>
      </c>
      <c r="AA20" s="668"/>
      <c r="AB20" s="668"/>
      <c r="AC20" s="668"/>
      <c r="AD20" s="669">
        <v>1547</v>
      </c>
      <c r="AE20" s="669"/>
      <c r="AF20" s="669"/>
      <c r="AG20" s="669"/>
      <c r="AH20" s="669"/>
      <c r="AI20" s="669"/>
      <c r="AJ20" s="669"/>
      <c r="AK20" s="669"/>
      <c r="AL20" s="670">
        <v>0.1</v>
      </c>
      <c r="AM20" s="671"/>
      <c r="AN20" s="671"/>
      <c r="AO20" s="672"/>
      <c r="AP20" s="662" t="s">
        <v>274</v>
      </c>
      <c r="AQ20" s="663"/>
      <c r="AR20" s="663"/>
      <c r="AS20" s="663"/>
      <c r="AT20" s="663"/>
      <c r="AU20" s="663"/>
      <c r="AV20" s="663"/>
      <c r="AW20" s="663"/>
      <c r="AX20" s="663"/>
      <c r="AY20" s="663"/>
      <c r="AZ20" s="663"/>
      <c r="BA20" s="663"/>
      <c r="BB20" s="663"/>
      <c r="BC20" s="663"/>
      <c r="BD20" s="663"/>
      <c r="BE20" s="663"/>
      <c r="BF20" s="664"/>
      <c r="BG20" s="665">
        <v>10427</v>
      </c>
      <c r="BH20" s="666"/>
      <c r="BI20" s="666"/>
      <c r="BJ20" s="666"/>
      <c r="BK20" s="666"/>
      <c r="BL20" s="666"/>
      <c r="BM20" s="666"/>
      <c r="BN20" s="667"/>
      <c r="BO20" s="668">
        <v>1.4</v>
      </c>
      <c r="BP20" s="668"/>
      <c r="BQ20" s="668"/>
      <c r="BR20" s="668"/>
      <c r="BS20" s="669" t="s">
        <v>231</v>
      </c>
      <c r="BT20" s="669"/>
      <c r="BU20" s="669"/>
      <c r="BV20" s="669"/>
      <c r="BW20" s="669"/>
      <c r="BX20" s="669"/>
      <c r="BY20" s="669"/>
      <c r="BZ20" s="669"/>
      <c r="CA20" s="669"/>
      <c r="CB20" s="673"/>
      <c r="CD20" s="680" t="s">
        <v>275</v>
      </c>
      <c r="CE20" s="681"/>
      <c r="CF20" s="681"/>
      <c r="CG20" s="681"/>
      <c r="CH20" s="681"/>
      <c r="CI20" s="681"/>
      <c r="CJ20" s="681"/>
      <c r="CK20" s="681"/>
      <c r="CL20" s="681"/>
      <c r="CM20" s="681"/>
      <c r="CN20" s="681"/>
      <c r="CO20" s="681"/>
      <c r="CP20" s="681"/>
      <c r="CQ20" s="682"/>
      <c r="CR20" s="665">
        <v>5167946</v>
      </c>
      <c r="CS20" s="666"/>
      <c r="CT20" s="666"/>
      <c r="CU20" s="666"/>
      <c r="CV20" s="666"/>
      <c r="CW20" s="666"/>
      <c r="CX20" s="666"/>
      <c r="CY20" s="667"/>
      <c r="CZ20" s="668">
        <v>100</v>
      </c>
      <c r="DA20" s="668"/>
      <c r="DB20" s="668"/>
      <c r="DC20" s="668"/>
      <c r="DD20" s="674">
        <v>886075</v>
      </c>
      <c r="DE20" s="666"/>
      <c r="DF20" s="666"/>
      <c r="DG20" s="666"/>
      <c r="DH20" s="666"/>
      <c r="DI20" s="666"/>
      <c r="DJ20" s="666"/>
      <c r="DK20" s="666"/>
      <c r="DL20" s="666"/>
      <c r="DM20" s="666"/>
      <c r="DN20" s="666"/>
      <c r="DO20" s="666"/>
      <c r="DP20" s="667"/>
      <c r="DQ20" s="674">
        <v>3755950</v>
      </c>
      <c r="DR20" s="666"/>
      <c r="DS20" s="666"/>
      <c r="DT20" s="666"/>
      <c r="DU20" s="666"/>
      <c r="DV20" s="666"/>
      <c r="DW20" s="666"/>
      <c r="DX20" s="666"/>
      <c r="DY20" s="666"/>
      <c r="DZ20" s="666"/>
      <c r="EA20" s="666"/>
      <c r="EB20" s="666"/>
      <c r="EC20" s="675"/>
    </row>
    <row r="21" spans="2:133" ht="11.25" customHeight="1" x14ac:dyDescent="0.2">
      <c r="B21" s="662" t="s">
        <v>276</v>
      </c>
      <c r="C21" s="663"/>
      <c r="D21" s="663"/>
      <c r="E21" s="663"/>
      <c r="F21" s="663"/>
      <c r="G21" s="663"/>
      <c r="H21" s="663"/>
      <c r="I21" s="663"/>
      <c r="J21" s="663"/>
      <c r="K21" s="663"/>
      <c r="L21" s="663"/>
      <c r="M21" s="663"/>
      <c r="N21" s="663"/>
      <c r="O21" s="663"/>
      <c r="P21" s="663"/>
      <c r="Q21" s="664"/>
      <c r="R21" s="665">
        <v>306</v>
      </c>
      <c r="S21" s="666"/>
      <c r="T21" s="666"/>
      <c r="U21" s="666"/>
      <c r="V21" s="666"/>
      <c r="W21" s="666"/>
      <c r="X21" s="666"/>
      <c r="Y21" s="667"/>
      <c r="Z21" s="668">
        <v>0</v>
      </c>
      <c r="AA21" s="668"/>
      <c r="AB21" s="668"/>
      <c r="AC21" s="668"/>
      <c r="AD21" s="669">
        <v>306</v>
      </c>
      <c r="AE21" s="669"/>
      <c r="AF21" s="669"/>
      <c r="AG21" s="669"/>
      <c r="AH21" s="669"/>
      <c r="AI21" s="669"/>
      <c r="AJ21" s="669"/>
      <c r="AK21" s="669"/>
      <c r="AL21" s="670">
        <v>0</v>
      </c>
      <c r="AM21" s="671"/>
      <c r="AN21" s="671"/>
      <c r="AO21" s="672"/>
      <c r="AP21" s="684" t="s">
        <v>277</v>
      </c>
      <c r="AQ21" s="685"/>
      <c r="AR21" s="685"/>
      <c r="AS21" s="685"/>
      <c r="AT21" s="685"/>
      <c r="AU21" s="685"/>
      <c r="AV21" s="685"/>
      <c r="AW21" s="685"/>
      <c r="AX21" s="685"/>
      <c r="AY21" s="685"/>
      <c r="AZ21" s="685"/>
      <c r="BA21" s="685"/>
      <c r="BB21" s="685"/>
      <c r="BC21" s="685"/>
      <c r="BD21" s="685"/>
      <c r="BE21" s="685"/>
      <c r="BF21" s="686"/>
      <c r="BG21" s="665">
        <v>10427</v>
      </c>
      <c r="BH21" s="666"/>
      <c r="BI21" s="666"/>
      <c r="BJ21" s="666"/>
      <c r="BK21" s="666"/>
      <c r="BL21" s="666"/>
      <c r="BM21" s="666"/>
      <c r="BN21" s="667"/>
      <c r="BO21" s="668">
        <v>1.4</v>
      </c>
      <c r="BP21" s="668"/>
      <c r="BQ21" s="668"/>
      <c r="BR21" s="668"/>
      <c r="BS21" s="669" t="s">
        <v>231</v>
      </c>
      <c r="BT21" s="669"/>
      <c r="BU21" s="669"/>
      <c r="BV21" s="669"/>
      <c r="BW21" s="669"/>
      <c r="BX21" s="669"/>
      <c r="BY21" s="669"/>
      <c r="BZ21" s="669"/>
      <c r="CA21" s="669"/>
      <c r="CB21" s="673"/>
      <c r="CD21" s="692"/>
      <c r="CE21" s="693"/>
      <c r="CF21" s="693"/>
      <c r="CG21" s="693"/>
      <c r="CH21" s="693"/>
      <c r="CI21" s="693"/>
      <c r="CJ21" s="693"/>
      <c r="CK21" s="693"/>
      <c r="CL21" s="693"/>
      <c r="CM21" s="693"/>
      <c r="CN21" s="693"/>
      <c r="CO21" s="693"/>
      <c r="CP21" s="693"/>
      <c r="CQ21" s="694"/>
      <c r="CR21" s="695"/>
      <c r="CS21" s="688"/>
      <c r="CT21" s="688"/>
      <c r="CU21" s="688"/>
      <c r="CV21" s="688"/>
      <c r="CW21" s="688"/>
      <c r="CX21" s="688"/>
      <c r="CY21" s="696"/>
      <c r="CZ21" s="697"/>
      <c r="DA21" s="697"/>
      <c r="DB21" s="697"/>
      <c r="DC21" s="697"/>
      <c r="DD21" s="687"/>
      <c r="DE21" s="688"/>
      <c r="DF21" s="688"/>
      <c r="DG21" s="688"/>
      <c r="DH21" s="688"/>
      <c r="DI21" s="688"/>
      <c r="DJ21" s="688"/>
      <c r="DK21" s="688"/>
      <c r="DL21" s="688"/>
      <c r="DM21" s="688"/>
      <c r="DN21" s="688"/>
      <c r="DO21" s="688"/>
      <c r="DP21" s="696"/>
      <c r="DQ21" s="687"/>
      <c r="DR21" s="688"/>
      <c r="DS21" s="688"/>
      <c r="DT21" s="688"/>
      <c r="DU21" s="688"/>
      <c r="DV21" s="688"/>
      <c r="DW21" s="688"/>
      <c r="DX21" s="688"/>
      <c r="DY21" s="688"/>
      <c r="DZ21" s="688"/>
      <c r="EA21" s="688"/>
      <c r="EB21" s="688"/>
      <c r="EC21" s="689"/>
    </row>
    <row r="22" spans="2:133" ht="11.25" customHeight="1" x14ac:dyDescent="0.2">
      <c r="B22" s="701" t="s">
        <v>278</v>
      </c>
      <c r="C22" s="702"/>
      <c r="D22" s="702"/>
      <c r="E22" s="702"/>
      <c r="F22" s="702"/>
      <c r="G22" s="702"/>
      <c r="H22" s="702"/>
      <c r="I22" s="702"/>
      <c r="J22" s="702"/>
      <c r="K22" s="702"/>
      <c r="L22" s="702"/>
      <c r="M22" s="702"/>
      <c r="N22" s="702"/>
      <c r="O22" s="702"/>
      <c r="P22" s="702"/>
      <c r="Q22" s="703"/>
      <c r="R22" s="665">
        <v>27378</v>
      </c>
      <c r="S22" s="666"/>
      <c r="T22" s="666"/>
      <c r="U22" s="666"/>
      <c r="V22" s="666"/>
      <c r="W22" s="666"/>
      <c r="X22" s="666"/>
      <c r="Y22" s="667"/>
      <c r="Z22" s="668">
        <v>0.5</v>
      </c>
      <c r="AA22" s="668"/>
      <c r="AB22" s="668"/>
      <c r="AC22" s="668"/>
      <c r="AD22" s="669">
        <v>27378</v>
      </c>
      <c r="AE22" s="669"/>
      <c r="AF22" s="669"/>
      <c r="AG22" s="669"/>
      <c r="AH22" s="669"/>
      <c r="AI22" s="669"/>
      <c r="AJ22" s="669"/>
      <c r="AK22" s="669"/>
      <c r="AL22" s="670">
        <v>0.89999997615814209</v>
      </c>
      <c r="AM22" s="671"/>
      <c r="AN22" s="671"/>
      <c r="AO22" s="672"/>
      <c r="AP22" s="684" t="s">
        <v>279</v>
      </c>
      <c r="AQ22" s="685"/>
      <c r="AR22" s="685"/>
      <c r="AS22" s="685"/>
      <c r="AT22" s="685"/>
      <c r="AU22" s="685"/>
      <c r="AV22" s="685"/>
      <c r="AW22" s="685"/>
      <c r="AX22" s="685"/>
      <c r="AY22" s="685"/>
      <c r="AZ22" s="685"/>
      <c r="BA22" s="685"/>
      <c r="BB22" s="685"/>
      <c r="BC22" s="685"/>
      <c r="BD22" s="685"/>
      <c r="BE22" s="685"/>
      <c r="BF22" s="686"/>
      <c r="BG22" s="665" t="s">
        <v>231</v>
      </c>
      <c r="BH22" s="666"/>
      <c r="BI22" s="666"/>
      <c r="BJ22" s="666"/>
      <c r="BK22" s="666"/>
      <c r="BL22" s="666"/>
      <c r="BM22" s="666"/>
      <c r="BN22" s="667"/>
      <c r="BO22" s="668" t="s">
        <v>127</v>
      </c>
      <c r="BP22" s="668"/>
      <c r="BQ22" s="668"/>
      <c r="BR22" s="668"/>
      <c r="BS22" s="669" t="s">
        <v>127</v>
      </c>
      <c r="BT22" s="669"/>
      <c r="BU22" s="669"/>
      <c r="BV22" s="669"/>
      <c r="BW22" s="669"/>
      <c r="BX22" s="669"/>
      <c r="BY22" s="669"/>
      <c r="BZ22" s="669"/>
      <c r="CA22" s="669"/>
      <c r="CB22" s="673"/>
      <c r="CD22" s="647" t="s">
        <v>280</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2">
      <c r="B23" s="662" t="s">
        <v>281</v>
      </c>
      <c r="C23" s="663"/>
      <c r="D23" s="663"/>
      <c r="E23" s="663"/>
      <c r="F23" s="663"/>
      <c r="G23" s="663"/>
      <c r="H23" s="663"/>
      <c r="I23" s="663"/>
      <c r="J23" s="663"/>
      <c r="K23" s="663"/>
      <c r="L23" s="663"/>
      <c r="M23" s="663"/>
      <c r="N23" s="663"/>
      <c r="O23" s="663"/>
      <c r="P23" s="663"/>
      <c r="Q23" s="664"/>
      <c r="R23" s="665">
        <v>2166504</v>
      </c>
      <c r="S23" s="666"/>
      <c r="T23" s="666"/>
      <c r="U23" s="666"/>
      <c r="V23" s="666"/>
      <c r="W23" s="666"/>
      <c r="X23" s="666"/>
      <c r="Y23" s="667"/>
      <c r="Z23" s="668">
        <v>40.1</v>
      </c>
      <c r="AA23" s="668"/>
      <c r="AB23" s="668"/>
      <c r="AC23" s="668"/>
      <c r="AD23" s="669">
        <v>1866425</v>
      </c>
      <c r="AE23" s="669"/>
      <c r="AF23" s="669"/>
      <c r="AG23" s="669"/>
      <c r="AH23" s="669"/>
      <c r="AI23" s="669"/>
      <c r="AJ23" s="669"/>
      <c r="AK23" s="669"/>
      <c r="AL23" s="670">
        <v>64.099999999999994</v>
      </c>
      <c r="AM23" s="671"/>
      <c r="AN23" s="671"/>
      <c r="AO23" s="672"/>
      <c r="AP23" s="684" t="s">
        <v>282</v>
      </c>
      <c r="AQ23" s="685"/>
      <c r="AR23" s="685"/>
      <c r="AS23" s="685"/>
      <c r="AT23" s="685"/>
      <c r="AU23" s="685"/>
      <c r="AV23" s="685"/>
      <c r="AW23" s="685"/>
      <c r="AX23" s="685"/>
      <c r="AY23" s="685"/>
      <c r="AZ23" s="685"/>
      <c r="BA23" s="685"/>
      <c r="BB23" s="685"/>
      <c r="BC23" s="685"/>
      <c r="BD23" s="685"/>
      <c r="BE23" s="685"/>
      <c r="BF23" s="686"/>
      <c r="BG23" s="665" t="s">
        <v>127</v>
      </c>
      <c r="BH23" s="666"/>
      <c r="BI23" s="666"/>
      <c r="BJ23" s="666"/>
      <c r="BK23" s="666"/>
      <c r="BL23" s="666"/>
      <c r="BM23" s="666"/>
      <c r="BN23" s="667"/>
      <c r="BO23" s="668" t="s">
        <v>136</v>
      </c>
      <c r="BP23" s="668"/>
      <c r="BQ23" s="668"/>
      <c r="BR23" s="668"/>
      <c r="BS23" s="669" t="s">
        <v>127</v>
      </c>
      <c r="BT23" s="669"/>
      <c r="BU23" s="669"/>
      <c r="BV23" s="669"/>
      <c r="BW23" s="669"/>
      <c r="BX23" s="669"/>
      <c r="BY23" s="669"/>
      <c r="BZ23" s="669"/>
      <c r="CA23" s="669"/>
      <c r="CB23" s="673"/>
      <c r="CD23" s="647" t="s">
        <v>220</v>
      </c>
      <c r="CE23" s="648"/>
      <c r="CF23" s="648"/>
      <c r="CG23" s="648"/>
      <c r="CH23" s="648"/>
      <c r="CI23" s="648"/>
      <c r="CJ23" s="648"/>
      <c r="CK23" s="648"/>
      <c r="CL23" s="648"/>
      <c r="CM23" s="648"/>
      <c r="CN23" s="648"/>
      <c r="CO23" s="648"/>
      <c r="CP23" s="648"/>
      <c r="CQ23" s="649"/>
      <c r="CR23" s="647" t="s">
        <v>283</v>
      </c>
      <c r="CS23" s="648"/>
      <c r="CT23" s="648"/>
      <c r="CU23" s="648"/>
      <c r="CV23" s="648"/>
      <c r="CW23" s="648"/>
      <c r="CX23" s="648"/>
      <c r="CY23" s="649"/>
      <c r="CZ23" s="647" t="s">
        <v>284</v>
      </c>
      <c r="DA23" s="648"/>
      <c r="DB23" s="648"/>
      <c r="DC23" s="649"/>
      <c r="DD23" s="647" t="s">
        <v>285</v>
      </c>
      <c r="DE23" s="648"/>
      <c r="DF23" s="648"/>
      <c r="DG23" s="648"/>
      <c r="DH23" s="648"/>
      <c r="DI23" s="648"/>
      <c r="DJ23" s="648"/>
      <c r="DK23" s="649"/>
      <c r="DL23" s="698" t="s">
        <v>286</v>
      </c>
      <c r="DM23" s="699"/>
      <c r="DN23" s="699"/>
      <c r="DO23" s="699"/>
      <c r="DP23" s="699"/>
      <c r="DQ23" s="699"/>
      <c r="DR23" s="699"/>
      <c r="DS23" s="699"/>
      <c r="DT23" s="699"/>
      <c r="DU23" s="699"/>
      <c r="DV23" s="700"/>
      <c r="DW23" s="647" t="s">
        <v>287</v>
      </c>
      <c r="DX23" s="648"/>
      <c r="DY23" s="648"/>
      <c r="DZ23" s="648"/>
      <c r="EA23" s="648"/>
      <c r="EB23" s="648"/>
      <c r="EC23" s="649"/>
    </row>
    <row r="24" spans="2:133" ht="11.25" customHeight="1" x14ac:dyDescent="0.2">
      <c r="B24" s="662" t="s">
        <v>288</v>
      </c>
      <c r="C24" s="663"/>
      <c r="D24" s="663"/>
      <c r="E24" s="663"/>
      <c r="F24" s="663"/>
      <c r="G24" s="663"/>
      <c r="H24" s="663"/>
      <c r="I24" s="663"/>
      <c r="J24" s="663"/>
      <c r="K24" s="663"/>
      <c r="L24" s="663"/>
      <c r="M24" s="663"/>
      <c r="N24" s="663"/>
      <c r="O24" s="663"/>
      <c r="P24" s="663"/>
      <c r="Q24" s="664"/>
      <c r="R24" s="665">
        <v>1866425</v>
      </c>
      <c r="S24" s="666"/>
      <c r="T24" s="666"/>
      <c r="U24" s="666"/>
      <c r="V24" s="666"/>
      <c r="W24" s="666"/>
      <c r="X24" s="666"/>
      <c r="Y24" s="667"/>
      <c r="Z24" s="668">
        <v>34.5</v>
      </c>
      <c r="AA24" s="668"/>
      <c r="AB24" s="668"/>
      <c r="AC24" s="668"/>
      <c r="AD24" s="669">
        <v>1866425</v>
      </c>
      <c r="AE24" s="669"/>
      <c r="AF24" s="669"/>
      <c r="AG24" s="669"/>
      <c r="AH24" s="669"/>
      <c r="AI24" s="669"/>
      <c r="AJ24" s="669"/>
      <c r="AK24" s="669"/>
      <c r="AL24" s="670">
        <v>64.099999999999994</v>
      </c>
      <c r="AM24" s="671"/>
      <c r="AN24" s="671"/>
      <c r="AO24" s="672"/>
      <c r="AP24" s="684" t="s">
        <v>289</v>
      </c>
      <c r="AQ24" s="685"/>
      <c r="AR24" s="685"/>
      <c r="AS24" s="685"/>
      <c r="AT24" s="685"/>
      <c r="AU24" s="685"/>
      <c r="AV24" s="685"/>
      <c r="AW24" s="685"/>
      <c r="AX24" s="685"/>
      <c r="AY24" s="685"/>
      <c r="AZ24" s="685"/>
      <c r="BA24" s="685"/>
      <c r="BB24" s="685"/>
      <c r="BC24" s="685"/>
      <c r="BD24" s="685"/>
      <c r="BE24" s="685"/>
      <c r="BF24" s="686"/>
      <c r="BG24" s="665" t="s">
        <v>127</v>
      </c>
      <c r="BH24" s="666"/>
      <c r="BI24" s="666"/>
      <c r="BJ24" s="666"/>
      <c r="BK24" s="666"/>
      <c r="BL24" s="666"/>
      <c r="BM24" s="666"/>
      <c r="BN24" s="667"/>
      <c r="BO24" s="668" t="s">
        <v>231</v>
      </c>
      <c r="BP24" s="668"/>
      <c r="BQ24" s="668"/>
      <c r="BR24" s="668"/>
      <c r="BS24" s="669" t="s">
        <v>127</v>
      </c>
      <c r="BT24" s="669"/>
      <c r="BU24" s="669"/>
      <c r="BV24" s="669"/>
      <c r="BW24" s="669"/>
      <c r="BX24" s="669"/>
      <c r="BY24" s="669"/>
      <c r="BZ24" s="669"/>
      <c r="CA24" s="669"/>
      <c r="CB24" s="673"/>
      <c r="CD24" s="676" t="s">
        <v>290</v>
      </c>
      <c r="CE24" s="677"/>
      <c r="CF24" s="677"/>
      <c r="CG24" s="677"/>
      <c r="CH24" s="677"/>
      <c r="CI24" s="677"/>
      <c r="CJ24" s="677"/>
      <c r="CK24" s="677"/>
      <c r="CL24" s="677"/>
      <c r="CM24" s="677"/>
      <c r="CN24" s="677"/>
      <c r="CO24" s="677"/>
      <c r="CP24" s="677"/>
      <c r="CQ24" s="678"/>
      <c r="CR24" s="654">
        <v>1504097</v>
      </c>
      <c r="CS24" s="655"/>
      <c r="CT24" s="655"/>
      <c r="CU24" s="655"/>
      <c r="CV24" s="655"/>
      <c r="CW24" s="655"/>
      <c r="CX24" s="655"/>
      <c r="CY24" s="656"/>
      <c r="CZ24" s="659">
        <v>29.1</v>
      </c>
      <c r="DA24" s="660"/>
      <c r="DB24" s="660"/>
      <c r="DC24" s="679"/>
      <c r="DD24" s="704">
        <v>1185109</v>
      </c>
      <c r="DE24" s="655"/>
      <c r="DF24" s="655"/>
      <c r="DG24" s="655"/>
      <c r="DH24" s="655"/>
      <c r="DI24" s="655"/>
      <c r="DJ24" s="655"/>
      <c r="DK24" s="656"/>
      <c r="DL24" s="704">
        <v>1158246</v>
      </c>
      <c r="DM24" s="655"/>
      <c r="DN24" s="655"/>
      <c r="DO24" s="655"/>
      <c r="DP24" s="655"/>
      <c r="DQ24" s="655"/>
      <c r="DR24" s="655"/>
      <c r="DS24" s="655"/>
      <c r="DT24" s="655"/>
      <c r="DU24" s="655"/>
      <c r="DV24" s="656"/>
      <c r="DW24" s="659">
        <v>38.200000000000003</v>
      </c>
      <c r="DX24" s="660"/>
      <c r="DY24" s="660"/>
      <c r="DZ24" s="660"/>
      <c r="EA24" s="660"/>
      <c r="EB24" s="660"/>
      <c r="EC24" s="661"/>
    </row>
    <row r="25" spans="2:133" ht="11.25" customHeight="1" x14ac:dyDescent="0.2">
      <c r="B25" s="662" t="s">
        <v>291</v>
      </c>
      <c r="C25" s="663"/>
      <c r="D25" s="663"/>
      <c r="E25" s="663"/>
      <c r="F25" s="663"/>
      <c r="G25" s="663"/>
      <c r="H25" s="663"/>
      <c r="I25" s="663"/>
      <c r="J25" s="663"/>
      <c r="K25" s="663"/>
      <c r="L25" s="663"/>
      <c r="M25" s="663"/>
      <c r="N25" s="663"/>
      <c r="O25" s="663"/>
      <c r="P25" s="663"/>
      <c r="Q25" s="664"/>
      <c r="R25" s="665">
        <v>221734</v>
      </c>
      <c r="S25" s="666"/>
      <c r="T25" s="666"/>
      <c r="U25" s="666"/>
      <c r="V25" s="666"/>
      <c r="W25" s="666"/>
      <c r="X25" s="666"/>
      <c r="Y25" s="667"/>
      <c r="Z25" s="668">
        <v>4.0999999999999996</v>
      </c>
      <c r="AA25" s="668"/>
      <c r="AB25" s="668"/>
      <c r="AC25" s="668"/>
      <c r="AD25" s="669" t="s">
        <v>127</v>
      </c>
      <c r="AE25" s="669"/>
      <c r="AF25" s="669"/>
      <c r="AG25" s="669"/>
      <c r="AH25" s="669"/>
      <c r="AI25" s="669"/>
      <c r="AJ25" s="669"/>
      <c r="AK25" s="669"/>
      <c r="AL25" s="670" t="s">
        <v>231</v>
      </c>
      <c r="AM25" s="671"/>
      <c r="AN25" s="671"/>
      <c r="AO25" s="672"/>
      <c r="AP25" s="684" t="s">
        <v>292</v>
      </c>
      <c r="AQ25" s="685"/>
      <c r="AR25" s="685"/>
      <c r="AS25" s="685"/>
      <c r="AT25" s="685"/>
      <c r="AU25" s="685"/>
      <c r="AV25" s="685"/>
      <c r="AW25" s="685"/>
      <c r="AX25" s="685"/>
      <c r="AY25" s="685"/>
      <c r="AZ25" s="685"/>
      <c r="BA25" s="685"/>
      <c r="BB25" s="685"/>
      <c r="BC25" s="685"/>
      <c r="BD25" s="685"/>
      <c r="BE25" s="685"/>
      <c r="BF25" s="686"/>
      <c r="BG25" s="665" t="s">
        <v>127</v>
      </c>
      <c r="BH25" s="666"/>
      <c r="BI25" s="666"/>
      <c r="BJ25" s="666"/>
      <c r="BK25" s="666"/>
      <c r="BL25" s="666"/>
      <c r="BM25" s="666"/>
      <c r="BN25" s="667"/>
      <c r="BO25" s="668" t="s">
        <v>231</v>
      </c>
      <c r="BP25" s="668"/>
      <c r="BQ25" s="668"/>
      <c r="BR25" s="668"/>
      <c r="BS25" s="669" t="s">
        <v>231</v>
      </c>
      <c r="BT25" s="669"/>
      <c r="BU25" s="669"/>
      <c r="BV25" s="669"/>
      <c r="BW25" s="669"/>
      <c r="BX25" s="669"/>
      <c r="BY25" s="669"/>
      <c r="BZ25" s="669"/>
      <c r="CA25" s="669"/>
      <c r="CB25" s="673"/>
      <c r="CD25" s="680" t="s">
        <v>293</v>
      </c>
      <c r="CE25" s="681"/>
      <c r="CF25" s="681"/>
      <c r="CG25" s="681"/>
      <c r="CH25" s="681"/>
      <c r="CI25" s="681"/>
      <c r="CJ25" s="681"/>
      <c r="CK25" s="681"/>
      <c r="CL25" s="681"/>
      <c r="CM25" s="681"/>
      <c r="CN25" s="681"/>
      <c r="CO25" s="681"/>
      <c r="CP25" s="681"/>
      <c r="CQ25" s="682"/>
      <c r="CR25" s="665">
        <v>775880</v>
      </c>
      <c r="CS25" s="690"/>
      <c r="CT25" s="690"/>
      <c r="CU25" s="690"/>
      <c r="CV25" s="690"/>
      <c r="CW25" s="690"/>
      <c r="CX25" s="690"/>
      <c r="CY25" s="691"/>
      <c r="CZ25" s="670">
        <v>15</v>
      </c>
      <c r="DA25" s="705"/>
      <c r="DB25" s="705"/>
      <c r="DC25" s="707"/>
      <c r="DD25" s="674">
        <v>731853</v>
      </c>
      <c r="DE25" s="690"/>
      <c r="DF25" s="690"/>
      <c r="DG25" s="690"/>
      <c r="DH25" s="690"/>
      <c r="DI25" s="690"/>
      <c r="DJ25" s="690"/>
      <c r="DK25" s="691"/>
      <c r="DL25" s="674">
        <v>706912</v>
      </c>
      <c r="DM25" s="690"/>
      <c r="DN25" s="690"/>
      <c r="DO25" s="690"/>
      <c r="DP25" s="690"/>
      <c r="DQ25" s="690"/>
      <c r="DR25" s="690"/>
      <c r="DS25" s="690"/>
      <c r="DT25" s="690"/>
      <c r="DU25" s="690"/>
      <c r="DV25" s="691"/>
      <c r="DW25" s="670">
        <v>23.3</v>
      </c>
      <c r="DX25" s="705"/>
      <c r="DY25" s="705"/>
      <c r="DZ25" s="705"/>
      <c r="EA25" s="705"/>
      <c r="EB25" s="705"/>
      <c r="EC25" s="706"/>
    </row>
    <row r="26" spans="2:133" ht="11.25" customHeight="1" x14ac:dyDescent="0.2">
      <c r="B26" s="662" t="s">
        <v>294</v>
      </c>
      <c r="C26" s="663"/>
      <c r="D26" s="663"/>
      <c r="E26" s="663"/>
      <c r="F26" s="663"/>
      <c r="G26" s="663"/>
      <c r="H26" s="663"/>
      <c r="I26" s="663"/>
      <c r="J26" s="663"/>
      <c r="K26" s="663"/>
      <c r="L26" s="663"/>
      <c r="M26" s="663"/>
      <c r="N26" s="663"/>
      <c r="O26" s="663"/>
      <c r="P26" s="663"/>
      <c r="Q26" s="664"/>
      <c r="R26" s="665">
        <v>78345</v>
      </c>
      <c r="S26" s="666"/>
      <c r="T26" s="666"/>
      <c r="U26" s="666"/>
      <c r="V26" s="666"/>
      <c r="W26" s="666"/>
      <c r="X26" s="666"/>
      <c r="Y26" s="667"/>
      <c r="Z26" s="668">
        <v>1.4</v>
      </c>
      <c r="AA26" s="668"/>
      <c r="AB26" s="668"/>
      <c r="AC26" s="668"/>
      <c r="AD26" s="669" t="s">
        <v>262</v>
      </c>
      <c r="AE26" s="669"/>
      <c r="AF26" s="669"/>
      <c r="AG26" s="669"/>
      <c r="AH26" s="669"/>
      <c r="AI26" s="669"/>
      <c r="AJ26" s="669"/>
      <c r="AK26" s="669"/>
      <c r="AL26" s="670" t="s">
        <v>127</v>
      </c>
      <c r="AM26" s="671"/>
      <c r="AN26" s="671"/>
      <c r="AO26" s="672"/>
      <c r="AP26" s="684" t="s">
        <v>295</v>
      </c>
      <c r="AQ26" s="708"/>
      <c r="AR26" s="708"/>
      <c r="AS26" s="708"/>
      <c r="AT26" s="708"/>
      <c r="AU26" s="708"/>
      <c r="AV26" s="708"/>
      <c r="AW26" s="708"/>
      <c r="AX26" s="708"/>
      <c r="AY26" s="708"/>
      <c r="AZ26" s="708"/>
      <c r="BA26" s="708"/>
      <c r="BB26" s="708"/>
      <c r="BC26" s="708"/>
      <c r="BD26" s="708"/>
      <c r="BE26" s="708"/>
      <c r="BF26" s="686"/>
      <c r="BG26" s="665" t="s">
        <v>127</v>
      </c>
      <c r="BH26" s="666"/>
      <c r="BI26" s="666"/>
      <c r="BJ26" s="666"/>
      <c r="BK26" s="666"/>
      <c r="BL26" s="666"/>
      <c r="BM26" s="666"/>
      <c r="BN26" s="667"/>
      <c r="BO26" s="668" t="s">
        <v>127</v>
      </c>
      <c r="BP26" s="668"/>
      <c r="BQ26" s="668"/>
      <c r="BR26" s="668"/>
      <c r="BS26" s="669" t="s">
        <v>231</v>
      </c>
      <c r="BT26" s="669"/>
      <c r="BU26" s="669"/>
      <c r="BV26" s="669"/>
      <c r="BW26" s="669"/>
      <c r="BX26" s="669"/>
      <c r="BY26" s="669"/>
      <c r="BZ26" s="669"/>
      <c r="CA26" s="669"/>
      <c r="CB26" s="673"/>
      <c r="CD26" s="680" t="s">
        <v>296</v>
      </c>
      <c r="CE26" s="681"/>
      <c r="CF26" s="681"/>
      <c r="CG26" s="681"/>
      <c r="CH26" s="681"/>
      <c r="CI26" s="681"/>
      <c r="CJ26" s="681"/>
      <c r="CK26" s="681"/>
      <c r="CL26" s="681"/>
      <c r="CM26" s="681"/>
      <c r="CN26" s="681"/>
      <c r="CO26" s="681"/>
      <c r="CP26" s="681"/>
      <c r="CQ26" s="682"/>
      <c r="CR26" s="665">
        <v>416086</v>
      </c>
      <c r="CS26" s="666"/>
      <c r="CT26" s="666"/>
      <c r="CU26" s="666"/>
      <c r="CV26" s="666"/>
      <c r="CW26" s="666"/>
      <c r="CX26" s="666"/>
      <c r="CY26" s="667"/>
      <c r="CZ26" s="670">
        <v>8.1</v>
      </c>
      <c r="DA26" s="705"/>
      <c r="DB26" s="705"/>
      <c r="DC26" s="707"/>
      <c r="DD26" s="674">
        <v>393709</v>
      </c>
      <c r="DE26" s="666"/>
      <c r="DF26" s="666"/>
      <c r="DG26" s="666"/>
      <c r="DH26" s="666"/>
      <c r="DI26" s="666"/>
      <c r="DJ26" s="666"/>
      <c r="DK26" s="667"/>
      <c r="DL26" s="674" t="s">
        <v>127</v>
      </c>
      <c r="DM26" s="666"/>
      <c r="DN26" s="666"/>
      <c r="DO26" s="666"/>
      <c r="DP26" s="666"/>
      <c r="DQ26" s="666"/>
      <c r="DR26" s="666"/>
      <c r="DS26" s="666"/>
      <c r="DT26" s="666"/>
      <c r="DU26" s="666"/>
      <c r="DV26" s="667"/>
      <c r="DW26" s="670" t="s">
        <v>127</v>
      </c>
      <c r="DX26" s="705"/>
      <c r="DY26" s="705"/>
      <c r="DZ26" s="705"/>
      <c r="EA26" s="705"/>
      <c r="EB26" s="705"/>
      <c r="EC26" s="706"/>
    </row>
    <row r="27" spans="2:133" ht="11.25" customHeight="1" x14ac:dyDescent="0.2">
      <c r="B27" s="662" t="s">
        <v>297</v>
      </c>
      <c r="C27" s="663"/>
      <c r="D27" s="663"/>
      <c r="E27" s="663"/>
      <c r="F27" s="663"/>
      <c r="G27" s="663"/>
      <c r="H27" s="663"/>
      <c r="I27" s="663"/>
      <c r="J27" s="663"/>
      <c r="K27" s="663"/>
      <c r="L27" s="663"/>
      <c r="M27" s="663"/>
      <c r="N27" s="663"/>
      <c r="O27" s="663"/>
      <c r="P27" s="663"/>
      <c r="Q27" s="664"/>
      <c r="R27" s="665">
        <v>3193509</v>
      </c>
      <c r="S27" s="666"/>
      <c r="T27" s="666"/>
      <c r="U27" s="666"/>
      <c r="V27" s="666"/>
      <c r="W27" s="666"/>
      <c r="X27" s="666"/>
      <c r="Y27" s="667"/>
      <c r="Z27" s="668">
        <v>59.1</v>
      </c>
      <c r="AA27" s="668"/>
      <c r="AB27" s="668"/>
      <c r="AC27" s="668"/>
      <c r="AD27" s="669">
        <v>2893430</v>
      </c>
      <c r="AE27" s="669"/>
      <c r="AF27" s="669"/>
      <c r="AG27" s="669"/>
      <c r="AH27" s="669"/>
      <c r="AI27" s="669"/>
      <c r="AJ27" s="669"/>
      <c r="AK27" s="669"/>
      <c r="AL27" s="670">
        <v>99.300003051757813</v>
      </c>
      <c r="AM27" s="671"/>
      <c r="AN27" s="671"/>
      <c r="AO27" s="672"/>
      <c r="AP27" s="662" t="s">
        <v>298</v>
      </c>
      <c r="AQ27" s="663"/>
      <c r="AR27" s="663"/>
      <c r="AS27" s="663"/>
      <c r="AT27" s="663"/>
      <c r="AU27" s="663"/>
      <c r="AV27" s="663"/>
      <c r="AW27" s="663"/>
      <c r="AX27" s="663"/>
      <c r="AY27" s="663"/>
      <c r="AZ27" s="663"/>
      <c r="BA27" s="663"/>
      <c r="BB27" s="663"/>
      <c r="BC27" s="663"/>
      <c r="BD27" s="663"/>
      <c r="BE27" s="663"/>
      <c r="BF27" s="664"/>
      <c r="BG27" s="665">
        <v>745705</v>
      </c>
      <c r="BH27" s="666"/>
      <c r="BI27" s="666"/>
      <c r="BJ27" s="666"/>
      <c r="BK27" s="666"/>
      <c r="BL27" s="666"/>
      <c r="BM27" s="666"/>
      <c r="BN27" s="667"/>
      <c r="BO27" s="668">
        <v>100</v>
      </c>
      <c r="BP27" s="668"/>
      <c r="BQ27" s="668"/>
      <c r="BR27" s="668"/>
      <c r="BS27" s="669" t="s">
        <v>127</v>
      </c>
      <c r="BT27" s="669"/>
      <c r="BU27" s="669"/>
      <c r="BV27" s="669"/>
      <c r="BW27" s="669"/>
      <c r="BX27" s="669"/>
      <c r="BY27" s="669"/>
      <c r="BZ27" s="669"/>
      <c r="CA27" s="669"/>
      <c r="CB27" s="673"/>
      <c r="CD27" s="680" t="s">
        <v>299</v>
      </c>
      <c r="CE27" s="681"/>
      <c r="CF27" s="681"/>
      <c r="CG27" s="681"/>
      <c r="CH27" s="681"/>
      <c r="CI27" s="681"/>
      <c r="CJ27" s="681"/>
      <c r="CK27" s="681"/>
      <c r="CL27" s="681"/>
      <c r="CM27" s="681"/>
      <c r="CN27" s="681"/>
      <c r="CO27" s="681"/>
      <c r="CP27" s="681"/>
      <c r="CQ27" s="682"/>
      <c r="CR27" s="665">
        <v>343099</v>
      </c>
      <c r="CS27" s="690"/>
      <c r="CT27" s="690"/>
      <c r="CU27" s="690"/>
      <c r="CV27" s="690"/>
      <c r="CW27" s="690"/>
      <c r="CX27" s="690"/>
      <c r="CY27" s="691"/>
      <c r="CZ27" s="670">
        <v>6.6</v>
      </c>
      <c r="DA27" s="705"/>
      <c r="DB27" s="705"/>
      <c r="DC27" s="707"/>
      <c r="DD27" s="674">
        <v>68138</v>
      </c>
      <c r="DE27" s="690"/>
      <c r="DF27" s="690"/>
      <c r="DG27" s="690"/>
      <c r="DH27" s="690"/>
      <c r="DI27" s="690"/>
      <c r="DJ27" s="690"/>
      <c r="DK27" s="691"/>
      <c r="DL27" s="674">
        <v>66216</v>
      </c>
      <c r="DM27" s="690"/>
      <c r="DN27" s="690"/>
      <c r="DO27" s="690"/>
      <c r="DP27" s="690"/>
      <c r="DQ27" s="690"/>
      <c r="DR27" s="690"/>
      <c r="DS27" s="690"/>
      <c r="DT27" s="690"/>
      <c r="DU27" s="690"/>
      <c r="DV27" s="691"/>
      <c r="DW27" s="670">
        <v>2.2000000000000002</v>
      </c>
      <c r="DX27" s="705"/>
      <c r="DY27" s="705"/>
      <c r="DZ27" s="705"/>
      <c r="EA27" s="705"/>
      <c r="EB27" s="705"/>
      <c r="EC27" s="706"/>
    </row>
    <row r="28" spans="2:133" ht="11.25" customHeight="1" x14ac:dyDescent="0.2">
      <c r="B28" s="662" t="s">
        <v>300</v>
      </c>
      <c r="C28" s="663"/>
      <c r="D28" s="663"/>
      <c r="E28" s="663"/>
      <c r="F28" s="663"/>
      <c r="G28" s="663"/>
      <c r="H28" s="663"/>
      <c r="I28" s="663"/>
      <c r="J28" s="663"/>
      <c r="K28" s="663"/>
      <c r="L28" s="663"/>
      <c r="M28" s="663"/>
      <c r="N28" s="663"/>
      <c r="O28" s="663"/>
      <c r="P28" s="663"/>
      <c r="Q28" s="664"/>
      <c r="R28" s="665">
        <v>790</v>
      </c>
      <c r="S28" s="666"/>
      <c r="T28" s="666"/>
      <c r="U28" s="666"/>
      <c r="V28" s="666"/>
      <c r="W28" s="666"/>
      <c r="X28" s="666"/>
      <c r="Y28" s="667"/>
      <c r="Z28" s="668">
        <v>0</v>
      </c>
      <c r="AA28" s="668"/>
      <c r="AB28" s="668"/>
      <c r="AC28" s="668"/>
      <c r="AD28" s="669">
        <v>790</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301</v>
      </c>
      <c r="CE28" s="681"/>
      <c r="CF28" s="681"/>
      <c r="CG28" s="681"/>
      <c r="CH28" s="681"/>
      <c r="CI28" s="681"/>
      <c r="CJ28" s="681"/>
      <c r="CK28" s="681"/>
      <c r="CL28" s="681"/>
      <c r="CM28" s="681"/>
      <c r="CN28" s="681"/>
      <c r="CO28" s="681"/>
      <c r="CP28" s="681"/>
      <c r="CQ28" s="682"/>
      <c r="CR28" s="665">
        <v>385118</v>
      </c>
      <c r="CS28" s="666"/>
      <c r="CT28" s="666"/>
      <c r="CU28" s="666"/>
      <c r="CV28" s="666"/>
      <c r="CW28" s="666"/>
      <c r="CX28" s="666"/>
      <c r="CY28" s="667"/>
      <c r="CZ28" s="670">
        <v>7.5</v>
      </c>
      <c r="DA28" s="705"/>
      <c r="DB28" s="705"/>
      <c r="DC28" s="707"/>
      <c r="DD28" s="674">
        <v>385118</v>
      </c>
      <c r="DE28" s="666"/>
      <c r="DF28" s="666"/>
      <c r="DG28" s="666"/>
      <c r="DH28" s="666"/>
      <c r="DI28" s="666"/>
      <c r="DJ28" s="666"/>
      <c r="DK28" s="667"/>
      <c r="DL28" s="674">
        <v>385118</v>
      </c>
      <c r="DM28" s="666"/>
      <c r="DN28" s="666"/>
      <c r="DO28" s="666"/>
      <c r="DP28" s="666"/>
      <c r="DQ28" s="666"/>
      <c r="DR28" s="666"/>
      <c r="DS28" s="666"/>
      <c r="DT28" s="666"/>
      <c r="DU28" s="666"/>
      <c r="DV28" s="667"/>
      <c r="DW28" s="670">
        <v>12.7</v>
      </c>
      <c r="DX28" s="705"/>
      <c r="DY28" s="705"/>
      <c r="DZ28" s="705"/>
      <c r="EA28" s="705"/>
      <c r="EB28" s="705"/>
      <c r="EC28" s="706"/>
    </row>
    <row r="29" spans="2:133" ht="11.25" customHeight="1" x14ac:dyDescent="0.2">
      <c r="B29" s="662" t="s">
        <v>302</v>
      </c>
      <c r="C29" s="663"/>
      <c r="D29" s="663"/>
      <c r="E29" s="663"/>
      <c r="F29" s="663"/>
      <c r="G29" s="663"/>
      <c r="H29" s="663"/>
      <c r="I29" s="663"/>
      <c r="J29" s="663"/>
      <c r="K29" s="663"/>
      <c r="L29" s="663"/>
      <c r="M29" s="663"/>
      <c r="N29" s="663"/>
      <c r="O29" s="663"/>
      <c r="P29" s="663"/>
      <c r="Q29" s="664"/>
      <c r="R29" s="665">
        <v>2113</v>
      </c>
      <c r="S29" s="666"/>
      <c r="T29" s="666"/>
      <c r="U29" s="666"/>
      <c r="V29" s="666"/>
      <c r="W29" s="666"/>
      <c r="X29" s="666"/>
      <c r="Y29" s="667"/>
      <c r="Z29" s="668">
        <v>0</v>
      </c>
      <c r="AA29" s="668"/>
      <c r="AB29" s="668"/>
      <c r="AC29" s="668"/>
      <c r="AD29" s="669">
        <v>1182</v>
      </c>
      <c r="AE29" s="669"/>
      <c r="AF29" s="669"/>
      <c r="AG29" s="669"/>
      <c r="AH29" s="669"/>
      <c r="AI29" s="669"/>
      <c r="AJ29" s="669"/>
      <c r="AK29" s="669"/>
      <c r="AL29" s="670">
        <v>0</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303</v>
      </c>
      <c r="CE29" s="715"/>
      <c r="CF29" s="680" t="s">
        <v>304</v>
      </c>
      <c r="CG29" s="681"/>
      <c r="CH29" s="681"/>
      <c r="CI29" s="681"/>
      <c r="CJ29" s="681"/>
      <c r="CK29" s="681"/>
      <c r="CL29" s="681"/>
      <c r="CM29" s="681"/>
      <c r="CN29" s="681"/>
      <c r="CO29" s="681"/>
      <c r="CP29" s="681"/>
      <c r="CQ29" s="682"/>
      <c r="CR29" s="665">
        <v>385118</v>
      </c>
      <c r="CS29" s="690"/>
      <c r="CT29" s="690"/>
      <c r="CU29" s="690"/>
      <c r="CV29" s="690"/>
      <c r="CW29" s="690"/>
      <c r="CX29" s="690"/>
      <c r="CY29" s="691"/>
      <c r="CZ29" s="670">
        <v>7.5</v>
      </c>
      <c r="DA29" s="705"/>
      <c r="DB29" s="705"/>
      <c r="DC29" s="707"/>
      <c r="DD29" s="674">
        <v>385118</v>
      </c>
      <c r="DE29" s="690"/>
      <c r="DF29" s="690"/>
      <c r="DG29" s="690"/>
      <c r="DH29" s="690"/>
      <c r="DI29" s="690"/>
      <c r="DJ29" s="690"/>
      <c r="DK29" s="691"/>
      <c r="DL29" s="674">
        <v>385118</v>
      </c>
      <c r="DM29" s="690"/>
      <c r="DN29" s="690"/>
      <c r="DO29" s="690"/>
      <c r="DP29" s="690"/>
      <c r="DQ29" s="690"/>
      <c r="DR29" s="690"/>
      <c r="DS29" s="690"/>
      <c r="DT29" s="690"/>
      <c r="DU29" s="690"/>
      <c r="DV29" s="691"/>
      <c r="DW29" s="670">
        <v>12.7</v>
      </c>
      <c r="DX29" s="705"/>
      <c r="DY29" s="705"/>
      <c r="DZ29" s="705"/>
      <c r="EA29" s="705"/>
      <c r="EB29" s="705"/>
      <c r="EC29" s="706"/>
    </row>
    <row r="30" spans="2:133" ht="11.25" customHeight="1" x14ac:dyDescent="0.2">
      <c r="B30" s="662" t="s">
        <v>305</v>
      </c>
      <c r="C30" s="663"/>
      <c r="D30" s="663"/>
      <c r="E30" s="663"/>
      <c r="F30" s="663"/>
      <c r="G30" s="663"/>
      <c r="H30" s="663"/>
      <c r="I30" s="663"/>
      <c r="J30" s="663"/>
      <c r="K30" s="663"/>
      <c r="L30" s="663"/>
      <c r="M30" s="663"/>
      <c r="N30" s="663"/>
      <c r="O30" s="663"/>
      <c r="P30" s="663"/>
      <c r="Q30" s="664"/>
      <c r="R30" s="665">
        <v>20500</v>
      </c>
      <c r="S30" s="666"/>
      <c r="T30" s="666"/>
      <c r="U30" s="666"/>
      <c r="V30" s="666"/>
      <c r="W30" s="666"/>
      <c r="X30" s="666"/>
      <c r="Y30" s="667"/>
      <c r="Z30" s="668">
        <v>0.4</v>
      </c>
      <c r="AA30" s="668"/>
      <c r="AB30" s="668"/>
      <c r="AC30" s="668"/>
      <c r="AD30" s="669">
        <v>8501</v>
      </c>
      <c r="AE30" s="669"/>
      <c r="AF30" s="669"/>
      <c r="AG30" s="669"/>
      <c r="AH30" s="669"/>
      <c r="AI30" s="669"/>
      <c r="AJ30" s="669"/>
      <c r="AK30" s="669"/>
      <c r="AL30" s="670">
        <v>0.3</v>
      </c>
      <c r="AM30" s="671"/>
      <c r="AN30" s="671"/>
      <c r="AO30" s="672"/>
      <c r="AP30" s="644" t="s">
        <v>220</v>
      </c>
      <c r="AQ30" s="645"/>
      <c r="AR30" s="645"/>
      <c r="AS30" s="645"/>
      <c r="AT30" s="645"/>
      <c r="AU30" s="645"/>
      <c r="AV30" s="645"/>
      <c r="AW30" s="645"/>
      <c r="AX30" s="645"/>
      <c r="AY30" s="645"/>
      <c r="AZ30" s="645"/>
      <c r="BA30" s="645"/>
      <c r="BB30" s="645"/>
      <c r="BC30" s="645"/>
      <c r="BD30" s="645"/>
      <c r="BE30" s="645"/>
      <c r="BF30" s="646"/>
      <c r="BG30" s="644" t="s">
        <v>306</v>
      </c>
      <c r="BH30" s="712"/>
      <c r="BI30" s="712"/>
      <c r="BJ30" s="712"/>
      <c r="BK30" s="712"/>
      <c r="BL30" s="712"/>
      <c r="BM30" s="712"/>
      <c r="BN30" s="712"/>
      <c r="BO30" s="712"/>
      <c r="BP30" s="712"/>
      <c r="BQ30" s="713"/>
      <c r="BR30" s="644" t="s">
        <v>307</v>
      </c>
      <c r="BS30" s="712"/>
      <c r="BT30" s="712"/>
      <c r="BU30" s="712"/>
      <c r="BV30" s="712"/>
      <c r="BW30" s="712"/>
      <c r="BX30" s="712"/>
      <c r="BY30" s="712"/>
      <c r="BZ30" s="712"/>
      <c r="CA30" s="712"/>
      <c r="CB30" s="713"/>
      <c r="CD30" s="716"/>
      <c r="CE30" s="717"/>
      <c r="CF30" s="680" t="s">
        <v>308</v>
      </c>
      <c r="CG30" s="681"/>
      <c r="CH30" s="681"/>
      <c r="CI30" s="681"/>
      <c r="CJ30" s="681"/>
      <c r="CK30" s="681"/>
      <c r="CL30" s="681"/>
      <c r="CM30" s="681"/>
      <c r="CN30" s="681"/>
      <c r="CO30" s="681"/>
      <c r="CP30" s="681"/>
      <c r="CQ30" s="682"/>
      <c r="CR30" s="665">
        <v>367131</v>
      </c>
      <c r="CS30" s="666"/>
      <c r="CT30" s="666"/>
      <c r="CU30" s="666"/>
      <c r="CV30" s="666"/>
      <c r="CW30" s="666"/>
      <c r="CX30" s="666"/>
      <c r="CY30" s="667"/>
      <c r="CZ30" s="670">
        <v>7.1</v>
      </c>
      <c r="DA30" s="705"/>
      <c r="DB30" s="705"/>
      <c r="DC30" s="707"/>
      <c r="DD30" s="674">
        <v>367131</v>
      </c>
      <c r="DE30" s="666"/>
      <c r="DF30" s="666"/>
      <c r="DG30" s="666"/>
      <c r="DH30" s="666"/>
      <c r="DI30" s="666"/>
      <c r="DJ30" s="666"/>
      <c r="DK30" s="667"/>
      <c r="DL30" s="674">
        <v>367131</v>
      </c>
      <c r="DM30" s="666"/>
      <c r="DN30" s="666"/>
      <c r="DO30" s="666"/>
      <c r="DP30" s="666"/>
      <c r="DQ30" s="666"/>
      <c r="DR30" s="666"/>
      <c r="DS30" s="666"/>
      <c r="DT30" s="666"/>
      <c r="DU30" s="666"/>
      <c r="DV30" s="667"/>
      <c r="DW30" s="670">
        <v>12.1</v>
      </c>
      <c r="DX30" s="705"/>
      <c r="DY30" s="705"/>
      <c r="DZ30" s="705"/>
      <c r="EA30" s="705"/>
      <c r="EB30" s="705"/>
      <c r="EC30" s="706"/>
    </row>
    <row r="31" spans="2:133" ht="11.25" customHeight="1" x14ac:dyDescent="0.2">
      <c r="B31" s="662" t="s">
        <v>309</v>
      </c>
      <c r="C31" s="663"/>
      <c r="D31" s="663"/>
      <c r="E31" s="663"/>
      <c r="F31" s="663"/>
      <c r="G31" s="663"/>
      <c r="H31" s="663"/>
      <c r="I31" s="663"/>
      <c r="J31" s="663"/>
      <c r="K31" s="663"/>
      <c r="L31" s="663"/>
      <c r="M31" s="663"/>
      <c r="N31" s="663"/>
      <c r="O31" s="663"/>
      <c r="P31" s="663"/>
      <c r="Q31" s="664"/>
      <c r="R31" s="665">
        <v>3410</v>
      </c>
      <c r="S31" s="666"/>
      <c r="T31" s="666"/>
      <c r="U31" s="666"/>
      <c r="V31" s="666"/>
      <c r="W31" s="666"/>
      <c r="X31" s="666"/>
      <c r="Y31" s="667"/>
      <c r="Z31" s="668">
        <v>0.1</v>
      </c>
      <c r="AA31" s="668"/>
      <c r="AB31" s="668"/>
      <c r="AC31" s="668"/>
      <c r="AD31" s="669" t="s">
        <v>127</v>
      </c>
      <c r="AE31" s="669"/>
      <c r="AF31" s="669"/>
      <c r="AG31" s="669"/>
      <c r="AH31" s="669"/>
      <c r="AI31" s="669"/>
      <c r="AJ31" s="669"/>
      <c r="AK31" s="669"/>
      <c r="AL31" s="670" t="s">
        <v>231</v>
      </c>
      <c r="AM31" s="671"/>
      <c r="AN31" s="671"/>
      <c r="AO31" s="672"/>
      <c r="AP31" s="725" t="s">
        <v>310</v>
      </c>
      <c r="AQ31" s="726"/>
      <c r="AR31" s="726"/>
      <c r="AS31" s="726"/>
      <c r="AT31" s="731" t="s">
        <v>311</v>
      </c>
      <c r="AU31" s="213"/>
      <c r="AV31" s="213"/>
      <c r="AW31" s="213"/>
      <c r="AX31" s="651" t="s">
        <v>185</v>
      </c>
      <c r="AY31" s="652"/>
      <c r="AZ31" s="652"/>
      <c r="BA31" s="652"/>
      <c r="BB31" s="652"/>
      <c r="BC31" s="652"/>
      <c r="BD31" s="652"/>
      <c r="BE31" s="652"/>
      <c r="BF31" s="653"/>
      <c r="BG31" s="724">
        <v>98.5</v>
      </c>
      <c r="BH31" s="720"/>
      <c r="BI31" s="720"/>
      <c r="BJ31" s="720"/>
      <c r="BK31" s="720"/>
      <c r="BL31" s="720"/>
      <c r="BM31" s="660">
        <v>86.2</v>
      </c>
      <c r="BN31" s="720"/>
      <c r="BO31" s="720"/>
      <c r="BP31" s="720"/>
      <c r="BQ31" s="721"/>
      <c r="BR31" s="724">
        <v>96</v>
      </c>
      <c r="BS31" s="720"/>
      <c r="BT31" s="720"/>
      <c r="BU31" s="720"/>
      <c r="BV31" s="720"/>
      <c r="BW31" s="720"/>
      <c r="BX31" s="660">
        <v>84.4</v>
      </c>
      <c r="BY31" s="720"/>
      <c r="BZ31" s="720"/>
      <c r="CA31" s="720"/>
      <c r="CB31" s="721"/>
      <c r="CD31" s="716"/>
      <c r="CE31" s="717"/>
      <c r="CF31" s="680" t="s">
        <v>312</v>
      </c>
      <c r="CG31" s="681"/>
      <c r="CH31" s="681"/>
      <c r="CI31" s="681"/>
      <c r="CJ31" s="681"/>
      <c r="CK31" s="681"/>
      <c r="CL31" s="681"/>
      <c r="CM31" s="681"/>
      <c r="CN31" s="681"/>
      <c r="CO31" s="681"/>
      <c r="CP31" s="681"/>
      <c r="CQ31" s="682"/>
      <c r="CR31" s="665">
        <v>17987</v>
      </c>
      <c r="CS31" s="690"/>
      <c r="CT31" s="690"/>
      <c r="CU31" s="690"/>
      <c r="CV31" s="690"/>
      <c r="CW31" s="690"/>
      <c r="CX31" s="690"/>
      <c r="CY31" s="691"/>
      <c r="CZ31" s="670">
        <v>0.3</v>
      </c>
      <c r="DA31" s="705"/>
      <c r="DB31" s="705"/>
      <c r="DC31" s="707"/>
      <c r="DD31" s="674">
        <v>17987</v>
      </c>
      <c r="DE31" s="690"/>
      <c r="DF31" s="690"/>
      <c r="DG31" s="690"/>
      <c r="DH31" s="690"/>
      <c r="DI31" s="690"/>
      <c r="DJ31" s="690"/>
      <c r="DK31" s="691"/>
      <c r="DL31" s="674">
        <v>17987</v>
      </c>
      <c r="DM31" s="690"/>
      <c r="DN31" s="690"/>
      <c r="DO31" s="690"/>
      <c r="DP31" s="690"/>
      <c r="DQ31" s="690"/>
      <c r="DR31" s="690"/>
      <c r="DS31" s="690"/>
      <c r="DT31" s="690"/>
      <c r="DU31" s="690"/>
      <c r="DV31" s="691"/>
      <c r="DW31" s="670">
        <v>0.6</v>
      </c>
      <c r="DX31" s="705"/>
      <c r="DY31" s="705"/>
      <c r="DZ31" s="705"/>
      <c r="EA31" s="705"/>
      <c r="EB31" s="705"/>
      <c r="EC31" s="706"/>
    </row>
    <row r="32" spans="2:133" ht="11.25" customHeight="1" x14ac:dyDescent="0.2">
      <c r="B32" s="662" t="s">
        <v>313</v>
      </c>
      <c r="C32" s="663"/>
      <c r="D32" s="663"/>
      <c r="E32" s="663"/>
      <c r="F32" s="663"/>
      <c r="G32" s="663"/>
      <c r="H32" s="663"/>
      <c r="I32" s="663"/>
      <c r="J32" s="663"/>
      <c r="K32" s="663"/>
      <c r="L32" s="663"/>
      <c r="M32" s="663"/>
      <c r="N32" s="663"/>
      <c r="O32" s="663"/>
      <c r="P32" s="663"/>
      <c r="Q32" s="664"/>
      <c r="R32" s="665">
        <v>702218</v>
      </c>
      <c r="S32" s="666"/>
      <c r="T32" s="666"/>
      <c r="U32" s="666"/>
      <c r="V32" s="666"/>
      <c r="W32" s="666"/>
      <c r="X32" s="666"/>
      <c r="Y32" s="667"/>
      <c r="Z32" s="668">
        <v>13</v>
      </c>
      <c r="AA32" s="668"/>
      <c r="AB32" s="668"/>
      <c r="AC32" s="668"/>
      <c r="AD32" s="669" t="s">
        <v>136</v>
      </c>
      <c r="AE32" s="669"/>
      <c r="AF32" s="669"/>
      <c r="AG32" s="669"/>
      <c r="AH32" s="669"/>
      <c r="AI32" s="669"/>
      <c r="AJ32" s="669"/>
      <c r="AK32" s="669"/>
      <c r="AL32" s="670" t="s">
        <v>127</v>
      </c>
      <c r="AM32" s="671"/>
      <c r="AN32" s="671"/>
      <c r="AO32" s="672"/>
      <c r="AP32" s="727"/>
      <c r="AQ32" s="728"/>
      <c r="AR32" s="728"/>
      <c r="AS32" s="728"/>
      <c r="AT32" s="732"/>
      <c r="AU32" s="212" t="s">
        <v>314</v>
      </c>
      <c r="AV32" s="212"/>
      <c r="AW32" s="212"/>
      <c r="AX32" s="662" t="s">
        <v>315</v>
      </c>
      <c r="AY32" s="663"/>
      <c r="AZ32" s="663"/>
      <c r="BA32" s="663"/>
      <c r="BB32" s="663"/>
      <c r="BC32" s="663"/>
      <c r="BD32" s="663"/>
      <c r="BE32" s="663"/>
      <c r="BF32" s="664"/>
      <c r="BG32" s="734">
        <v>99</v>
      </c>
      <c r="BH32" s="690"/>
      <c r="BI32" s="690"/>
      <c r="BJ32" s="690"/>
      <c r="BK32" s="690"/>
      <c r="BL32" s="690"/>
      <c r="BM32" s="671">
        <v>94.9</v>
      </c>
      <c r="BN32" s="722"/>
      <c r="BO32" s="722"/>
      <c r="BP32" s="722"/>
      <c r="BQ32" s="723"/>
      <c r="BR32" s="734">
        <v>99.3</v>
      </c>
      <c r="BS32" s="690"/>
      <c r="BT32" s="690"/>
      <c r="BU32" s="690"/>
      <c r="BV32" s="690"/>
      <c r="BW32" s="690"/>
      <c r="BX32" s="671">
        <v>95.6</v>
      </c>
      <c r="BY32" s="722"/>
      <c r="BZ32" s="722"/>
      <c r="CA32" s="722"/>
      <c r="CB32" s="723"/>
      <c r="CD32" s="718"/>
      <c r="CE32" s="719"/>
      <c r="CF32" s="680" t="s">
        <v>316</v>
      </c>
      <c r="CG32" s="681"/>
      <c r="CH32" s="681"/>
      <c r="CI32" s="681"/>
      <c r="CJ32" s="681"/>
      <c r="CK32" s="681"/>
      <c r="CL32" s="681"/>
      <c r="CM32" s="681"/>
      <c r="CN32" s="681"/>
      <c r="CO32" s="681"/>
      <c r="CP32" s="681"/>
      <c r="CQ32" s="682"/>
      <c r="CR32" s="665" t="s">
        <v>127</v>
      </c>
      <c r="CS32" s="666"/>
      <c r="CT32" s="666"/>
      <c r="CU32" s="666"/>
      <c r="CV32" s="666"/>
      <c r="CW32" s="666"/>
      <c r="CX32" s="666"/>
      <c r="CY32" s="667"/>
      <c r="CZ32" s="670" t="s">
        <v>136</v>
      </c>
      <c r="DA32" s="705"/>
      <c r="DB32" s="705"/>
      <c r="DC32" s="707"/>
      <c r="DD32" s="674" t="s">
        <v>127</v>
      </c>
      <c r="DE32" s="666"/>
      <c r="DF32" s="666"/>
      <c r="DG32" s="666"/>
      <c r="DH32" s="666"/>
      <c r="DI32" s="666"/>
      <c r="DJ32" s="666"/>
      <c r="DK32" s="667"/>
      <c r="DL32" s="674" t="s">
        <v>127</v>
      </c>
      <c r="DM32" s="666"/>
      <c r="DN32" s="666"/>
      <c r="DO32" s="666"/>
      <c r="DP32" s="666"/>
      <c r="DQ32" s="666"/>
      <c r="DR32" s="666"/>
      <c r="DS32" s="666"/>
      <c r="DT32" s="666"/>
      <c r="DU32" s="666"/>
      <c r="DV32" s="667"/>
      <c r="DW32" s="670" t="s">
        <v>231</v>
      </c>
      <c r="DX32" s="705"/>
      <c r="DY32" s="705"/>
      <c r="DZ32" s="705"/>
      <c r="EA32" s="705"/>
      <c r="EB32" s="705"/>
      <c r="EC32" s="706"/>
    </row>
    <row r="33" spans="2:133" ht="11.25" customHeight="1" x14ac:dyDescent="0.2">
      <c r="B33" s="701" t="s">
        <v>317</v>
      </c>
      <c r="C33" s="702"/>
      <c r="D33" s="702"/>
      <c r="E33" s="702"/>
      <c r="F33" s="702"/>
      <c r="G33" s="702"/>
      <c r="H33" s="702"/>
      <c r="I33" s="702"/>
      <c r="J33" s="702"/>
      <c r="K33" s="702"/>
      <c r="L33" s="702"/>
      <c r="M33" s="702"/>
      <c r="N33" s="702"/>
      <c r="O33" s="702"/>
      <c r="P33" s="702"/>
      <c r="Q33" s="703"/>
      <c r="R33" s="665">
        <v>7751</v>
      </c>
      <c r="S33" s="666"/>
      <c r="T33" s="666"/>
      <c r="U33" s="666"/>
      <c r="V33" s="666"/>
      <c r="W33" s="666"/>
      <c r="X33" s="666"/>
      <c r="Y33" s="667"/>
      <c r="Z33" s="668">
        <v>0.1</v>
      </c>
      <c r="AA33" s="668"/>
      <c r="AB33" s="668"/>
      <c r="AC33" s="668"/>
      <c r="AD33" s="669">
        <v>7751</v>
      </c>
      <c r="AE33" s="669"/>
      <c r="AF33" s="669"/>
      <c r="AG33" s="669"/>
      <c r="AH33" s="669"/>
      <c r="AI33" s="669"/>
      <c r="AJ33" s="669"/>
      <c r="AK33" s="669"/>
      <c r="AL33" s="670">
        <v>0.3</v>
      </c>
      <c r="AM33" s="671"/>
      <c r="AN33" s="671"/>
      <c r="AO33" s="672"/>
      <c r="AP33" s="729"/>
      <c r="AQ33" s="730"/>
      <c r="AR33" s="730"/>
      <c r="AS33" s="730"/>
      <c r="AT33" s="733"/>
      <c r="AU33" s="214"/>
      <c r="AV33" s="214"/>
      <c r="AW33" s="214"/>
      <c r="AX33" s="709" t="s">
        <v>318</v>
      </c>
      <c r="AY33" s="710"/>
      <c r="AZ33" s="710"/>
      <c r="BA33" s="710"/>
      <c r="BB33" s="710"/>
      <c r="BC33" s="710"/>
      <c r="BD33" s="710"/>
      <c r="BE33" s="710"/>
      <c r="BF33" s="711"/>
      <c r="BG33" s="735">
        <v>97.9</v>
      </c>
      <c r="BH33" s="736"/>
      <c r="BI33" s="736"/>
      <c r="BJ33" s="736"/>
      <c r="BK33" s="736"/>
      <c r="BL33" s="736"/>
      <c r="BM33" s="737">
        <v>80.3</v>
      </c>
      <c r="BN33" s="736"/>
      <c r="BO33" s="736"/>
      <c r="BP33" s="736"/>
      <c r="BQ33" s="738"/>
      <c r="BR33" s="735">
        <v>93.5</v>
      </c>
      <c r="BS33" s="736"/>
      <c r="BT33" s="736"/>
      <c r="BU33" s="736"/>
      <c r="BV33" s="736"/>
      <c r="BW33" s="736"/>
      <c r="BX33" s="737">
        <v>77.099999999999994</v>
      </c>
      <c r="BY33" s="736"/>
      <c r="BZ33" s="736"/>
      <c r="CA33" s="736"/>
      <c r="CB33" s="738"/>
      <c r="CD33" s="680" t="s">
        <v>319</v>
      </c>
      <c r="CE33" s="681"/>
      <c r="CF33" s="681"/>
      <c r="CG33" s="681"/>
      <c r="CH33" s="681"/>
      <c r="CI33" s="681"/>
      <c r="CJ33" s="681"/>
      <c r="CK33" s="681"/>
      <c r="CL33" s="681"/>
      <c r="CM33" s="681"/>
      <c r="CN33" s="681"/>
      <c r="CO33" s="681"/>
      <c r="CP33" s="681"/>
      <c r="CQ33" s="682"/>
      <c r="CR33" s="665">
        <v>2746019</v>
      </c>
      <c r="CS33" s="690"/>
      <c r="CT33" s="690"/>
      <c r="CU33" s="690"/>
      <c r="CV33" s="690"/>
      <c r="CW33" s="690"/>
      <c r="CX33" s="690"/>
      <c r="CY33" s="691"/>
      <c r="CZ33" s="670">
        <v>53.1</v>
      </c>
      <c r="DA33" s="705"/>
      <c r="DB33" s="705"/>
      <c r="DC33" s="707"/>
      <c r="DD33" s="674">
        <v>2232881</v>
      </c>
      <c r="DE33" s="690"/>
      <c r="DF33" s="690"/>
      <c r="DG33" s="690"/>
      <c r="DH33" s="690"/>
      <c r="DI33" s="690"/>
      <c r="DJ33" s="690"/>
      <c r="DK33" s="691"/>
      <c r="DL33" s="674">
        <v>1168407</v>
      </c>
      <c r="DM33" s="690"/>
      <c r="DN33" s="690"/>
      <c r="DO33" s="690"/>
      <c r="DP33" s="690"/>
      <c r="DQ33" s="690"/>
      <c r="DR33" s="690"/>
      <c r="DS33" s="690"/>
      <c r="DT33" s="690"/>
      <c r="DU33" s="690"/>
      <c r="DV33" s="691"/>
      <c r="DW33" s="670">
        <v>38.6</v>
      </c>
      <c r="DX33" s="705"/>
      <c r="DY33" s="705"/>
      <c r="DZ33" s="705"/>
      <c r="EA33" s="705"/>
      <c r="EB33" s="705"/>
      <c r="EC33" s="706"/>
    </row>
    <row r="34" spans="2:133" ht="11.25" customHeight="1" x14ac:dyDescent="0.2">
      <c r="B34" s="662" t="s">
        <v>320</v>
      </c>
      <c r="C34" s="663"/>
      <c r="D34" s="663"/>
      <c r="E34" s="663"/>
      <c r="F34" s="663"/>
      <c r="G34" s="663"/>
      <c r="H34" s="663"/>
      <c r="I34" s="663"/>
      <c r="J34" s="663"/>
      <c r="K34" s="663"/>
      <c r="L34" s="663"/>
      <c r="M34" s="663"/>
      <c r="N34" s="663"/>
      <c r="O34" s="663"/>
      <c r="P34" s="663"/>
      <c r="Q34" s="664"/>
      <c r="R34" s="665">
        <v>589569</v>
      </c>
      <c r="S34" s="666"/>
      <c r="T34" s="666"/>
      <c r="U34" s="666"/>
      <c r="V34" s="666"/>
      <c r="W34" s="666"/>
      <c r="X34" s="666"/>
      <c r="Y34" s="667"/>
      <c r="Z34" s="668">
        <v>10.9</v>
      </c>
      <c r="AA34" s="668"/>
      <c r="AB34" s="668"/>
      <c r="AC34" s="668"/>
      <c r="AD34" s="669" t="s">
        <v>231</v>
      </c>
      <c r="AE34" s="669"/>
      <c r="AF34" s="669"/>
      <c r="AG34" s="669"/>
      <c r="AH34" s="669"/>
      <c r="AI34" s="669"/>
      <c r="AJ34" s="669"/>
      <c r="AK34" s="669"/>
      <c r="AL34" s="670" t="s">
        <v>231</v>
      </c>
      <c r="AM34" s="671"/>
      <c r="AN34" s="671"/>
      <c r="AO34" s="672"/>
      <c r="AP34" s="215"/>
      <c r="AQ34" s="216"/>
      <c r="AR34" s="212"/>
      <c r="AS34" s="213"/>
      <c r="AT34" s="213"/>
      <c r="AU34" s="213"/>
      <c r="AV34" s="213"/>
      <c r="AW34" s="213"/>
      <c r="AX34" s="213"/>
      <c r="AY34" s="213"/>
      <c r="AZ34" s="213"/>
      <c r="BA34" s="213"/>
      <c r="BB34" s="213"/>
      <c r="BC34" s="213"/>
      <c r="BD34" s="213"/>
      <c r="BE34" s="213"/>
      <c r="BF34" s="213"/>
      <c r="BG34" s="216"/>
      <c r="BH34" s="216"/>
      <c r="BI34" s="216"/>
      <c r="BJ34" s="216"/>
      <c r="BK34" s="216"/>
      <c r="BL34" s="216"/>
      <c r="BM34" s="216"/>
      <c r="BN34" s="216"/>
      <c r="BO34" s="216"/>
      <c r="BP34" s="216"/>
      <c r="BQ34" s="216"/>
      <c r="BR34" s="216"/>
      <c r="BS34" s="216"/>
      <c r="BT34" s="216"/>
      <c r="BU34" s="216"/>
      <c r="BV34" s="216"/>
      <c r="BW34" s="216"/>
      <c r="BX34" s="216"/>
      <c r="BY34" s="216"/>
      <c r="BZ34" s="216"/>
      <c r="CA34" s="216"/>
      <c r="CB34" s="216"/>
      <c r="CD34" s="680" t="s">
        <v>321</v>
      </c>
      <c r="CE34" s="681"/>
      <c r="CF34" s="681"/>
      <c r="CG34" s="681"/>
      <c r="CH34" s="681"/>
      <c r="CI34" s="681"/>
      <c r="CJ34" s="681"/>
      <c r="CK34" s="681"/>
      <c r="CL34" s="681"/>
      <c r="CM34" s="681"/>
      <c r="CN34" s="681"/>
      <c r="CO34" s="681"/>
      <c r="CP34" s="681"/>
      <c r="CQ34" s="682"/>
      <c r="CR34" s="665">
        <v>786969</v>
      </c>
      <c r="CS34" s="666"/>
      <c r="CT34" s="666"/>
      <c r="CU34" s="666"/>
      <c r="CV34" s="666"/>
      <c r="CW34" s="666"/>
      <c r="CX34" s="666"/>
      <c r="CY34" s="667"/>
      <c r="CZ34" s="670">
        <v>15.2</v>
      </c>
      <c r="DA34" s="705"/>
      <c r="DB34" s="705"/>
      <c r="DC34" s="707"/>
      <c r="DD34" s="674">
        <v>530916</v>
      </c>
      <c r="DE34" s="666"/>
      <c r="DF34" s="666"/>
      <c r="DG34" s="666"/>
      <c r="DH34" s="666"/>
      <c r="DI34" s="666"/>
      <c r="DJ34" s="666"/>
      <c r="DK34" s="667"/>
      <c r="DL34" s="674">
        <v>406050</v>
      </c>
      <c r="DM34" s="666"/>
      <c r="DN34" s="666"/>
      <c r="DO34" s="666"/>
      <c r="DP34" s="666"/>
      <c r="DQ34" s="666"/>
      <c r="DR34" s="666"/>
      <c r="DS34" s="666"/>
      <c r="DT34" s="666"/>
      <c r="DU34" s="666"/>
      <c r="DV34" s="667"/>
      <c r="DW34" s="670">
        <v>13.4</v>
      </c>
      <c r="DX34" s="705"/>
      <c r="DY34" s="705"/>
      <c r="DZ34" s="705"/>
      <c r="EA34" s="705"/>
      <c r="EB34" s="705"/>
      <c r="EC34" s="706"/>
    </row>
    <row r="35" spans="2:133" ht="11.25" customHeight="1" x14ac:dyDescent="0.2">
      <c r="B35" s="662" t="s">
        <v>322</v>
      </c>
      <c r="C35" s="663"/>
      <c r="D35" s="663"/>
      <c r="E35" s="663"/>
      <c r="F35" s="663"/>
      <c r="G35" s="663"/>
      <c r="H35" s="663"/>
      <c r="I35" s="663"/>
      <c r="J35" s="663"/>
      <c r="K35" s="663"/>
      <c r="L35" s="663"/>
      <c r="M35" s="663"/>
      <c r="N35" s="663"/>
      <c r="O35" s="663"/>
      <c r="P35" s="663"/>
      <c r="Q35" s="664"/>
      <c r="R35" s="665">
        <v>16979</v>
      </c>
      <c r="S35" s="666"/>
      <c r="T35" s="666"/>
      <c r="U35" s="666"/>
      <c r="V35" s="666"/>
      <c r="W35" s="666"/>
      <c r="X35" s="666"/>
      <c r="Y35" s="667"/>
      <c r="Z35" s="668">
        <v>0.3</v>
      </c>
      <c r="AA35" s="668"/>
      <c r="AB35" s="668"/>
      <c r="AC35" s="668"/>
      <c r="AD35" s="669">
        <v>1120</v>
      </c>
      <c r="AE35" s="669"/>
      <c r="AF35" s="669"/>
      <c r="AG35" s="669"/>
      <c r="AH35" s="669"/>
      <c r="AI35" s="669"/>
      <c r="AJ35" s="669"/>
      <c r="AK35" s="669"/>
      <c r="AL35" s="670">
        <v>0</v>
      </c>
      <c r="AM35" s="671"/>
      <c r="AN35" s="671"/>
      <c r="AO35" s="672"/>
      <c r="AP35" s="217"/>
      <c r="AQ35" s="644" t="s">
        <v>323</v>
      </c>
      <c r="AR35" s="645"/>
      <c r="AS35" s="645"/>
      <c r="AT35" s="645"/>
      <c r="AU35" s="645"/>
      <c r="AV35" s="645"/>
      <c r="AW35" s="645"/>
      <c r="AX35" s="645"/>
      <c r="AY35" s="645"/>
      <c r="AZ35" s="645"/>
      <c r="BA35" s="645"/>
      <c r="BB35" s="645"/>
      <c r="BC35" s="645"/>
      <c r="BD35" s="645"/>
      <c r="BE35" s="645"/>
      <c r="BF35" s="646"/>
      <c r="BG35" s="644" t="s">
        <v>324</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325</v>
      </c>
      <c r="CE35" s="681"/>
      <c r="CF35" s="681"/>
      <c r="CG35" s="681"/>
      <c r="CH35" s="681"/>
      <c r="CI35" s="681"/>
      <c r="CJ35" s="681"/>
      <c r="CK35" s="681"/>
      <c r="CL35" s="681"/>
      <c r="CM35" s="681"/>
      <c r="CN35" s="681"/>
      <c r="CO35" s="681"/>
      <c r="CP35" s="681"/>
      <c r="CQ35" s="682"/>
      <c r="CR35" s="665">
        <v>99772</v>
      </c>
      <c r="CS35" s="690"/>
      <c r="CT35" s="690"/>
      <c r="CU35" s="690"/>
      <c r="CV35" s="690"/>
      <c r="CW35" s="690"/>
      <c r="CX35" s="690"/>
      <c r="CY35" s="691"/>
      <c r="CZ35" s="670">
        <v>1.9</v>
      </c>
      <c r="DA35" s="705"/>
      <c r="DB35" s="705"/>
      <c r="DC35" s="707"/>
      <c r="DD35" s="674">
        <v>76372</v>
      </c>
      <c r="DE35" s="690"/>
      <c r="DF35" s="690"/>
      <c r="DG35" s="690"/>
      <c r="DH35" s="690"/>
      <c r="DI35" s="690"/>
      <c r="DJ35" s="690"/>
      <c r="DK35" s="691"/>
      <c r="DL35" s="674">
        <v>76196</v>
      </c>
      <c r="DM35" s="690"/>
      <c r="DN35" s="690"/>
      <c r="DO35" s="690"/>
      <c r="DP35" s="690"/>
      <c r="DQ35" s="690"/>
      <c r="DR35" s="690"/>
      <c r="DS35" s="690"/>
      <c r="DT35" s="690"/>
      <c r="DU35" s="690"/>
      <c r="DV35" s="691"/>
      <c r="DW35" s="670">
        <v>2.5</v>
      </c>
      <c r="DX35" s="705"/>
      <c r="DY35" s="705"/>
      <c r="DZ35" s="705"/>
      <c r="EA35" s="705"/>
      <c r="EB35" s="705"/>
      <c r="EC35" s="706"/>
    </row>
    <row r="36" spans="2:133" ht="11.25" customHeight="1" x14ac:dyDescent="0.2">
      <c r="B36" s="662" t="s">
        <v>326</v>
      </c>
      <c r="C36" s="663"/>
      <c r="D36" s="663"/>
      <c r="E36" s="663"/>
      <c r="F36" s="663"/>
      <c r="G36" s="663"/>
      <c r="H36" s="663"/>
      <c r="I36" s="663"/>
      <c r="J36" s="663"/>
      <c r="K36" s="663"/>
      <c r="L36" s="663"/>
      <c r="M36" s="663"/>
      <c r="N36" s="663"/>
      <c r="O36" s="663"/>
      <c r="P36" s="663"/>
      <c r="Q36" s="664"/>
      <c r="R36" s="665">
        <v>33081</v>
      </c>
      <c r="S36" s="666"/>
      <c r="T36" s="666"/>
      <c r="U36" s="666"/>
      <c r="V36" s="666"/>
      <c r="W36" s="666"/>
      <c r="X36" s="666"/>
      <c r="Y36" s="667"/>
      <c r="Z36" s="668">
        <v>0.6</v>
      </c>
      <c r="AA36" s="668"/>
      <c r="AB36" s="668"/>
      <c r="AC36" s="668"/>
      <c r="AD36" s="669" t="s">
        <v>231</v>
      </c>
      <c r="AE36" s="669"/>
      <c r="AF36" s="669"/>
      <c r="AG36" s="669"/>
      <c r="AH36" s="669"/>
      <c r="AI36" s="669"/>
      <c r="AJ36" s="669"/>
      <c r="AK36" s="669"/>
      <c r="AL36" s="670" t="s">
        <v>136</v>
      </c>
      <c r="AM36" s="671"/>
      <c r="AN36" s="671"/>
      <c r="AO36" s="672"/>
      <c r="AP36" s="217"/>
      <c r="AQ36" s="739" t="s">
        <v>327</v>
      </c>
      <c r="AR36" s="740"/>
      <c r="AS36" s="740"/>
      <c r="AT36" s="740"/>
      <c r="AU36" s="740"/>
      <c r="AV36" s="740"/>
      <c r="AW36" s="740"/>
      <c r="AX36" s="740"/>
      <c r="AY36" s="741"/>
      <c r="AZ36" s="654">
        <v>437416</v>
      </c>
      <c r="BA36" s="655"/>
      <c r="BB36" s="655"/>
      <c r="BC36" s="655"/>
      <c r="BD36" s="655"/>
      <c r="BE36" s="655"/>
      <c r="BF36" s="742"/>
      <c r="BG36" s="676" t="s">
        <v>328</v>
      </c>
      <c r="BH36" s="677"/>
      <c r="BI36" s="677"/>
      <c r="BJ36" s="677"/>
      <c r="BK36" s="677"/>
      <c r="BL36" s="677"/>
      <c r="BM36" s="677"/>
      <c r="BN36" s="677"/>
      <c r="BO36" s="677"/>
      <c r="BP36" s="677"/>
      <c r="BQ36" s="677"/>
      <c r="BR36" s="677"/>
      <c r="BS36" s="677"/>
      <c r="BT36" s="677"/>
      <c r="BU36" s="678"/>
      <c r="BV36" s="654">
        <v>35234</v>
      </c>
      <c r="BW36" s="655"/>
      <c r="BX36" s="655"/>
      <c r="BY36" s="655"/>
      <c r="BZ36" s="655"/>
      <c r="CA36" s="655"/>
      <c r="CB36" s="742"/>
      <c r="CD36" s="680" t="s">
        <v>329</v>
      </c>
      <c r="CE36" s="681"/>
      <c r="CF36" s="681"/>
      <c r="CG36" s="681"/>
      <c r="CH36" s="681"/>
      <c r="CI36" s="681"/>
      <c r="CJ36" s="681"/>
      <c r="CK36" s="681"/>
      <c r="CL36" s="681"/>
      <c r="CM36" s="681"/>
      <c r="CN36" s="681"/>
      <c r="CO36" s="681"/>
      <c r="CP36" s="681"/>
      <c r="CQ36" s="682"/>
      <c r="CR36" s="665">
        <v>732846</v>
      </c>
      <c r="CS36" s="666"/>
      <c r="CT36" s="666"/>
      <c r="CU36" s="666"/>
      <c r="CV36" s="666"/>
      <c r="CW36" s="666"/>
      <c r="CX36" s="666"/>
      <c r="CY36" s="667"/>
      <c r="CZ36" s="670">
        <v>14.2</v>
      </c>
      <c r="DA36" s="705"/>
      <c r="DB36" s="705"/>
      <c r="DC36" s="707"/>
      <c r="DD36" s="674">
        <v>591279</v>
      </c>
      <c r="DE36" s="666"/>
      <c r="DF36" s="666"/>
      <c r="DG36" s="666"/>
      <c r="DH36" s="666"/>
      <c r="DI36" s="666"/>
      <c r="DJ36" s="666"/>
      <c r="DK36" s="667"/>
      <c r="DL36" s="674">
        <v>348200</v>
      </c>
      <c r="DM36" s="666"/>
      <c r="DN36" s="666"/>
      <c r="DO36" s="666"/>
      <c r="DP36" s="666"/>
      <c r="DQ36" s="666"/>
      <c r="DR36" s="666"/>
      <c r="DS36" s="666"/>
      <c r="DT36" s="666"/>
      <c r="DU36" s="666"/>
      <c r="DV36" s="667"/>
      <c r="DW36" s="670">
        <v>11.5</v>
      </c>
      <c r="DX36" s="705"/>
      <c r="DY36" s="705"/>
      <c r="DZ36" s="705"/>
      <c r="EA36" s="705"/>
      <c r="EB36" s="705"/>
      <c r="EC36" s="706"/>
    </row>
    <row r="37" spans="2:133" ht="11.25" customHeight="1" x14ac:dyDescent="0.2">
      <c r="B37" s="662" t="s">
        <v>330</v>
      </c>
      <c r="C37" s="663"/>
      <c r="D37" s="663"/>
      <c r="E37" s="663"/>
      <c r="F37" s="663"/>
      <c r="G37" s="663"/>
      <c r="H37" s="663"/>
      <c r="I37" s="663"/>
      <c r="J37" s="663"/>
      <c r="K37" s="663"/>
      <c r="L37" s="663"/>
      <c r="M37" s="663"/>
      <c r="N37" s="663"/>
      <c r="O37" s="663"/>
      <c r="P37" s="663"/>
      <c r="Q37" s="664"/>
      <c r="R37" s="665">
        <v>224468</v>
      </c>
      <c r="S37" s="666"/>
      <c r="T37" s="666"/>
      <c r="U37" s="666"/>
      <c r="V37" s="666"/>
      <c r="W37" s="666"/>
      <c r="X37" s="666"/>
      <c r="Y37" s="667"/>
      <c r="Z37" s="668">
        <v>4.2</v>
      </c>
      <c r="AA37" s="668"/>
      <c r="AB37" s="668"/>
      <c r="AC37" s="668"/>
      <c r="AD37" s="669" t="s">
        <v>127</v>
      </c>
      <c r="AE37" s="669"/>
      <c r="AF37" s="669"/>
      <c r="AG37" s="669"/>
      <c r="AH37" s="669"/>
      <c r="AI37" s="669"/>
      <c r="AJ37" s="669"/>
      <c r="AK37" s="669"/>
      <c r="AL37" s="670" t="s">
        <v>127</v>
      </c>
      <c r="AM37" s="671"/>
      <c r="AN37" s="671"/>
      <c r="AO37" s="672"/>
      <c r="AQ37" s="743" t="s">
        <v>331</v>
      </c>
      <c r="AR37" s="744"/>
      <c r="AS37" s="744"/>
      <c r="AT37" s="744"/>
      <c r="AU37" s="744"/>
      <c r="AV37" s="744"/>
      <c r="AW37" s="744"/>
      <c r="AX37" s="744"/>
      <c r="AY37" s="745"/>
      <c r="AZ37" s="665">
        <v>126724</v>
      </c>
      <c r="BA37" s="666"/>
      <c r="BB37" s="666"/>
      <c r="BC37" s="666"/>
      <c r="BD37" s="690"/>
      <c r="BE37" s="690"/>
      <c r="BF37" s="723"/>
      <c r="BG37" s="680" t="s">
        <v>332</v>
      </c>
      <c r="BH37" s="681"/>
      <c r="BI37" s="681"/>
      <c r="BJ37" s="681"/>
      <c r="BK37" s="681"/>
      <c r="BL37" s="681"/>
      <c r="BM37" s="681"/>
      <c r="BN37" s="681"/>
      <c r="BO37" s="681"/>
      <c r="BP37" s="681"/>
      <c r="BQ37" s="681"/>
      <c r="BR37" s="681"/>
      <c r="BS37" s="681"/>
      <c r="BT37" s="681"/>
      <c r="BU37" s="682"/>
      <c r="BV37" s="665">
        <v>32673</v>
      </c>
      <c r="BW37" s="666"/>
      <c r="BX37" s="666"/>
      <c r="BY37" s="666"/>
      <c r="BZ37" s="666"/>
      <c r="CA37" s="666"/>
      <c r="CB37" s="675"/>
      <c r="CD37" s="680" t="s">
        <v>333</v>
      </c>
      <c r="CE37" s="681"/>
      <c r="CF37" s="681"/>
      <c r="CG37" s="681"/>
      <c r="CH37" s="681"/>
      <c r="CI37" s="681"/>
      <c r="CJ37" s="681"/>
      <c r="CK37" s="681"/>
      <c r="CL37" s="681"/>
      <c r="CM37" s="681"/>
      <c r="CN37" s="681"/>
      <c r="CO37" s="681"/>
      <c r="CP37" s="681"/>
      <c r="CQ37" s="682"/>
      <c r="CR37" s="665">
        <v>223545</v>
      </c>
      <c r="CS37" s="690"/>
      <c r="CT37" s="690"/>
      <c r="CU37" s="690"/>
      <c r="CV37" s="690"/>
      <c r="CW37" s="690"/>
      <c r="CX37" s="690"/>
      <c r="CY37" s="691"/>
      <c r="CZ37" s="670">
        <v>4.3</v>
      </c>
      <c r="DA37" s="705"/>
      <c r="DB37" s="705"/>
      <c r="DC37" s="707"/>
      <c r="DD37" s="674">
        <v>223545</v>
      </c>
      <c r="DE37" s="690"/>
      <c r="DF37" s="690"/>
      <c r="DG37" s="690"/>
      <c r="DH37" s="690"/>
      <c r="DI37" s="690"/>
      <c r="DJ37" s="690"/>
      <c r="DK37" s="691"/>
      <c r="DL37" s="674">
        <v>205094</v>
      </c>
      <c r="DM37" s="690"/>
      <c r="DN37" s="690"/>
      <c r="DO37" s="690"/>
      <c r="DP37" s="690"/>
      <c r="DQ37" s="690"/>
      <c r="DR37" s="690"/>
      <c r="DS37" s="690"/>
      <c r="DT37" s="690"/>
      <c r="DU37" s="690"/>
      <c r="DV37" s="691"/>
      <c r="DW37" s="670">
        <v>6.8</v>
      </c>
      <c r="DX37" s="705"/>
      <c r="DY37" s="705"/>
      <c r="DZ37" s="705"/>
      <c r="EA37" s="705"/>
      <c r="EB37" s="705"/>
      <c r="EC37" s="706"/>
    </row>
    <row r="38" spans="2:133" ht="11.25" customHeight="1" x14ac:dyDescent="0.2">
      <c r="B38" s="662" t="s">
        <v>334</v>
      </c>
      <c r="C38" s="663"/>
      <c r="D38" s="663"/>
      <c r="E38" s="663"/>
      <c r="F38" s="663"/>
      <c r="G38" s="663"/>
      <c r="H38" s="663"/>
      <c r="I38" s="663"/>
      <c r="J38" s="663"/>
      <c r="K38" s="663"/>
      <c r="L38" s="663"/>
      <c r="M38" s="663"/>
      <c r="N38" s="663"/>
      <c r="O38" s="663"/>
      <c r="P38" s="663"/>
      <c r="Q38" s="664"/>
      <c r="R38" s="665">
        <v>229559</v>
      </c>
      <c r="S38" s="666"/>
      <c r="T38" s="666"/>
      <c r="U38" s="666"/>
      <c r="V38" s="666"/>
      <c r="W38" s="666"/>
      <c r="X38" s="666"/>
      <c r="Y38" s="667"/>
      <c r="Z38" s="668">
        <v>4.2</v>
      </c>
      <c r="AA38" s="668"/>
      <c r="AB38" s="668"/>
      <c r="AC38" s="668"/>
      <c r="AD38" s="669" t="s">
        <v>127</v>
      </c>
      <c r="AE38" s="669"/>
      <c r="AF38" s="669"/>
      <c r="AG38" s="669"/>
      <c r="AH38" s="669"/>
      <c r="AI38" s="669"/>
      <c r="AJ38" s="669"/>
      <c r="AK38" s="669"/>
      <c r="AL38" s="670" t="s">
        <v>231</v>
      </c>
      <c r="AM38" s="671"/>
      <c r="AN38" s="671"/>
      <c r="AO38" s="672"/>
      <c r="AQ38" s="743" t="s">
        <v>335</v>
      </c>
      <c r="AR38" s="744"/>
      <c r="AS38" s="744"/>
      <c r="AT38" s="744"/>
      <c r="AU38" s="744"/>
      <c r="AV38" s="744"/>
      <c r="AW38" s="744"/>
      <c r="AX38" s="744"/>
      <c r="AY38" s="745"/>
      <c r="AZ38" s="665">
        <v>30832</v>
      </c>
      <c r="BA38" s="666"/>
      <c r="BB38" s="666"/>
      <c r="BC38" s="666"/>
      <c r="BD38" s="690"/>
      <c r="BE38" s="690"/>
      <c r="BF38" s="723"/>
      <c r="BG38" s="680" t="s">
        <v>336</v>
      </c>
      <c r="BH38" s="681"/>
      <c r="BI38" s="681"/>
      <c r="BJ38" s="681"/>
      <c r="BK38" s="681"/>
      <c r="BL38" s="681"/>
      <c r="BM38" s="681"/>
      <c r="BN38" s="681"/>
      <c r="BO38" s="681"/>
      <c r="BP38" s="681"/>
      <c r="BQ38" s="681"/>
      <c r="BR38" s="681"/>
      <c r="BS38" s="681"/>
      <c r="BT38" s="681"/>
      <c r="BU38" s="682"/>
      <c r="BV38" s="665">
        <v>778</v>
      </c>
      <c r="BW38" s="666"/>
      <c r="BX38" s="666"/>
      <c r="BY38" s="666"/>
      <c r="BZ38" s="666"/>
      <c r="CA38" s="666"/>
      <c r="CB38" s="675"/>
      <c r="CD38" s="680" t="s">
        <v>337</v>
      </c>
      <c r="CE38" s="681"/>
      <c r="CF38" s="681"/>
      <c r="CG38" s="681"/>
      <c r="CH38" s="681"/>
      <c r="CI38" s="681"/>
      <c r="CJ38" s="681"/>
      <c r="CK38" s="681"/>
      <c r="CL38" s="681"/>
      <c r="CM38" s="681"/>
      <c r="CN38" s="681"/>
      <c r="CO38" s="681"/>
      <c r="CP38" s="681"/>
      <c r="CQ38" s="682"/>
      <c r="CR38" s="665">
        <v>397762</v>
      </c>
      <c r="CS38" s="666"/>
      <c r="CT38" s="666"/>
      <c r="CU38" s="666"/>
      <c r="CV38" s="666"/>
      <c r="CW38" s="666"/>
      <c r="CX38" s="666"/>
      <c r="CY38" s="667"/>
      <c r="CZ38" s="670">
        <v>7.7</v>
      </c>
      <c r="DA38" s="705"/>
      <c r="DB38" s="705"/>
      <c r="DC38" s="707"/>
      <c r="DD38" s="674">
        <v>338652</v>
      </c>
      <c r="DE38" s="666"/>
      <c r="DF38" s="666"/>
      <c r="DG38" s="666"/>
      <c r="DH38" s="666"/>
      <c r="DI38" s="666"/>
      <c r="DJ38" s="666"/>
      <c r="DK38" s="667"/>
      <c r="DL38" s="674">
        <v>337961</v>
      </c>
      <c r="DM38" s="666"/>
      <c r="DN38" s="666"/>
      <c r="DO38" s="666"/>
      <c r="DP38" s="666"/>
      <c r="DQ38" s="666"/>
      <c r="DR38" s="666"/>
      <c r="DS38" s="666"/>
      <c r="DT38" s="666"/>
      <c r="DU38" s="666"/>
      <c r="DV38" s="667"/>
      <c r="DW38" s="670">
        <v>11.2</v>
      </c>
      <c r="DX38" s="705"/>
      <c r="DY38" s="705"/>
      <c r="DZ38" s="705"/>
      <c r="EA38" s="705"/>
      <c r="EB38" s="705"/>
      <c r="EC38" s="706"/>
    </row>
    <row r="39" spans="2:133" ht="11.25" customHeight="1" x14ac:dyDescent="0.2">
      <c r="B39" s="662" t="s">
        <v>338</v>
      </c>
      <c r="C39" s="663"/>
      <c r="D39" s="663"/>
      <c r="E39" s="663"/>
      <c r="F39" s="663"/>
      <c r="G39" s="663"/>
      <c r="H39" s="663"/>
      <c r="I39" s="663"/>
      <c r="J39" s="663"/>
      <c r="K39" s="663"/>
      <c r="L39" s="663"/>
      <c r="M39" s="663"/>
      <c r="N39" s="663"/>
      <c r="O39" s="663"/>
      <c r="P39" s="663"/>
      <c r="Q39" s="664"/>
      <c r="R39" s="665">
        <v>72158</v>
      </c>
      <c r="S39" s="666"/>
      <c r="T39" s="666"/>
      <c r="U39" s="666"/>
      <c r="V39" s="666"/>
      <c r="W39" s="666"/>
      <c r="X39" s="666"/>
      <c r="Y39" s="667"/>
      <c r="Z39" s="668">
        <v>1.3</v>
      </c>
      <c r="AA39" s="668"/>
      <c r="AB39" s="668"/>
      <c r="AC39" s="668"/>
      <c r="AD39" s="669">
        <v>9</v>
      </c>
      <c r="AE39" s="669"/>
      <c r="AF39" s="669"/>
      <c r="AG39" s="669"/>
      <c r="AH39" s="669"/>
      <c r="AI39" s="669"/>
      <c r="AJ39" s="669"/>
      <c r="AK39" s="669"/>
      <c r="AL39" s="670">
        <v>0</v>
      </c>
      <c r="AM39" s="671"/>
      <c r="AN39" s="671"/>
      <c r="AO39" s="672"/>
      <c r="AQ39" s="743" t="s">
        <v>339</v>
      </c>
      <c r="AR39" s="744"/>
      <c r="AS39" s="744"/>
      <c r="AT39" s="744"/>
      <c r="AU39" s="744"/>
      <c r="AV39" s="744"/>
      <c r="AW39" s="744"/>
      <c r="AX39" s="744"/>
      <c r="AY39" s="745"/>
      <c r="AZ39" s="665">
        <v>8822</v>
      </c>
      <c r="BA39" s="666"/>
      <c r="BB39" s="666"/>
      <c r="BC39" s="666"/>
      <c r="BD39" s="690"/>
      <c r="BE39" s="690"/>
      <c r="BF39" s="723"/>
      <c r="BG39" s="680" t="s">
        <v>340</v>
      </c>
      <c r="BH39" s="681"/>
      <c r="BI39" s="681"/>
      <c r="BJ39" s="681"/>
      <c r="BK39" s="681"/>
      <c r="BL39" s="681"/>
      <c r="BM39" s="681"/>
      <c r="BN39" s="681"/>
      <c r="BO39" s="681"/>
      <c r="BP39" s="681"/>
      <c r="BQ39" s="681"/>
      <c r="BR39" s="681"/>
      <c r="BS39" s="681"/>
      <c r="BT39" s="681"/>
      <c r="BU39" s="682"/>
      <c r="BV39" s="665">
        <v>1322</v>
      </c>
      <c r="BW39" s="666"/>
      <c r="BX39" s="666"/>
      <c r="BY39" s="666"/>
      <c r="BZ39" s="666"/>
      <c r="CA39" s="666"/>
      <c r="CB39" s="675"/>
      <c r="CD39" s="680" t="s">
        <v>341</v>
      </c>
      <c r="CE39" s="681"/>
      <c r="CF39" s="681"/>
      <c r="CG39" s="681"/>
      <c r="CH39" s="681"/>
      <c r="CI39" s="681"/>
      <c r="CJ39" s="681"/>
      <c r="CK39" s="681"/>
      <c r="CL39" s="681"/>
      <c r="CM39" s="681"/>
      <c r="CN39" s="681"/>
      <c r="CO39" s="681"/>
      <c r="CP39" s="681"/>
      <c r="CQ39" s="682"/>
      <c r="CR39" s="665">
        <v>726049</v>
      </c>
      <c r="CS39" s="690"/>
      <c r="CT39" s="690"/>
      <c r="CU39" s="690"/>
      <c r="CV39" s="690"/>
      <c r="CW39" s="690"/>
      <c r="CX39" s="690"/>
      <c r="CY39" s="691"/>
      <c r="CZ39" s="670">
        <v>14</v>
      </c>
      <c r="DA39" s="705"/>
      <c r="DB39" s="705"/>
      <c r="DC39" s="707"/>
      <c r="DD39" s="674">
        <v>693041</v>
      </c>
      <c r="DE39" s="690"/>
      <c r="DF39" s="690"/>
      <c r="DG39" s="690"/>
      <c r="DH39" s="690"/>
      <c r="DI39" s="690"/>
      <c r="DJ39" s="690"/>
      <c r="DK39" s="691"/>
      <c r="DL39" s="674" t="s">
        <v>127</v>
      </c>
      <c r="DM39" s="690"/>
      <c r="DN39" s="690"/>
      <c r="DO39" s="690"/>
      <c r="DP39" s="690"/>
      <c r="DQ39" s="690"/>
      <c r="DR39" s="690"/>
      <c r="DS39" s="690"/>
      <c r="DT39" s="690"/>
      <c r="DU39" s="690"/>
      <c r="DV39" s="691"/>
      <c r="DW39" s="670" t="s">
        <v>231</v>
      </c>
      <c r="DX39" s="705"/>
      <c r="DY39" s="705"/>
      <c r="DZ39" s="705"/>
      <c r="EA39" s="705"/>
      <c r="EB39" s="705"/>
      <c r="EC39" s="706"/>
    </row>
    <row r="40" spans="2:133" ht="11.25" customHeight="1" x14ac:dyDescent="0.2">
      <c r="B40" s="662" t="s">
        <v>342</v>
      </c>
      <c r="C40" s="663"/>
      <c r="D40" s="663"/>
      <c r="E40" s="663"/>
      <c r="F40" s="663"/>
      <c r="G40" s="663"/>
      <c r="H40" s="663"/>
      <c r="I40" s="663"/>
      <c r="J40" s="663"/>
      <c r="K40" s="663"/>
      <c r="L40" s="663"/>
      <c r="M40" s="663"/>
      <c r="N40" s="663"/>
      <c r="O40" s="663"/>
      <c r="P40" s="663"/>
      <c r="Q40" s="664"/>
      <c r="R40" s="665">
        <v>308590</v>
      </c>
      <c r="S40" s="666"/>
      <c r="T40" s="666"/>
      <c r="U40" s="666"/>
      <c r="V40" s="666"/>
      <c r="W40" s="666"/>
      <c r="X40" s="666"/>
      <c r="Y40" s="667"/>
      <c r="Z40" s="668">
        <v>5.7</v>
      </c>
      <c r="AA40" s="668"/>
      <c r="AB40" s="668"/>
      <c r="AC40" s="668"/>
      <c r="AD40" s="669" t="s">
        <v>127</v>
      </c>
      <c r="AE40" s="669"/>
      <c r="AF40" s="669"/>
      <c r="AG40" s="669"/>
      <c r="AH40" s="669"/>
      <c r="AI40" s="669"/>
      <c r="AJ40" s="669"/>
      <c r="AK40" s="669"/>
      <c r="AL40" s="670" t="s">
        <v>136</v>
      </c>
      <c r="AM40" s="671"/>
      <c r="AN40" s="671"/>
      <c r="AO40" s="672"/>
      <c r="AQ40" s="743" t="s">
        <v>343</v>
      </c>
      <c r="AR40" s="744"/>
      <c r="AS40" s="744"/>
      <c r="AT40" s="744"/>
      <c r="AU40" s="744"/>
      <c r="AV40" s="744"/>
      <c r="AW40" s="744"/>
      <c r="AX40" s="744"/>
      <c r="AY40" s="745"/>
      <c r="AZ40" s="665">
        <v>5600</v>
      </c>
      <c r="BA40" s="666"/>
      <c r="BB40" s="666"/>
      <c r="BC40" s="666"/>
      <c r="BD40" s="690"/>
      <c r="BE40" s="690"/>
      <c r="BF40" s="723"/>
      <c r="BG40" s="746" t="s">
        <v>344</v>
      </c>
      <c r="BH40" s="747"/>
      <c r="BI40" s="747"/>
      <c r="BJ40" s="747"/>
      <c r="BK40" s="747"/>
      <c r="BL40" s="218"/>
      <c r="BM40" s="681" t="s">
        <v>345</v>
      </c>
      <c r="BN40" s="681"/>
      <c r="BO40" s="681"/>
      <c r="BP40" s="681"/>
      <c r="BQ40" s="681"/>
      <c r="BR40" s="681"/>
      <c r="BS40" s="681"/>
      <c r="BT40" s="681"/>
      <c r="BU40" s="682"/>
      <c r="BV40" s="665">
        <v>93</v>
      </c>
      <c r="BW40" s="666"/>
      <c r="BX40" s="666"/>
      <c r="BY40" s="666"/>
      <c r="BZ40" s="666"/>
      <c r="CA40" s="666"/>
      <c r="CB40" s="675"/>
      <c r="CD40" s="680" t="s">
        <v>346</v>
      </c>
      <c r="CE40" s="681"/>
      <c r="CF40" s="681"/>
      <c r="CG40" s="681"/>
      <c r="CH40" s="681"/>
      <c r="CI40" s="681"/>
      <c r="CJ40" s="681"/>
      <c r="CK40" s="681"/>
      <c r="CL40" s="681"/>
      <c r="CM40" s="681"/>
      <c r="CN40" s="681"/>
      <c r="CO40" s="681"/>
      <c r="CP40" s="681"/>
      <c r="CQ40" s="682"/>
      <c r="CR40" s="665">
        <v>2621</v>
      </c>
      <c r="CS40" s="666"/>
      <c r="CT40" s="666"/>
      <c r="CU40" s="666"/>
      <c r="CV40" s="666"/>
      <c r="CW40" s="666"/>
      <c r="CX40" s="666"/>
      <c r="CY40" s="667"/>
      <c r="CZ40" s="670">
        <v>0.1</v>
      </c>
      <c r="DA40" s="705"/>
      <c r="DB40" s="705"/>
      <c r="DC40" s="707"/>
      <c r="DD40" s="674">
        <v>2621</v>
      </c>
      <c r="DE40" s="666"/>
      <c r="DF40" s="666"/>
      <c r="DG40" s="666"/>
      <c r="DH40" s="666"/>
      <c r="DI40" s="666"/>
      <c r="DJ40" s="666"/>
      <c r="DK40" s="667"/>
      <c r="DL40" s="674" t="s">
        <v>127</v>
      </c>
      <c r="DM40" s="666"/>
      <c r="DN40" s="666"/>
      <c r="DO40" s="666"/>
      <c r="DP40" s="666"/>
      <c r="DQ40" s="666"/>
      <c r="DR40" s="666"/>
      <c r="DS40" s="666"/>
      <c r="DT40" s="666"/>
      <c r="DU40" s="666"/>
      <c r="DV40" s="667"/>
      <c r="DW40" s="670" t="s">
        <v>127</v>
      </c>
      <c r="DX40" s="705"/>
      <c r="DY40" s="705"/>
      <c r="DZ40" s="705"/>
      <c r="EA40" s="705"/>
      <c r="EB40" s="705"/>
      <c r="EC40" s="706"/>
    </row>
    <row r="41" spans="2:133" ht="11.25" customHeight="1" x14ac:dyDescent="0.2">
      <c r="B41" s="662" t="s">
        <v>347</v>
      </c>
      <c r="C41" s="663"/>
      <c r="D41" s="663"/>
      <c r="E41" s="663"/>
      <c r="F41" s="663"/>
      <c r="G41" s="663"/>
      <c r="H41" s="663"/>
      <c r="I41" s="663"/>
      <c r="J41" s="663"/>
      <c r="K41" s="663"/>
      <c r="L41" s="663"/>
      <c r="M41" s="663"/>
      <c r="N41" s="663"/>
      <c r="O41" s="663"/>
      <c r="P41" s="663"/>
      <c r="Q41" s="664"/>
      <c r="R41" s="665" t="s">
        <v>127</v>
      </c>
      <c r="S41" s="666"/>
      <c r="T41" s="666"/>
      <c r="U41" s="666"/>
      <c r="V41" s="666"/>
      <c r="W41" s="666"/>
      <c r="X41" s="666"/>
      <c r="Y41" s="667"/>
      <c r="Z41" s="668" t="s">
        <v>127</v>
      </c>
      <c r="AA41" s="668"/>
      <c r="AB41" s="668"/>
      <c r="AC41" s="668"/>
      <c r="AD41" s="669" t="s">
        <v>127</v>
      </c>
      <c r="AE41" s="669"/>
      <c r="AF41" s="669"/>
      <c r="AG41" s="669"/>
      <c r="AH41" s="669"/>
      <c r="AI41" s="669"/>
      <c r="AJ41" s="669"/>
      <c r="AK41" s="669"/>
      <c r="AL41" s="670" t="s">
        <v>127</v>
      </c>
      <c r="AM41" s="671"/>
      <c r="AN41" s="671"/>
      <c r="AO41" s="672"/>
      <c r="AQ41" s="743" t="s">
        <v>348</v>
      </c>
      <c r="AR41" s="744"/>
      <c r="AS41" s="744"/>
      <c r="AT41" s="744"/>
      <c r="AU41" s="744"/>
      <c r="AV41" s="744"/>
      <c r="AW41" s="744"/>
      <c r="AX41" s="744"/>
      <c r="AY41" s="745"/>
      <c r="AZ41" s="665">
        <v>73889</v>
      </c>
      <c r="BA41" s="666"/>
      <c r="BB41" s="666"/>
      <c r="BC41" s="666"/>
      <c r="BD41" s="690"/>
      <c r="BE41" s="690"/>
      <c r="BF41" s="723"/>
      <c r="BG41" s="746"/>
      <c r="BH41" s="747"/>
      <c r="BI41" s="747"/>
      <c r="BJ41" s="747"/>
      <c r="BK41" s="747"/>
      <c r="BL41" s="218"/>
      <c r="BM41" s="681" t="s">
        <v>349</v>
      </c>
      <c r="BN41" s="681"/>
      <c r="BO41" s="681"/>
      <c r="BP41" s="681"/>
      <c r="BQ41" s="681"/>
      <c r="BR41" s="681"/>
      <c r="BS41" s="681"/>
      <c r="BT41" s="681"/>
      <c r="BU41" s="682"/>
      <c r="BV41" s="665" t="s">
        <v>127</v>
      </c>
      <c r="BW41" s="666"/>
      <c r="BX41" s="666"/>
      <c r="BY41" s="666"/>
      <c r="BZ41" s="666"/>
      <c r="CA41" s="666"/>
      <c r="CB41" s="675"/>
      <c r="CD41" s="680" t="s">
        <v>350</v>
      </c>
      <c r="CE41" s="681"/>
      <c r="CF41" s="681"/>
      <c r="CG41" s="681"/>
      <c r="CH41" s="681"/>
      <c r="CI41" s="681"/>
      <c r="CJ41" s="681"/>
      <c r="CK41" s="681"/>
      <c r="CL41" s="681"/>
      <c r="CM41" s="681"/>
      <c r="CN41" s="681"/>
      <c r="CO41" s="681"/>
      <c r="CP41" s="681"/>
      <c r="CQ41" s="682"/>
      <c r="CR41" s="665" t="s">
        <v>127</v>
      </c>
      <c r="CS41" s="690"/>
      <c r="CT41" s="690"/>
      <c r="CU41" s="690"/>
      <c r="CV41" s="690"/>
      <c r="CW41" s="690"/>
      <c r="CX41" s="690"/>
      <c r="CY41" s="691"/>
      <c r="CZ41" s="670" t="s">
        <v>127</v>
      </c>
      <c r="DA41" s="705"/>
      <c r="DB41" s="705"/>
      <c r="DC41" s="707"/>
      <c r="DD41" s="674" t="s">
        <v>231</v>
      </c>
      <c r="DE41" s="690"/>
      <c r="DF41" s="690"/>
      <c r="DG41" s="690"/>
      <c r="DH41" s="690"/>
      <c r="DI41" s="690"/>
      <c r="DJ41" s="690"/>
      <c r="DK41" s="691"/>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2">
      <c r="B42" s="662" t="s">
        <v>351</v>
      </c>
      <c r="C42" s="663"/>
      <c r="D42" s="663"/>
      <c r="E42" s="663"/>
      <c r="F42" s="663"/>
      <c r="G42" s="663"/>
      <c r="H42" s="663"/>
      <c r="I42" s="663"/>
      <c r="J42" s="663"/>
      <c r="K42" s="663"/>
      <c r="L42" s="663"/>
      <c r="M42" s="663"/>
      <c r="N42" s="663"/>
      <c r="O42" s="663"/>
      <c r="P42" s="663"/>
      <c r="Q42" s="664"/>
      <c r="R42" s="665" t="s">
        <v>136</v>
      </c>
      <c r="S42" s="666"/>
      <c r="T42" s="666"/>
      <c r="U42" s="666"/>
      <c r="V42" s="666"/>
      <c r="W42" s="666"/>
      <c r="X42" s="666"/>
      <c r="Y42" s="667"/>
      <c r="Z42" s="668" t="s">
        <v>127</v>
      </c>
      <c r="AA42" s="668"/>
      <c r="AB42" s="668"/>
      <c r="AC42" s="668"/>
      <c r="AD42" s="669" t="s">
        <v>127</v>
      </c>
      <c r="AE42" s="669"/>
      <c r="AF42" s="669"/>
      <c r="AG42" s="669"/>
      <c r="AH42" s="669"/>
      <c r="AI42" s="669"/>
      <c r="AJ42" s="669"/>
      <c r="AK42" s="669"/>
      <c r="AL42" s="670" t="s">
        <v>231</v>
      </c>
      <c r="AM42" s="671"/>
      <c r="AN42" s="671"/>
      <c r="AO42" s="672"/>
      <c r="AQ42" s="750" t="s">
        <v>352</v>
      </c>
      <c r="AR42" s="751"/>
      <c r="AS42" s="751"/>
      <c r="AT42" s="751"/>
      <c r="AU42" s="751"/>
      <c r="AV42" s="751"/>
      <c r="AW42" s="751"/>
      <c r="AX42" s="751"/>
      <c r="AY42" s="752"/>
      <c r="AZ42" s="759">
        <v>191549</v>
      </c>
      <c r="BA42" s="760"/>
      <c r="BB42" s="760"/>
      <c r="BC42" s="760"/>
      <c r="BD42" s="736"/>
      <c r="BE42" s="736"/>
      <c r="BF42" s="738"/>
      <c r="BG42" s="748"/>
      <c r="BH42" s="749"/>
      <c r="BI42" s="749"/>
      <c r="BJ42" s="749"/>
      <c r="BK42" s="749"/>
      <c r="BL42" s="219"/>
      <c r="BM42" s="693" t="s">
        <v>353</v>
      </c>
      <c r="BN42" s="693"/>
      <c r="BO42" s="693"/>
      <c r="BP42" s="693"/>
      <c r="BQ42" s="693"/>
      <c r="BR42" s="693"/>
      <c r="BS42" s="693"/>
      <c r="BT42" s="693"/>
      <c r="BU42" s="694"/>
      <c r="BV42" s="759">
        <v>320</v>
      </c>
      <c r="BW42" s="760"/>
      <c r="BX42" s="760"/>
      <c r="BY42" s="760"/>
      <c r="BZ42" s="760"/>
      <c r="CA42" s="760"/>
      <c r="CB42" s="772"/>
      <c r="CD42" s="662" t="s">
        <v>354</v>
      </c>
      <c r="CE42" s="663"/>
      <c r="CF42" s="663"/>
      <c r="CG42" s="663"/>
      <c r="CH42" s="663"/>
      <c r="CI42" s="663"/>
      <c r="CJ42" s="663"/>
      <c r="CK42" s="663"/>
      <c r="CL42" s="663"/>
      <c r="CM42" s="663"/>
      <c r="CN42" s="663"/>
      <c r="CO42" s="663"/>
      <c r="CP42" s="663"/>
      <c r="CQ42" s="664"/>
      <c r="CR42" s="665">
        <v>917830</v>
      </c>
      <c r="CS42" s="690"/>
      <c r="CT42" s="690"/>
      <c r="CU42" s="690"/>
      <c r="CV42" s="690"/>
      <c r="CW42" s="690"/>
      <c r="CX42" s="690"/>
      <c r="CY42" s="691"/>
      <c r="CZ42" s="670">
        <v>17.8</v>
      </c>
      <c r="DA42" s="705"/>
      <c r="DB42" s="705"/>
      <c r="DC42" s="707"/>
      <c r="DD42" s="674">
        <v>337960</v>
      </c>
      <c r="DE42" s="690"/>
      <c r="DF42" s="690"/>
      <c r="DG42" s="690"/>
      <c r="DH42" s="690"/>
      <c r="DI42" s="690"/>
      <c r="DJ42" s="690"/>
      <c r="DK42" s="691"/>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2">
      <c r="B43" s="662" t="s">
        <v>355</v>
      </c>
      <c r="C43" s="663"/>
      <c r="D43" s="663"/>
      <c r="E43" s="663"/>
      <c r="F43" s="663"/>
      <c r="G43" s="663"/>
      <c r="H43" s="663"/>
      <c r="I43" s="663"/>
      <c r="J43" s="663"/>
      <c r="K43" s="663"/>
      <c r="L43" s="663"/>
      <c r="M43" s="663"/>
      <c r="N43" s="663"/>
      <c r="O43" s="663"/>
      <c r="P43" s="663"/>
      <c r="Q43" s="664"/>
      <c r="R43" s="665">
        <v>117490</v>
      </c>
      <c r="S43" s="666"/>
      <c r="T43" s="666"/>
      <c r="U43" s="666"/>
      <c r="V43" s="666"/>
      <c r="W43" s="666"/>
      <c r="X43" s="666"/>
      <c r="Y43" s="667"/>
      <c r="Z43" s="668">
        <v>2.2000000000000002</v>
      </c>
      <c r="AA43" s="668"/>
      <c r="AB43" s="668"/>
      <c r="AC43" s="668"/>
      <c r="AD43" s="669" t="s">
        <v>127</v>
      </c>
      <c r="AE43" s="669"/>
      <c r="AF43" s="669"/>
      <c r="AG43" s="669"/>
      <c r="AH43" s="669"/>
      <c r="AI43" s="669"/>
      <c r="AJ43" s="669"/>
      <c r="AK43" s="669"/>
      <c r="AL43" s="670" t="s">
        <v>127</v>
      </c>
      <c r="AM43" s="671"/>
      <c r="AN43" s="671"/>
      <c r="AO43" s="672"/>
      <c r="BV43" s="220"/>
      <c r="BW43" s="220"/>
      <c r="BX43" s="220"/>
      <c r="BY43" s="220"/>
      <c r="BZ43" s="220"/>
      <c r="CA43" s="220"/>
      <c r="CB43" s="220"/>
      <c r="CD43" s="662" t="s">
        <v>356</v>
      </c>
      <c r="CE43" s="663"/>
      <c r="CF43" s="663"/>
      <c r="CG43" s="663"/>
      <c r="CH43" s="663"/>
      <c r="CI43" s="663"/>
      <c r="CJ43" s="663"/>
      <c r="CK43" s="663"/>
      <c r="CL43" s="663"/>
      <c r="CM43" s="663"/>
      <c r="CN43" s="663"/>
      <c r="CO43" s="663"/>
      <c r="CP43" s="663"/>
      <c r="CQ43" s="664"/>
      <c r="CR43" s="665">
        <v>32866</v>
      </c>
      <c r="CS43" s="690"/>
      <c r="CT43" s="690"/>
      <c r="CU43" s="690"/>
      <c r="CV43" s="690"/>
      <c r="CW43" s="690"/>
      <c r="CX43" s="690"/>
      <c r="CY43" s="691"/>
      <c r="CZ43" s="670">
        <v>0.6</v>
      </c>
      <c r="DA43" s="705"/>
      <c r="DB43" s="705"/>
      <c r="DC43" s="707"/>
      <c r="DD43" s="674">
        <v>32866</v>
      </c>
      <c r="DE43" s="690"/>
      <c r="DF43" s="690"/>
      <c r="DG43" s="690"/>
      <c r="DH43" s="690"/>
      <c r="DI43" s="690"/>
      <c r="DJ43" s="690"/>
      <c r="DK43" s="691"/>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2">
      <c r="B44" s="709" t="s">
        <v>357</v>
      </c>
      <c r="C44" s="710"/>
      <c r="D44" s="710"/>
      <c r="E44" s="710"/>
      <c r="F44" s="710"/>
      <c r="G44" s="710"/>
      <c r="H44" s="710"/>
      <c r="I44" s="710"/>
      <c r="J44" s="710"/>
      <c r="K44" s="710"/>
      <c r="L44" s="710"/>
      <c r="M44" s="710"/>
      <c r="N44" s="710"/>
      <c r="O44" s="710"/>
      <c r="P44" s="710"/>
      <c r="Q44" s="711"/>
      <c r="R44" s="759">
        <v>5404695</v>
      </c>
      <c r="S44" s="760"/>
      <c r="T44" s="760"/>
      <c r="U44" s="760"/>
      <c r="V44" s="760"/>
      <c r="W44" s="760"/>
      <c r="X44" s="760"/>
      <c r="Y44" s="761"/>
      <c r="Z44" s="762">
        <v>100</v>
      </c>
      <c r="AA44" s="762"/>
      <c r="AB44" s="762"/>
      <c r="AC44" s="762"/>
      <c r="AD44" s="763">
        <v>2912783</v>
      </c>
      <c r="AE44" s="763"/>
      <c r="AF44" s="763"/>
      <c r="AG44" s="763"/>
      <c r="AH44" s="763"/>
      <c r="AI44" s="763"/>
      <c r="AJ44" s="763"/>
      <c r="AK44" s="763"/>
      <c r="AL44" s="764">
        <v>100</v>
      </c>
      <c r="AM44" s="737"/>
      <c r="AN44" s="737"/>
      <c r="AO44" s="765"/>
      <c r="CD44" s="766" t="s">
        <v>303</v>
      </c>
      <c r="CE44" s="767"/>
      <c r="CF44" s="662" t="s">
        <v>358</v>
      </c>
      <c r="CG44" s="663"/>
      <c r="CH44" s="663"/>
      <c r="CI44" s="663"/>
      <c r="CJ44" s="663"/>
      <c r="CK44" s="663"/>
      <c r="CL44" s="663"/>
      <c r="CM44" s="663"/>
      <c r="CN44" s="663"/>
      <c r="CO44" s="663"/>
      <c r="CP44" s="663"/>
      <c r="CQ44" s="664"/>
      <c r="CR44" s="665">
        <v>886075</v>
      </c>
      <c r="CS44" s="666"/>
      <c r="CT44" s="666"/>
      <c r="CU44" s="666"/>
      <c r="CV44" s="666"/>
      <c r="CW44" s="666"/>
      <c r="CX44" s="666"/>
      <c r="CY44" s="667"/>
      <c r="CZ44" s="670">
        <v>17.100000000000001</v>
      </c>
      <c r="DA44" s="671"/>
      <c r="DB44" s="671"/>
      <c r="DC44" s="683"/>
      <c r="DD44" s="674">
        <v>337666</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2">
      <c r="B45" s="221"/>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CD45" s="768"/>
      <c r="CE45" s="769"/>
      <c r="CF45" s="662" t="s">
        <v>359</v>
      </c>
      <c r="CG45" s="663"/>
      <c r="CH45" s="663"/>
      <c r="CI45" s="663"/>
      <c r="CJ45" s="663"/>
      <c r="CK45" s="663"/>
      <c r="CL45" s="663"/>
      <c r="CM45" s="663"/>
      <c r="CN45" s="663"/>
      <c r="CO45" s="663"/>
      <c r="CP45" s="663"/>
      <c r="CQ45" s="664"/>
      <c r="CR45" s="665">
        <v>455772</v>
      </c>
      <c r="CS45" s="690"/>
      <c r="CT45" s="690"/>
      <c r="CU45" s="690"/>
      <c r="CV45" s="690"/>
      <c r="CW45" s="690"/>
      <c r="CX45" s="690"/>
      <c r="CY45" s="691"/>
      <c r="CZ45" s="670">
        <v>8.8000000000000007</v>
      </c>
      <c r="DA45" s="705"/>
      <c r="DB45" s="705"/>
      <c r="DC45" s="707"/>
      <c r="DD45" s="674">
        <v>66553</v>
      </c>
      <c r="DE45" s="690"/>
      <c r="DF45" s="690"/>
      <c r="DG45" s="690"/>
      <c r="DH45" s="690"/>
      <c r="DI45" s="690"/>
      <c r="DJ45" s="690"/>
      <c r="DK45" s="691"/>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2">
      <c r="B46" s="222" t="s">
        <v>360</v>
      </c>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CD46" s="768"/>
      <c r="CE46" s="769"/>
      <c r="CF46" s="662" t="s">
        <v>361</v>
      </c>
      <c r="CG46" s="663"/>
      <c r="CH46" s="663"/>
      <c r="CI46" s="663"/>
      <c r="CJ46" s="663"/>
      <c r="CK46" s="663"/>
      <c r="CL46" s="663"/>
      <c r="CM46" s="663"/>
      <c r="CN46" s="663"/>
      <c r="CO46" s="663"/>
      <c r="CP46" s="663"/>
      <c r="CQ46" s="664"/>
      <c r="CR46" s="665">
        <v>411503</v>
      </c>
      <c r="CS46" s="666"/>
      <c r="CT46" s="666"/>
      <c r="CU46" s="666"/>
      <c r="CV46" s="666"/>
      <c r="CW46" s="666"/>
      <c r="CX46" s="666"/>
      <c r="CY46" s="667"/>
      <c r="CZ46" s="670">
        <v>8</v>
      </c>
      <c r="DA46" s="671"/>
      <c r="DB46" s="671"/>
      <c r="DC46" s="683"/>
      <c r="DD46" s="674">
        <v>252313</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2">
      <c r="B47" s="784" t="s">
        <v>362</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363</v>
      </c>
      <c r="CG47" s="663"/>
      <c r="CH47" s="663"/>
      <c r="CI47" s="663"/>
      <c r="CJ47" s="663"/>
      <c r="CK47" s="663"/>
      <c r="CL47" s="663"/>
      <c r="CM47" s="663"/>
      <c r="CN47" s="663"/>
      <c r="CO47" s="663"/>
      <c r="CP47" s="663"/>
      <c r="CQ47" s="664"/>
      <c r="CR47" s="665">
        <v>31755</v>
      </c>
      <c r="CS47" s="690"/>
      <c r="CT47" s="690"/>
      <c r="CU47" s="690"/>
      <c r="CV47" s="690"/>
      <c r="CW47" s="690"/>
      <c r="CX47" s="690"/>
      <c r="CY47" s="691"/>
      <c r="CZ47" s="670">
        <v>0.6</v>
      </c>
      <c r="DA47" s="705"/>
      <c r="DB47" s="705"/>
      <c r="DC47" s="707"/>
      <c r="DD47" s="674">
        <v>294</v>
      </c>
      <c r="DE47" s="690"/>
      <c r="DF47" s="690"/>
      <c r="DG47" s="690"/>
      <c r="DH47" s="690"/>
      <c r="DI47" s="690"/>
      <c r="DJ47" s="690"/>
      <c r="DK47" s="691"/>
      <c r="DL47" s="756"/>
      <c r="DM47" s="757"/>
      <c r="DN47" s="757"/>
      <c r="DO47" s="757"/>
      <c r="DP47" s="757"/>
      <c r="DQ47" s="757"/>
      <c r="DR47" s="757"/>
      <c r="DS47" s="757"/>
      <c r="DT47" s="757"/>
      <c r="DU47" s="757"/>
      <c r="DV47" s="758"/>
      <c r="DW47" s="753"/>
      <c r="DX47" s="754"/>
      <c r="DY47" s="754"/>
      <c r="DZ47" s="754"/>
      <c r="EA47" s="754"/>
      <c r="EB47" s="754"/>
      <c r="EC47" s="755"/>
    </row>
    <row r="48" spans="2:133" ht="10.8" x14ac:dyDescent="0.2">
      <c r="B48" s="783" t="s">
        <v>364</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365</v>
      </c>
      <c r="CG48" s="663"/>
      <c r="CH48" s="663"/>
      <c r="CI48" s="663"/>
      <c r="CJ48" s="663"/>
      <c r="CK48" s="663"/>
      <c r="CL48" s="663"/>
      <c r="CM48" s="663"/>
      <c r="CN48" s="663"/>
      <c r="CO48" s="663"/>
      <c r="CP48" s="663"/>
      <c r="CQ48" s="664"/>
      <c r="CR48" s="665" t="s">
        <v>136</v>
      </c>
      <c r="CS48" s="666"/>
      <c r="CT48" s="666"/>
      <c r="CU48" s="666"/>
      <c r="CV48" s="666"/>
      <c r="CW48" s="666"/>
      <c r="CX48" s="666"/>
      <c r="CY48" s="667"/>
      <c r="CZ48" s="670" t="s">
        <v>127</v>
      </c>
      <c r="DA48" s="671"/>
      <c r="DB48" s="671"/>
      <c r="DC48" s="683"/>
      <c r="DD48" s="674" t="s">
        <v>127</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2">
      <c r="B49" s="223"/>
      <c r="C49" s="222"/>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CD49" s="709" t="s">
        <v>366</v>
      </c>
      <c r="CE49" s="710"/>
      <c r="CF49" s="710"/>
      <c r="CG49" s="710"/>
      <c r="CH49" s="710"/>
      <c r="CI49" s="710"/>
      <c r="CJ49" s="710"/>
      <c r="CK49" s="710"/>
      <c r="CL49" s="710"/>
      <c r="CM49" s="710"/>
      <c r="CN49" s="710"/>
      <c r="CO49" s="710"/>
      <c r="CP49" s="710"/>
      <c r="CQ49" s="711"/>
      <c r="CR49" s="759">
        <v>5167946</v>
      </c>
      <c r="CS49" s="736"/>
      <c r="CT49" s="736"/>
      <c r="CU49" s="736"/>
      <c r="CV49" s="736"/>
      <c r="CW49" s="736"/>
      <c r="CX49" s="736"/>
      <c r="CY49" s="773"/>
      <c r="CZ49" s="764">
        <v>100</v>
      </c>
      <c r="DA49" s="774"/>
      <c r="DB49" s="774"/>
      <c r="DC49" s="775"/>
      <c r="DD49" s="776">
        <v>3755950</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t="10.8" hidden="1" x14ac:dyDescent="0.2">
      <c r="B50" s="224"/>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row>
  </sheetData>
  <sheetProtection algorithmName="SHA-512" hashValue="vYYpVyIQorRLDyjqUXaIUQAojQlkdCATbl/eAgV7oxxwQrxcKS4SMVyn2X4iSMXk6cPmxZ287ncgkvpPyEgbew==" saltValue="LwEUDDnFw/mRxZ+qE0JTG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election activeCell="AN65" sqref="AK65:DF69"/>
    </sheetView>
  </sheetViews>
  <sheetFormatPr defaultColWidth="0" defaultRowHeight="13.2" zeroHeight="1" x14ac:dyDescent="0.2"/>
  <cols>
    <col min="1" max="130" width="2.77734375" style="230" customWidth="1"/>
    <col min="131" max="131" width="1.6640625" style="230" customWidth="1"/>
    <col min="132" max="16384" width="9" style="230" hidden="1"/>
  </cols>
  <sheetData>
    <row r="1" spans="1:131" ht="11.25" customHeight="1" thickBot="1" x14ac:dyDescent="0.25">
      <c r="A1" s="226"/>
      <c r="B1" s="226"/>
      <c r="C1" s="226"/>
      <c r="D1" s="226"/>
      <c r="E1" s="226"/>
      <c r="F1" s="226"/>
      <c r="G1" s="226"/>
      <c r="H1" s="226"/>
      <c r="I1" s="226"/>
      <c r="J1" s="226"/>
      <c r="K1" s="226"/>
      <c r="L1" s="226"/>
      <c r="M1" s="226"/>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7"/>
      <c r="CE1" s="227"/>
      <c r="CF1" s="227"/>
      <c r="CG1" s="227"/>
      <c r="CH1" s="227"/>
      <c r="CI1" s="227"/>
      <c r="CJ1" s="227"/>
      <c r="CK1" s="227"/>
      <c r="CL1" s="227"/>
      <c r="CM1" s="227"/>
      <c r="CN1" s="227"/>
      <c r="CO1" s="227"/>
      <c r="CP1" s="227"/>
      <c r="CQ1" s="227"/>
      <c r="CR1" s="227"/>
      <c r="CS1" s="227"/>
      <c r="CT1" s="227"/>
      <c r="CU1" s="227"/>
      <c r="CV1" s="227"/>
      <c r="CW1" s="227"/>
      <c r="CX1" s="227"/>
      <c r="CY1" s="227"/>
      <c r="CZ1" s="227"/>
      <c r="DA1" s="227"/>
      <c r="DB1" s="227"/>
      <c r="DC1" s="227"/>
      <c r="DD1" s="227"/>
      <c r="DE1" s="227"/>
      <c r="DF1" s="227"/>
      <c r="DG1" s="227"/>
      <c r="DH1" s="227"/>
      <c r="DI1" s="227"/>
      <c r="DJ1" s="227"/>
      <c r="DK1" s="227"/>
      <c r="DL1" s="227"/>
      <c r="DM1" s="227"/>
      <c r="DN1" s="227"/>
      <c r="DO1" s="227"/>
      <c r="DP1" s="227"/>
      <c r="DQ1" s="228"/>
      <c r="DR1" s="228"/>
      <c r="DS1" s="228"/>
      <c r="DT1" s="228"/>
      <c r="DU1" s="228"/>
      <c r="DV1" s="228"/>
      <c r="DW1" s="228"/>
      <c r="DX1" s="228"/>
      <c r="DY1" s="228"/>
      <c r="DZ1" s="228"/>
      <c r="EA1" s="229"/>
    </row>
    <row r="2" spans="1:131" ht="26.25" customHeight="1" thickBot="1" x14ac:dyDescent="0.25">
      <c r="A2" s="785" t="s">
        <v>367</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7"/>
      <c r="BK2" s="227"/>
      <c r="BL2" s="227"/>
      <c r="BM2" s="227"/>
      <c r="BN2" s="227"/>
      <c r="BO2" s="227"/>
      <c r="BP2" s="227"/>
      <c r="BQ2" s="227"/>
      <c r="BR2" s="227"/>
      <c r="BS2" s="227"/>
      <c r="BT2" s="227"/>
      <c r="BU2" s="227"/>
      <c r="BV2" s="227"/>
      <c r="BW2" s="227"/>
      <c r="BX2" s="227"/>
      <c r="BY2" s="227"/>
      <c r="BZ2" s="227"/>
      <c r="CA2" s="227"/>
      <c r="CB2" s="227"/>
      <c r="CC2" s="227"/>
      <c r="CD2" s="227"/>
      <c r="CE2" s="227"/>
      <c r="CF2" s="227"/>
      <c r="CG2" s="227"/>
      <c r="CH2" s="227"/>
      <c r="CI2" s="227"/>
      <c r="CJ2" s="227"/>
      <c r="CK2" s="227"/>
      <c r="CL2" s="227"/>
      <c r="CM2" s="227"/>
      <c r="CN2" s="227"/>
      <c r="CO2" s="227"/>
      <c r="CP2" s="227"/>
      <c r="CQ2" s="227"/>
      <c r="CR2" s="227"/>
      <c r="CS2" s="227"/>
      <c r="CT2" s="227"/>
      <c r="CU2" s="227"/>
      <c r="CV2" s="227"/>
      <c r="CW2" s="227"/>
      <c r="CX2" s="227"/>
      <c r="CY2" s="227"/>
      <c r="CZ2" s="227"/>
      <c r="DA2" s="227"/>
      <c r="DB2" s="227"/>
      <c r="DC2" s="227"/>
      <c r="DD2" s="227"/>
      <c r="DE2" s="227"/>
      <c r="DF2" s="227"/>
      <c r="DG2" s="227"/>
      <c r="DH2" s="227"/>
      <c r="DI2" s="227"/>
      <c r="DJ2" s="786" t="s">
        <v>368</v>
      </c>
      <c r="DK2" s="787"/>
      <c r="DL2" s="787"/>
      <c r="DM2" s="787"/>
      <c r="DN2" s="787"/>
      <c r="DO2" s="788"/>
      <c r="DP2" s="227"/>
      <c r="DQ2" s="786" t="s">
        <v>369</v>
      </c>
      <c r="DR2" s="787"/>
      <c r="DS2" s="787"/>
      <c r="DT2" s="787"/>
      <c r="DU2" s="787"/>
      <c r="DV2" s="787"/>
      <c r="DW2" s="787"/>
      <c r="DX2" s="787"/>
      <c r="DY2" s="787"/>
      <c r="DZ2" s="788"/>
      <c r="EA2" s="229"/>
    </row>
    <row r="3" spans="1:131" ht="11.25" customHeight="1" x14ac:dyDescent="0.2">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7"/>
      <c r="BO3" s="227"/>
      <c r="BP3" s="227"/>
      <c r="BQ3" s="227"/>
      <c r="BR3" s="227"/>
      <c r="BS3" s="227"/>
      <c r="BT3" s="227"/>
      <c r="BU3" s="227"/>
      <c r="BV3" s="227"/>
      <c r="BW3" s="227"/>
      <c r="BX3" s="227"/>
      <c r="BY3" s="227"/>
      <c r="BZ3" s="227"/>
      <c r="CA3" s="227"/>
      <c r="CB3" s="227"/>
      <c r="CC3" s="227"/>
      <c r="CD3" s="227"/>
      <c r="CE3" s="227"/>
      <c r="CF3" s="227"/>
      <c r="CG3" s="227"/>
      <c r="CH3" s="227"/>
      <c r="CI3" s="227"/>
      <c r="CJ3" s="227"/>
      <c r="CK3" s="227"/>
      <c r="CL3" s="227"/>
      <c r="CM3" s="227"/>
      <c r="CN3" s="227"/>
      <c r="CO3" s="227"/>
      <c r="CP3" s="227"/>
      <c r="CQ3" s="227"/>
      <c r="CR3" s="227"/>
      <c r="CS3" s="227"/>
      <c r="CT3" s="227"/>
      <c r="CU3" s="227"/>
      <c r="CV3" s="227"/>
      <c r="CW3" s="227"/>
      <c r="CX3" s="227"/>
      <c r="CY3" s="227"/>
      <c r="CZ3" s="227"/>
      <c r="DA3" s="227"/>
      <c r="DB3" s="227"/>
      <c r="DC3" s="227"/>
      <c r="DD3" s="227"/>
      <c r="DE3" s="227"/>
      <c r="DF3" s="227"/>
      <c r="DG3" s="227"/>
      <c r="DH3" s="227"/>
      <c r="DI3" s="227"/>
      <c r="DJ3" s="227"/>
      <c r="DK3" s="227"/>
      <c r="DL3" s="227"/>
      <c r="DM3" s="227"/>
      <c r="DN3" s="227"/>
      <c r="DO3" s="227"/>
      <c r="DP3" s="227"/>
      <c r="DQ3" s="227"/>
      <c r="DR3" s="227"/>
      <c r="DS3" s="227"/>
      <c r="DT3" s="227"/>
      <c r="DU3" s="227"/>
      <c r="DV3" s="227"/>
      <c r="DW3" s="227"/>
      <c r="DX3" s="227"/>
      <c r="DY3" s="227"/>
      <c r="DZ3" s="227"/>
      <c r="EA3" s="229"/>
    </row>
    <row r="4" spans="1:131" s="234" customFormat="1" ht="26.25" customHeight="1" thickBot="1" x14ac:dyDescent="0.25">
      <c r="A4" s="789" t="s">
        <v>370</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31"/>
      <c r="BA4" s="231"/>
      <c r="BB4" s="231"/>
      <c r="BC4" s="231"/>
      <c r="BD4" s="231"/>
      <c r="BE4" s="232"/>
      <c r="BF4" s="232"/>
      <c r="BG4" s="232"/>
      <c r="BH4" s="232"/>
      <c r="BI4" s="232"/>
      <c r="BJ4" s="232"/>
      <c r="BK4" s="232"/>
      <c r="BL4" s="232"/>
      <c r="BM4" s="232"/>
      <c r="BN4" s="232"/>
      <c r="BO4" s="232"/>
      <c r="BP4" s="232"/>
      <c r="BQ4" s="790" t="s">
        <v>371</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3"/>
    </row>
    <row r="5" spans="1:131" s="234" customFormat="1" ht="26.25" customHeight="1" x14ac:dyDescent="0.2">
      <c r="A5" s="791" t="s">
        <v>372</v>
      </c>
      <c r="B5" s="792"/>
      <c r="C5" s="792"/>
      <c r="D5" s="792"/>
      <c r="E5" s="792"/>
      <c r="F5" s="792"/>
      <c r="G5" s="792"/>
      <c r="H5" s="792"/>
      <c r="I5" s="792"/>
      <c r="J5" s="792"/>
      <c r="K5" s="792"/>
      <c r="L5" s="792"/>
      <c r="M5" s="792"/>
      <c r="N5" s="792"/>
      <c r="O5" s="792"/>
      <c r="P5" s="793"/>
      <c r="Q5" s="797" t="s">
        <v>373</v>
      </c>
      <c r="R5" s="798"/>
      <c r="S5" s="798"/>
      <c r="T5" s="798"/>
      <c r="U5" s="799"/>
      <c r="V5" s="797" t="s">
        <v>374</v>
      </c>
      <c r="W5" s="798"/>
      <c r="X5" s="798"/>
      <c r="Y5" s="798"/>
      <c r="Z5" s="799"/>
      <c r="AA5" s="797" t="s">
        <v>375</v>
      </c>
      <c r="AB5" s="798"/>
      <c r="AC5" s="798"/>
      <c r="AD5" s="798"/>
      <c r="AE5" s="798"/>
      <c r="AF5" s="803" t="s">
        <v>376</v>
      </c>
      <c r="AG5" s="798"/>
      <c r="AH5" s="798"/>
      <c r="AI5" s="798"/>
      <c r="AJ5" s="804"/>
      <c r="AK5" s="798" t="s">
        <v>377</v>
      </c>
      <c r="AL5" s="798"/>
      <c r="AM5" s="798"/>
      <c r="AN5" s="798"/>
      <c r="AO5" s="799"/>
      <c r="AP5" s="797" t="s">
        <v>378</v>
      </c>
      <c r="AQ5" s="798"/>
      <c r="AR5" s="798"/>
      <c r="AS5" s="798"/>
      <c r="AT5" s="799"/>
      <c r="AU5" s="797" t="s">
        <v>379</v>
      </c>
      <c r="AV5" s="798"/>
      <c r="AW5" s="798"/>
      <c r="AX5" s="798"/>
      <c r="AY5" s="804"/>
      <c r="AZ5" s="231"/>
      <c r="BA5" s="231"/>
      <c r="BB5" s="231"/>
      <c r="BC5" s="231"/>
      <c r="BD5" s="231"/>
      <c r="BE5" s="232"/>
      <c r="BF5" s="232"/>
      <c r="BG5" s="232"/>
      <c r="BH5" s="232"/>
      <c r="BI5" s="232"/>
      <c r="BJ5" s="232"/>
      <c r="BK5" s="232"/>
      <c r="BL5" s="232"/>
      <c r="BM5" s="232"/>
      <c r="BN5" s="232"/>
      <c r="BO5" s="232"/>
      <c r="BP5" s="232"/>
      <c r="BQ5" s="791" t="s">
        <v>380</v>
      </c>
      <c r="BR5" s="792"/>
      <c r="BS5" s="792"/>
      <c r="BT5" s="792"/>
      <c r="BU5" s="792"/>
      <c r="BV5" s="792"/>
      <c r="BW5" s="792"/>
      <c r="BX5" s="792"/>
      <c r="BY5" s="792"/>
      <c r="BZ5" s="792"/>
      <c r="CA5" s="792"/>
      <c r="CB5" s="792"/>
      <c r="CC5" s="792"/>
      <c r="CD5" s="792"/>
      <c r="CE5" s="792"/>
      <c r="CF5" s="792"/>
      <c r="CG5" s="793"/>
      <c r="CH5" s="797" t="s">
        <v>381</v>
      </c>
      <c r="CI5" s="798"/>
      <c r="CJ5" s="798"/>
      <c r="CK5" s="798"/>
      <c r="CL5" s="799"/>
      <c r="CM5" s="797" t="s">
        <v>382</v>
      </c>
      <c r="CN5" s="798"/>
      <c r="CO5" s="798"/>
      <c r="CP5" s="798"/>
      <c r="CQ5" s="799"/>
      <c r="CR5" s="797" t="s">
        <v>383</v>
      </c>
      <c r="CS5" s="798"/>
      <c r="CT5" s="798"/>
      <c r="CU5" s="798"/>
      <c r="CV5" s="799"/>
      <c r="CW5" s="797" t="s">
        <v>384</v>
      </c>
      <c r="CX5" s="798"/>
      <c r="CY5" s="798"/>
      <c r="CZ5" s="798"/>
      <c r="DA5" s="799"/>
      <c r="DB5" s="797" t="s">
        <v>385</v>
      </c>
      <c r="DC5" s="798"/>
      <c r="DD5" s="798"/>
      <c r="DE5" s="798"/>
      <c r="DF5" s="799"/>
      <c r="DG5" s="828" t="s">
        <v>386</v>
      </c>
      <c r="DH5" s="829"/>
      <c r="DI5" s="829"/>
      <c r="DJ5" s="829"/>
      <c r="DK5" s="830"/>
      <c r="DL5" s="828" t="s">
        <v>387</v>
      </c>
      <c r="DM5" s="829"/>
      <c r="DN5" s="829"/>
      <c r="DO5" s="829"/>
      <c r="DP5" s="830"/>
      <c r="DQ5" s="797" t="s">
        <v>388</v>
      </c>
      <c r="DR5" s="798"/>
      <c r="DS5" s="798"/>
      <c r="DT5" s="798"/>
      <c r="DU5" s="799"/>
      <c r="DV5" s="797" t="s">
        <v>379</v>
      </c>
      <c r="DW5" s="798"/>
      <c r="DX5" s="798"/>
      <c r="DY5" s="798"/>
      <c r="DZ5" s="804"/>
      <c r="EA5" s="233"/>
    </row>
    <row r="6" spans="1:131" s="234" customFormat="1" ht="26.25" customHeight="1" thickBot="1" x14ac:dyDescent="0.25">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31"/>
      <c r="BA6" s="231"/>
      <c r="BB6" s="231"/>
      <c r="BC6" s="231"/>
      <c r="BD6" s="231"/>
      <c r="BE6" s="232"/>
      <c r="BF6" s="232"/>
      <c r="BG6" s="232"/>
      <c r="BH6" s="232"/>
      <c r="BI6" s="232"/>
      <c r="BJ6" s="232"/>
      <c r="BK6" s="232"/>
      <c r="BL6" s="232"/>
      <c r="BM6" s="232"/>
      <c r="BN6" s="232"/>
      <c r="BO6" s="232"/>
      <c r="BP6" s="232"/>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1"/>
      <c r="DH6" s="832"/>
      <c r="DI6" s="832"/>
      <c r="DJ6" s="832"/>
      <c r="DK6" s="833"/>
      <c r="DL6" s="831"/>
      <c r="DM6" s="832"/>
      <c r="DN6" s="832"/>
      <c r="DO6" s="832"/>
      <c r="DP6" s="833"/>
      <c r="DQ6" s="800"/>
      <c r="DR6" s="801"/>
      <c r="DS6" s="801"/>
      <c r="DT6" s="801"/>
      <c r="DU6" s="802"/>
      <c r="DV6" s="800"/>
      <c r="DW6" s="801"/>
      <c r="DX6" s="801"/>
      <c r="DY6" s="801"/>
      <c r="DZ6" s="806"/>
      <c r="EA6" s="233"/>
    </row>
    <row r="7" spans="1:131" s="234" customFormat="1" ht="26.25" customHeight="1" thickTop="1" x14ac:dyDescent="0.2">
      <c r="A7" s="235">
        <v>1</v>
      </c>
      <c r="B7" s="813" t="s">
        <v>389</v>
      </c>
      <c r="C7" s="814"/>
      <c r="D7" s="814"/>
      <c r="E7" s="814"/>
      <c r="F7" s="814"/>
      <c r="G7" s="814"/>
      <c r="H7" s="814"/>
      <c r="I7" s="814"/>
      <c r="J7" s="814"/>
      <c r="K7" s="814"/>
      <c r="L7" s="814"/>
      <c r="M7" s="814"/>
      <c r="N7" s="814"/>
      <c r="O7" s="814"/>
      <c r="P7" s="815"/>
      <c r="Q7" s="816">
        <v>5405</v>
      </c>
      <c r="R7" s="817"/>
      <c r="S7" s="817"/>
      <c r="T7" s="817"/>
      <c r="U7" s="817"/>
      <c r="V7" s="817">
        <v>5168</v>
      </c>
      <c r="W7" s="817"/>
      <c r="X7" s="817"/>
      <c r="Y7" s="817"/>
      <c r="Z7" s="817"/>
      <c r="AA7" s="817">
        <v>237</v>
      </c>
      <c r="AB7" s="817"/>
      <c r="AC7" s="817"/>
      <c r="AD7" s="817"/>
      <c r="AE7" s="818"/>
      <c r="AF7" s="819">
        <v>159</v>
      </c>
      <c r="AG7" s="820"/>
      <c r="AH7" s="820"/>
      <c r="AI7" s="820"/>
      <c r="AJ7" s="821"/>
      <c r="AK7" s="822">
        <v>224</v>
      </c>
      <c r="AL7" s="808"/>
      <c r="AM7" s="808"/>
      <c r="AN7" s="808"/>
      <c r="AO7" s="823"/>
      <c r="AP7" s="824">
        <v>3480</v>
      </c>
      <c r="AQ7" s="808"/>
      <c r="AR7" s="808"/>
      <c r="AS7" s="808"/>
      <c r="AT7" s="823"/>
      <c r="AU7" s="825"/>
      <c r="AV7" s="825"/>
      <c r="AW7" s="825"/>
      <c r="AX7" s="825"/>
      <c r="AY7" s="826"/>
      <c r="AZ7" s="231"/>
      <c r="BA7" s="231"/>
      <c r="BB7" s="231"/>
      <c r="BC7" s="231"/>
      <c r="BD7" s="231"/>
      <c r="BE7" s="232"/>
      <c r="BF7" s="232"/>
      <c r="BG7" s="232"/>
      <c r="BH7" s="232"/>
      <c r="BI7" s="232"/>
      <c r="BJ7" s="232"/>
      <c r="BK7" s="232"/>
      <c r="BL7" s="232"/>
      <c r="BM7" s="232"/>
      <c r="BN7" s="232"/>
      <c r="BO7" s="232"/>
      <c r="BP7" s="232"/>
      <c r="BQ7" s="235">
        <v>1</v>
      </c>
      <c r="BR7" s="236"/>
      <c r="BS7" s="810" t="s">
        <v>598</v>
      </c>
      <c r="BT7" s="811"/>
      <c r="BU7" s="811"/>
      <c r="BV7" s="811"/>
      <c r="BW7" s="811"/>
      <c r="BX7" s="811"/>
      <c r="BY7" s="811"/>
      <c r="BZ7" s="811"/>
      <c r="CA7" s="811"/>
      <c r="CB7" s="811"/>
      <c r="CC7" s="811"/>
      <c r="CD7" s="811"/>
      <c r="CE7" s="811"/>
      <c r="CF7" s="811"/>
      <c r="CG7" s="827"/>
      <c r="CH7" s="807">
        <v>0</v>
      </c>
      <c r="CI7" s="808"/>
      <c r="CJ7" s="808"/>
      <c r="CK7" s="808"/>
      <c r="CL7" s="809"/>
      <c r="CM7" s="807">
        <v>30</v>
      </c>
      <c r="CN7" s="808"/>
      <c r="CO7" s="808"/>
      <c r="CP7" s="808"/>
      <c r="CQ7" s="809"/>
      <c r="CR7" s="807">
        <v>30</v>
      </c>
      <c r="CS7" s="808"/>
      <c r="CT7" s="808"/>
      <c r="CU7" s="808"/>
      <c r="CV7" s="809"/>
      <c r="CW7" s="807" t="s">
        <v>586</v>
      </c>
      <c r="CX7" s="808"/>
      <c r="CY7" s="808"/>
      <c r="CZ7" s="808"/>
      <c r="DA7" s="809"/>
      <c r="DB7" s="807" t="s">
        <v>586</v>
      </c>
      <c r="DC7" s="808"/>
      <c r="DD7" s="808"/>
      <c r="DE7" s="808"/>
      <c r="DF7" s="809"/>
      <c r="DG7" s="807" t="s">
        <v>586</v>
      </c>
      <c r="DH7" s="808"/>
      <c r="DI7" s="808"/>
      <c r="DJ7" s="808"/>
      <c r="DK7" s="809"/>
      <c r="DL7" s="807" t="s">
        <v>586</v>
      </c>
      <c r="DM7" s="808"/>
      <c r="DN7" s="808"/>
      <c r="DO7" s="808"/>
      <c r="DP7" s="809"/>
      <c r="DQ7" s="807" t="s">
        <v>586</v>
      </c>
      <c r="DR7" s="808"/>
      <c r="DS7" s="808"/>
      <c r="DT7" s="808"/>
      <c r="DU7" s="809"/>
      <c r="DV7" s="810" t="s">
        <v>599</v>
      </c>
      <c r="DW7" s="811"/>
      <c r="DX7" s="811"/>
      <c r="DY7" s="811"/>
      <c r="DZ7" s="812"/>
      <c r="EA7" s="233"/>
    </row>
    <row r="8" spans="1:131" s="234" customFormat="1" ht="26.25" customHeight="1" x14ac:dyDescent="0.2">
      <c r="A8" s="237">
        <v>2</v>
      </c>
      <c r="B8" s="845"/>
      <c r="C8" s="846"/>
      <c r="D8" s="846"/>
      <c r="E8" s="846"/>
      <c r="F8" s="846"/>
      <c r="G8" s="846"/>
      <c r="H8" s="846"/>
      <c r="I8" s="846"/>
      <c r="J8" s="846"/>
      <c r="K8" s="846"/>
      <c r="L8" s="846"/>
      <c r="M8" s="846"/>
      <c r="N8" s="846"/>
      <c r="O8" s="846"/>
      <c r="P8" s="847"/>
      <c r="Q8" s="848"/>
      <c r="R8" s="849"/>
      <c r="S8" s="849"/>
      <c r="T8" s="849"/>
      <c r="U8" s="849"/>
      <c r="V8" s="849"/>
      <c r="W8" s="849"/>
      <c r="X8" s="849"/>
      <c r="Y8" s="849"/>
      <c r="Z8" s="849"/>
      <c r="AA8" s="849"/>
      <c r="AB8" s="849"/>
      <c r="AC8" s="849"/>
      <c r="AD8" s="849"/>
      <c r="AE8" s="850"/>
      <c r="AF8" s="851"/>
      <c r="AG8" s="852"/>
      <c r="AH8" s="852"/>
      <c r="AI8" s="852"/>
      <c r="AJ8" s="853"/>
      <c r="AK8" s="834"/>
      <c r="AL8" s="835"/>
      <c r="AM8" s="835"/>
      <c r="AN8" s="835"/>
      <c r="AO8" s="835"/>
      <c r="AP8" s="835"/>
      <c r="AQ8" s="835"/>
      <c r="AR8" s="835"/>
      <c r="AS8" s="835"/>
      <c r="AT8" s="835"/>
      <c r="AU8" s="836"/>
      <c r="AV8" s="836"/>
      <c r="AW8" s="836"/>
      <c r="AX8" s="836"/>
      <c r="AY8" s="837"/>
      <c r="AZ8" s="231"/>
      <c r="BA8" s="231"/>
      <c r="BB8" s="231"/>
      <c r="BC8" s="231"/>
      <c r="BD8" s="231"/>
      <c r="BE8" s="232"/>
      <c r="BF8" s="232"/>
      <c r="BG8" s="232"/>
      <c r="BH8" s="232"/>
      <c r="BI8" s="232"/>
      <c r="BJ8" s="232"/>
      <c r="BK8" s="232"/>
      <c r="BL8" s="232"/>
      <c r="BM8" s="232"/>
      <c r="BN8" s="232"/>
      <c r="BO8" s="232"/>
      <c r="BP8" s="232"/>
      <c r="BQ8" s="237">
        <v>2</v>
      </c>
      <c r="BR8" s="238"/>
      <c r="BS8" s="838"/>
      <c r="BT8" s="839"/>
      <c r="BU8" s="839"/>
      <c r="BV8" s="839"/>
      <c r="BW8" s="839"/>
      <c r="BX8" s="839"/>
      <c r="BY8" s="839"/>
      <c r="BZ8" s="839"/>
      <c r="CA8" s="839"/>
      <c r="CB8" s="839"/>
      <c r="CC8" s="839"/>
      <c r="CD8" s="839"/>
      <c r="CE8" s="839"/>
      <c r="CF8" s="839"/>
      <c r="CG8" s="84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38"/>
      <c r="DW8" s="839"/>
      <c r="DX8" s="839"/>
      <c r="DY8" s="839"/>
      <c r="DZ8" s="844"/>
      <c r="EA8" s="233"/>
    </row>
    <row r="9" spans="1:131" s="234" customFormat="1" ht="26.25" customHeight="1" x14ac:dyDescent="0.2">
      <c r="A9" s="237">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31"/>
      <c r="BA9" s="231"/>
      <c r="BB9" s="231"/>
      <c r="BC9" s="231"/>
      <c r="BD9" s="231"/>
      <c r="BE9" s="232"/>
      <c r="BF9" s="232"/>
      <c r="BG9" s="232"/>
      <c r="BH9" s="232"/>
      <c r="BI9" s="232"/>
      <c r="BJ9" s="232"/>
      <c r="BK9" s="232"/>
      <c r="BL9" s="232"/>
      <c r="BM9" s="232"/>
      <c r="BN9" s="232"/>
      <c r="BO9" s="232"/>
      <c r="BP9" s="232"/>
      <c r="BQ9" s="237">
        <v>3</v>
      </c>
      <c r="BR9" s="238"/>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3"/>
    </row>
    <row r="10" spans="1:131" s="234" customFormat="1" ht="26.25" customHeight="1" x14ac:dyDescent="0.2">
      <c r="A10" s="237">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31"/>
      <c r="BA10" s="231"/>
      <c r="BB10" s="231"/>
      <c r="BC10" s="231"/>
      <c r="BD10" s="231"/>
      <c r="BE10" s="232"/>
      <c r="BF10" s="232"/>
      <c r="BG10" s="232"/>
      <c r="BH10" s="232"/>
      <c r="BI10" s="232"/>
      <c r="BJ10" s="232"/>
      <c r="BK10" s="232"/>
      <c r="BL10" s="232"/>
      <c r="BM10" s="232"/>
      <c r="BN10" s="232"/>
      <c r="BO10" s="232"/>
      <c r="BP10" s="232"/>
      <c r="BQ10" s="237">
        <v>4</v>
      </c>
      <c r="BR10" s="238"/>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3"/>
    </row>
    <row r="11" spans="1:131" s="234" customFormat="1" ht="26.25" customHeight="1" x14ac:dyDescent="0.2">
      <c r="A11" s="237">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31"/>
      <c r="BA11" s="231"/>
      <c r="BB11" s="231"/>
      <c r="BC11" s="231"/>
      <c r="BD11" s="231"/>
      <c r="BE11" s="232"/>
      <c r="BF11" s="232"/>
      <c r="BG11" s="232"/>
      <c r="BH11" s="232"/>
      <c r="BI11" s="232"/>
      <c r="BJ11" s="232"/>
      <c r="BK11" s="232"/>
      <c r="BL11" s="232"/>
      <c r="BM11" s="232"/>
      <c r="BN11" s="232"/>
      <c r="BO11" s="232"/>
      <c r="BP11" s="232"/>
      <c r="BQ11" s="237">
        <v>5</v>
      </c>
      <c r="BR11" s="238"/>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3"/>
    </row>
    <row r="12" spans="1:131" s="234" customFormat="1" ht="26.25" customHeight="1" x14ac:dyDescent="0.2">
      <c r="A12" s="237">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31"/>
      <c r="BA12" s="231"/>
      <c r="BB12" s="231"/>
      <c r="BC12" s="231"/>
      <c r="BD12" s="231"/>
      <c r="BE12" s="232"/>
      <c r="BF12" s="232"/>
      <c r="BG12" s="232"/>
      <c r="BH12" s="232"/>
      <c r="BI12" s="232"/>
      <c r="BJ12" s="232"/>
      <c r="BK12" s="232"/>
      <c r="BL12" s="232"/>
      <c r="BM12" s="232"/>
      <c r="BN12" s="232"/>
      <c r="BO12" s="232"/>
      <c r="BP12" s="232"/>
      <c r="BQ12" s="237">
        <v>6</v>
      </c>
      <c r="BR12" s="238"/>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3"/>
    </row>
    <row r="13" spans="1:131" s="234" customFormat="1" ht="26.25" customHeight="1" x14ac:dyDescent="0.2">
      <c r="A13" s="237">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31"/>
      <c r="BA13" s="231"/>
      <c r="BB13" s="231"/>
      <c r="BC13" s="231"/>
      <c r="BD13" s="231"/>
      <c r="BE13" s="232"/>
      <c r="BF13" s="232"/>
      <c r="BG13" s="232"/>
      <c r="BH13" s="232"/>
      <c r="BI13" s="232"/>
      <c r="BJ13" s="232"/>
      <c r="BK13" s="232"/>
      <c r="BL13" s="232"/>
      <c r="BM13" s="232"/>
      <c r="BN13" s="232"/>
      <c r="BO13" s="232"/>
      <c r="BP13" s="232"/>
      <c r="BQ13" s="237">
        <v>7</v>
      </c>
      <c r="BR13" s="238"/>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3"/>
    </row>
    <row r="14" spans="1:131" s="234" customFormat="1" ht="26.25" customHeight="1" x14ac:dyDescent="0.2">
      <c r="A14" s="237">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31"/>
      <c r="BA14" s="231"/>
      <c r="BB14" s="231"/>
      <c r="BC14" s="231"/>
      <c r="BD14" s="231"/>
      <c r="BE14" s="232"/>
      <c r="BF14" s="232"/>
      <c r="BG14" s="232"/>
      <c r="BH14" s="232"/>
      <c r="BI14" s="232"/>
      <c r="BJ14" s="232"/>
      <c r="BK14" s="232"/>
      <c r="BL14" s="232"/>
      <c r="BM14" s="232"/>
      <c r="BN14" s="232"/>
      <c r="BO14" s="232"/>
      <c r="BP14" s="232"/>
      <c r="BQ14" s="237">
        <v>8</v>
      </c>
      <c r="BR14" s="238"/>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3"/>
    </row>
    <row r="15" spans="1:131" s="234" customFormat="1" ht="26.25" customHeight="1" x14ac:dyDescent="0.2">
      <c r="A15" s="237">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31"/>
      <c r="BA15" s="231"/>
      <c r="BB15" s="231"/>
      <c r="BC15" s="231"/>
      <c r="BD15" s="231"/>
      <c r="BE15" s="232"/>
      <c r="BF15" s="232"/>
      <c r="BG15" s="232"/>
      <c r="BH15" s="232"/>
      <c r="BI15" s="232"/>
      <c r="BJ15" s="232"/>
      <c r="BK15" s="232"/>
      <c r="BL15" s="232"/>
      <c r="BM15" s="232"/>
      <c r="BN15" s="232"/>
      <c r="BO15" s="232"/>
      <c r="BP15" s="232"/>
      <c r="BQ15" s="237">
        <v>9</v>
      </c>
      <c r="BR15" s="238"/>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3"/>
    </row>
    <row r="16" spans="1:131" s="234" customFormat="1" ht="26.25" customHeight="1" x14ac:dyDescent="0.2">
      <c r="A16" s="237">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31"/>
      <c r="BA16" s="231"/>
      <c r="BB16" s="231"/>
      <c r="BC16" s="231"/>
      <c r="BD16" s="231"/>
      <c r="BE16" s="232"/>
      <c r="BF16" s="232"/>
      <c r="BG16" s="232"/>
      <c r="BH16" s="232"/>
      <c r="BI16" s="232"/>
      <c r="BJ16" s="232"/>
      <c r="BK16" s="232"/>
      <c r="BL16" s="232"/>
      <c r="BM16" s="232"/>
      <c r="BN16" s="232"/>
      <c r="BO16" s="232"/>
      <c r="BP16" s="232"/>
      <c r="BQ16" s="237">
        <v>10</v>
      </c>
      <c r="BR16" s="238"/>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3"/>
    </row>
    <row r="17" spans="1:131" s="234" customFormat="1" ht="26.25" customHeight="1" x14ac:dyDescent="0.2">
      <c r="A17" s="237">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31"/>
      <c r="BA17" s="231"/>
      <c r="BB17" s="231"/>
      <c r="BC17" s="231"/>
      <c r="BD17" s="231"/>
      <c r="BE17" s="232"/>
      <c r="BF17" s="232"/>
      <c r="BG17" s="232"/>
      <c r="BH17" s="232"/>
      <c r="BI17" s="232"/>
      <c r="BJ17" s="232"/>
      <c r="BK17" s="232"/>
      <c r="BL17" s="232"/>
      <c r="BM17" s="232"/>
      <c r="BN17" s="232"/>
      <c r="BO17" s="232"/>
      <c r="BP17" s="232"/>
      <c r="BQ17" s="237">
        <v>11</v>
      </c>
      <c r="BR17" s="238"/>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3"/>
    </row>
    <row r="18" spans="1:131" s="234" customFormat="1" ht="26.25" customHeight="1" x14ac:dyDescent="0.2">
      <c r="A18" s="237">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31"/>
      <c r="BA18" s="231"/>
      <c r="BB18" s="231"/>
      <c r="BC18" s="231"/>
      <c r="BD18" s="231"/>
      <c r="BE18" s="232"/>
      <c r="BF18" s="232"/>
      <c r="BG18" s="232"/>
      <c r="BH18" s="232"/>
      <c r="BI18" s="232"/>
      <c r="BJ18" s="232"/>
      <c r="BK18" s="232"/>
      <c r="BL18" s="232"/>
      <c r="BM18" s="232"/>
      <c r="BN18" s="232"/>
      <c r="BO18" s="232"/>
      <c r="BP18" s="232"/>
      <c r="BQ18" s="237">
        <v>12</v>
      </c>
      <c r="BR18" s="238"/>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3"/>
    </row>
    <row r="19" spans="1:131" s="234" customFormat="1" ht="26.25" customHeight="1" x14ac:dyDescent="0.2">
      <c r="A19" s="237">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31"/>
      <c r="BA19" s="231"/>
      <c r="BB19" s="231"/>
      <c r="BC19" s="231"/>
      <c r="BD19" s="231"/>
      <c r="BE19" s="232"/>
      <c r="BF19" s="232"/>
      <c r="BG19" s="232"/>
      <c r="BH19" s="232"/>
      <c r="BI19" s="232"/>
      <c r="BJ19" s="232"/>
      <c r="BK19" s="232"/>
      <c r="BL19" s="232"/>
      <c r="BM19" s="232"/>
      <c r="BN19" s="232"/>
      <c r="BO19" s="232"/>
      <c r="BP19" s="232"/>
      <c r="BQ19" s="237">
        <v>13</v>
      </c>
      <c r="BR19" s="238"/>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3"/>
    </row>
    <row r="20" spans="1:131" s="234" customFormat="1" ht="26.25" customHeight="1" x14ac:dyDescent="0.2">
      <c r="A20" s="237">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31"/>
      <c r="BA20" s="231"/>
      <c r="BB20" s="231"/>
      <c r="BC20" s="231"/>
      <c r="BD20" s="231"/>
      <c r="BE20" s="232"/>
      <c r="BF20" s="232"/>
      <c r="BG20" s="232"/>
      <c r="BH20" s="232"/>
      <c r="BI20" s="232"/>
      <c r="BJ20" s="232"/>
      <c r="BK20" s="232"/>
      <c r="BL20" s="232"/>
      <c r="BM20" s="232"/>
      <c r="BN20" s="232"/>
      <c r="BO20" s="232"/>
      <c r="BP20" s="232"/>
      <c r="BQ20" s="237">
        <v>14</v>
      </c>
      <c r="BR20" s="238"/>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3"/>
    </row>
    <row r="21" spans="1:131" s="234" customFormat="1" ht="26.25" customHeight="1" thickBot="1" x14ac:dyDescent="0.25">
      <c r="A21" s="237">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31"/>
      <c r="BA21" s="231"/>
      <c r="BB21" s="231"/>
      <c r="BC21" s="231"/>
      <c r="BD21" s="231"/>
      <c r="BE21" s="232"/>
      <c r="BF21" s="232"/>
      <c r="BG21" s="232"/>
      <c r="BH21" s="232"/>
      <c r="BI21" s="232"/>
      <c r="BJ21" s="232"/>
      <c r="BK21" s="232"/>
      <c r="BL21" s="232"/>
      <c r="BM21" s="232"/>
      <c r="BN21" s="232"/>
      <c r="BO21" s="232"/>
      <c r="BP21" s="232"/>
      <c r="BQ21" s="237">
        <v>15</v>
      </c>
      <c r="BR21" s="238"/>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3"/>
    </row>
    <row r="22" spans="1:131" s="234" customFormat="1" ht="26.25" customHeight="1" x14ac:dyDescent="0.2">
      <c r="A22" s="237">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390</v>
      </c>
      <c r="BA22" s="871"/>
      <c r="BB22" s="871"/>
      <c r="BC22" s="871"/>
      <c r="BD22" s="872"/>
      <c r="BE22" s="232"/>
      <c r="BF22" s="232"/>
      <c r="BG22" s="232"/>
      <c r="BH22" s="232"/>
      <c r="BI22" s="232"/>
      <c r="BJ22" s="232"/>
      <c r="BK22" s="232"/>
      <c r="BL22" s="232"/>
      <c r="BM22" s="232"/>
      <c r="BN22" s="232"/>
      <c r="BO22" s="232"/>
      <c r="BP22" s="232"/>
      <c r="BQ22" s="237">
        <v>16</v>
      </c>
      <c r="BR22" s="238"/>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3"/>
    </row>
    <row r="23" spans="1:131" s="234" customFormat="1" ht="26.25" customHeight="1" thickBot="1" x14ac:dyDescent="0.25">
      <c r="A23" s="239" t="s">
        <v>391</v>
      </c>
      <c r="B23" s="854" t="s">
        <v>392</v>
      </c>
      <c r="C23" s="855"/>
      <c r="D23" s="855"/>
      <c r="E23" s="855"/>
      <c r="F23" s="855"/>
      <c r="G23" s="855"/>
      <c r="H23" s="855"/>
      <c r="I23" s="855"/>
      <c r="J23" s="855"/>
      <c r="K23" s="855"/>
      <c r="L23" s="855"/>
      <c r="M23" s="855"/>
      <c r="N23" s="855"/>
      <c r="O23" s="855"/>
      <c r="P23" s="856"/>
      <c r="Q23" s="857">
        <v>5405</v>
      </c>
      <c r="R23" s="858"/>
      <c r="S23" s="858"/>
      <c r="T23" s="858"/>
      <c r="U23" s="858"/>
      <c r="V23" s="858">
        <v>5168</v>
      </c>
      <c r="W23" s="858"/>
      <c r="X23" s="858"/>
      <c r="Y23" s="858"/>
      <c r="Z23" s="858"/>
      <c r="AA23" s="858">
        <v>237</v>
      </c>
      <c r="AB23" s="858"/>
      <c r="AC23" s="858"/>
      <c r="AD23" s="858"/>
      <c r="AE23" s="859"/>
      <c r="AF23" s="860">
        <v>159</v>
      </c>
      <c r="AG23" s="858"/>
      <c r="AH23" s="858"/>
      <c r="AI23" s="858"/>
      <c r="AJ23" s="861"/>
      <c r="AK23" s="862"/>
      <c r="AL23" s="863"/>
      <c r="AM23" s="863"/>
      <c r="AN23" s="863"/>
      <c r="AO23" s="863"/>
      <c r="AP23" s="858">
        <v>3480</v>
      </c>
      <c r="AQ23" s="858"/>
      <c r="AR23" s="858"/>
      <c r="AS23" s="858"/>
      <c r="AT23" s="858"/>
      <c r="AU23" s="874"/>
      <c r="AV23" s="874"/>
      <c r="AW23" s="874"/>
      <c r="AX23" s="874"/>
      <c r="AY23" s="875"/>
      <c r="AZ23" s="876" t="s">
        <v>393</v>
      </c>
      <c r="BA23" s="877"/>
      <c r="BB23" s="877"/>
      <c r="BC23" s="877"/>
      <c r="BD23" s="878"/>
      <c r="BE23" s="232"/>
      <c r="BF23" s="232"/>
      <c r="BG23" s="232"/>
      <c r="BH23" s="232"/>
      <c r="BI23" s="232"/>
      <c r="BJ23" s="232"/>
      <c r="BK23" s="232"/>
      <c r="BL23" s="232"/>
      <c r="BM23" s="232"/>
      <c r="BN23" s="232"/>
      <c r="BO23" s="232"/>
      <c r="BP23" s="232"/>
      <c r="BQ23" s="237">
        <v>17</v>
      </c>
      <c r="BR23" s="238"/>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3"/>
    </row>
    <row r="24" spans="1:131" s="234" customFormat="1" ht="26.25" customHeight="1" x14ac:dyDescent="0.2">
      <c r="A24" s="873" t="s">
        <v>394</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31"/>
      <c r="BA24" s="231"/>
      <c r="BB24" s="231"/>
      <c r="BC24" s="231"/>
      <c r="BD24" s="231"/>
      <c r="BE24" s="232"/>
      <c r="BF24" s="232"/>
      <c r="BG24" s="232"/>
      <c r="BH24" s="232"/>
      <c r="BI24" s="232"/>
      <c r="BJ24" s="232"/>
      <c r="BK24" s="232"/>
      <c r="BL24" s="232"/>
      <c r="BM24" s="232"/>
      <c r="BN24" s="232"/>
      <c r="BO24" s="232"/>
      <c r="BP24" s="232"/>
      <c r="BQ24" s="237">
        <v>18</v>
      </c>
      <c r="BR24" s="238"/>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3"/>
    </row>
    <row r="25" spans="1:131" ht="26.25" customHeight="1" thickBot="1" x14ac:dyDescent="0.25">
      <c r="A25" s="789" t="s">
        <v>395</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31"/>
      <c r="BK25" s="231"/>
      <c r="BL25" s="231"/>
      <c r="BM25" s="231"/>
      <c r="BN25" s="231"/>
      <c r="BO25" s="240"/>
      <c r="BP25" s="240"/>
      <c r="BQ25" s="237">
        <v>19</v>
      </c>
      <c r="BR25" s="238"/>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9"/>
    </row>
    <row r="26" spans="1:131" ht="26.25" customHeight="1" x14ac:dyDescent="0.2">
      <c r="A26" s="791" t="s">
        <v>372</v>
      </c>
      <c r="B26" s="792"/>
      <c r="C26" s="792"/>
      <c r="D26" s="792"/>
      <c r="E26" s="792"/>
      <c r="F26" s="792"/>
      <c r="G26" s="792"/>
      <c r="H26" s="792"/>
      <c r="I26" s="792"/>
      <c r="J26" s="792"/>
      <c r="K26" s="792"/>
      <c r="L26" s="792"/>
      <c r="M26" s="792"/>
      <c r="N26" s="792"/>
      <c r="O26" s="792"/>
      <c r="P26" s="793"/>
      <c r="Q26" s="797" t="s">
        <v>396</v>
      </c>
      <c r="R26" s="798"/>
      <c r="S26" s="798"/>
      <c r="T26" s="798"/>
      <c r="U26" s="799"/>
      <c r="V26" s="797" t="s">
        <v>397</v>
      </c>
      <c r="W26" s="798"/>
      <c r="X26" s="798"/>
      <c r="Y26" s="798"/>
      <c r="Z26" s="799"/>
      <c r="AA26" s="797" t="s">
        <v>398</v>
      </c>
      <c r="AB26" s="798"/>
      <c r="AC26" s="798"/>
      <c r="AD26" s="798"/>
      <c r="AE26" s="798"/>
      <c r="AF26" s="879" t="s">
        <v>399</v>
      </c>
      <c r="AG26" s="880"/>
      <c r="AH26" s="880"/>
      <c r="AI26" s="880"/>
      <c r="AJ26" s="881"/>
      <c r="AK26" s="798" t="s">
        <v>400</v>
      </c>
      <c r="AL26" s="798"/>
      <c r="AM26" s="798"/>
      <c r="AN26" s="798"/>
      <c r="AO26" s="799"/>
      <c r="AP26" s="797" t="s">
        <v>401</v>
      </c>
      <c r="AQ26" s="798"/>
      <c r="AR26" s="798"/>
      <c r="AS26" s="798"/>
      <c r="AT26" s="799"/>
      <c r="AU26" s="797" t="s">
        <v>402</v>
      </c>
      <c r="AV26" s="798"/>
      <c r="AW26" s="798"/>
      <c r="AX26" s="798"/>
      <c r="AY26" s="799"/>
      <c r="AZ26" s="797" t="s">
        <v>403</v>
      </c>
      <c r="BA26" s="798"/>
      <c r="BB26" s="798"/>
      <c r="BC26" s="798"/>
      <c r="BD26" s="799"/>
      <c r="BE26" s="797" t="s">
        <v>379</v>
      </c>
      <c r="BF26" s="798"/>
      <c r="BG26" s="798"/>
      <c r="BH26" s="798"/>
      <c r="BI26" s="804"/>
      <c r="BJ26" s="231"/>
      <c r="BK26" s="231"/>
      <c r="BL26" s="231"/>
      <c r="BM26" s="231"/>
      <c r="BN26" s="231"/>
      <c r="BO26" s="240"/>
      <c r="BP26" s="240"/>
      <c r="BQ26" s="237">
        <v>20</v>
      </c>
      <c r="BR26" s="238"/>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9"/>
    </row>
    <row r="27" spans="1:131" ht="26.25" customHeight="1" thickBot="1" x14ac:dyDescent="0.25">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2"/>
      <c r="AG27" s="883"/>
      <c r="AH27" s="883"/>
      <c r="AI27" s="883"/>
      <c r="AJ27" s="884"/>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31"/>
      <c r="BK27" s="231"/>
      <c r="BL27" s="231"/>
      <c r="BM27" s="231"/>
      <c r="BN27" s="231"/>
      <c r="BO27" s="240"/>
      <c r="BP27" s="240"/>
      <c r="BQ27" s="237">
        <v>21</v>
      </c>
      <c r="BR27" s="238"/>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9"/>
    </row>
    <row r="28" spans="1:131" ht="26.25" customHeight="1" thickTop="1" x14ac:dyDescent="0.2">
      <c r="A28" s="241">
        <v>1</v>
      </c>
      <c r="B28" s="813" t="s">
        <v>404</v>
      </c>
      <c r="C28" s="814"/>
      <c r="D28" s="814"/>
      <c r="E28" s="814"/>
      <c r="F28" s="814"/>
      <c r="G28" s="814"/>
      <c r="H28" s="814"/>
      <c r="I28" s="814"/>
      <c r="J28" s="814"/>
      <c r="K28" s="814"/>
      <c r="L28" s="814"/>
      <c r="M28" s="814"/>
      <c r="N28" s="814"/>
      <c r="O28" s="814"/>
      <c r="P28" s="815"/>
      <c r="Q28" s="887">
        <v>668</v>
      </c>
      <c r="R28" s="888"/>
      <c r="S28" s="888"/>
      <c r="T28" s="888"/>
      <c r="U28" s="888"/>
      <c r="V28" s="888">
        <v>633</v>
      </c>
      <c r="W28" s="888"/>
      <c r="X28" s="888"/>
      <c r="Y28" s="888"/>
      <c r="Z28" s="888"/>
      <c r="AA28" s="888">
        <v>35</v>
      </c>
      <c r="AB28" s="888"/>
      <c r="AC28" s="888"/>
      <c r="AD28" s="888"/>
      <c r="AE28" s="889"/>
      <c r="AF28" s="890">
        <v>35</v>
      </c>
      <c r="AG28" s="888"/>
      <c r="AH28" s="888"/>
      <c r="AI28" s="888"/>
      <c r="AJ28" s="891"/>
      <c r="AK28" s="892">
        <v>44</v>
      </c>
      <c r="AL28" s="893"/>
      <c r="AM28" s="893"/>
      <c r="AN28" s="893"/>
      <c r="AO28" s="893"/>
      <c r="AP28" s="893" t="s">
        <v>586</v>
      </c>
      <c r="AQ28" s="893"/>
      <c r="AR28" s="893"/>
      <c r="AS28" s="893"/>
      <c r="AT28" s="893"/>
      <c r="AU28" s="893" t="s">
        <v>586</v>
      </c>
      <c r="AV28" s="893"/>
      <c r="AW28" s="893"/>
      <c r="AX28" s="893"/>
      <c r="AY28" s="893"/>
      <c r="AZ28" s="894" t="s">
        <v>586</v>
      </c>
      <c r="BA28" s="894"/>
      <c r="BB28" s="894"/>
      <c r="BC28" s="894"/>
      <c r="BD28" s="894"/>
      <c r="BE28" s="885"/>
      <c r="BF28" s="885"/>
      <c r="BG28" s="885"/>
      <c r="BH28" s="885"/>
      <c r="BI28" s="886"/>
      <c r="BJ28" s="231"/>
      <c r="BK28" s="231"/>
      <c r="BL28" s="231"/>
      <c r="BM28" s="231"/>
      <c r="BN28" s="231"/>
      <c r="BO28" s="240"/>
      <c r="BP28" s="240"/>
      <c r="BQ28" s="237">
        <v>22</v>
      </c>
      <c r="BR28" s="238"/>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9"/>
    </row>
    <row r="29" spans="1:131" ht="26.25" customHeight="1" x14ac:dyDescent="0.2">
      <c r="A29" s="241">
        <v>2</v>
      </c>
      <c r="B29" s="845" t="s">
        <v>405</v>
      </c>
      <c r="C29" s="846"/>
      <c r="D29" s="846"/>
      <c r="E29" s="846"/>
      <c r="F29" s="846"/>
      <c r="G29" s="846"/>
      <c r="H29" s="846"/>
      <c r="I29" s="846"/>
      <c r="J29" s="846"/>
      <c r="K29" s="846"/>
      <c r="L29" s="846"/>
      <c r="M29" s="846"/>
      <c r="N29" s="846"/>
      <c r="O29" s="846"/>
      <c r="P29" s="847"/>
      <c r="Q29" s="848">
        <v>68</v>
      </c>
      <c r="R29" s="849"/>
      <c r="S29" s="849"/>
      <c r="T29" s="849"/>
      <c r="U29" s="849"/>
      <c r="V29" s="849">
        <v>45</v>
      </c>
      <c r="W29" s="849"/>
      <c r="X29" s="849"/>
      <c r="Y29" s="849"/>
      <c r="Z29" s="849"/>
      <c r="AA29" s="849">
        <v>22</v>
      </c>
      <c r="AB29" s="849"/>
      <c r="AC29" s="849"/>
      <c r="AD29" s="849"/>
      <c r="AE29" s="850"/>
      <c r="AF29" s="851">
        <v>22</v>
      </c>
      <c r="AG29" s="852"/>
      <c r="AH29" s="852"/>
      <c r="AI29" s="852"/>
      <c r="AJ29" s="853"/>
      <c r="AK29" s="899">
        <v>39</v>
      </c>
      <c r="AL29" s="895"/>
      <c r="AM29" s="895"/>
      <c r="AN29" s="895"/>
      <c r="AO29" s="895"/>
      <c r="AP29" s="895" t="s">
        <v>586</v>
      </c>
      <c r="AQ29" s="895"/>
      <c r="AR29" s="895"/>
      <c r="AS29" s="895"/>
      <c r="AT29" s="895"/>
      <c r="AU29" s="895" t="s">
        <v>586</v>
      </c>
      <c r="AV29" s="895"/>
      <c r="AW29" s="895"/>
      <c r="AX29" s="895"/>
      <c r="AY29" s="895"/>
      <c r="AZ29" s="896" t="s">
        <v>586</v>
      </c>
      <c r="BA29" s="896"/>
      <c r="BB29" s="896"/>
      <c r="BC29" s="896"/>
      <c r="BD29" s="896"/>
      <c r="BE29" s="897"/>
      <c r="BF29" s="897"/>
      <c r="BG29" s="897"/>
      <c r="BH29" s="897"/>
      <c r="BI29" s="898"/>
      <c r="BJ29" s="231"/>
      <c r="BK29" s="231"/>
      <c r="BL29" s="231"/>
      <c r="BM29" s="231"/>
      <c r="BN29" s="231"/>
      <c r="BO29" s="240"/>
      <c r="BP29" s="240"/>
      <c r="BQ29" s="237">
        <v>23</v>
      </c>
      <c r="BR29" s="238"/>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9"/>
    </row>
    <row r="30" spans="1:131" ht="26.25" customHeight="1" x14ac:dyDescent="0.2">
      <c r="A30" s="241">
        <v>3</v>
      </c>
      <c r="B30" s="845" t="s">
        <v>406</v>
      </c>
      <c r="C30" s="846"/>
      <c r="D30" s="846"/>
      <c r="E30" s="846"/>
      <c r="F30" s="846"/>
      <c r="G30" s="846"/>
      <c r="H30" s="846"/>
      <c r="I30" s="846"/>
      <c r="J30" s="846"/>
      <c r="K30" s="846"/>
      <c r="L30" s="846"/>
      <c r="M30" s="846"/>
      <c r="N30" s="846"/>
      <c r="O30" s="846"/>
      <c r="P30" s="847"/>
      <c r="Q30" s="848">
        <v>700</v>
      </c>
      <c r="R30" s="849"/>
      <c r="S30" s="849"/>
      <c r="T30" s="849"/>
      <c r="U30" s="849"/>
      <c r="V30" s="849">
        <v>665</v>
      </c>
      <c r="W30" s="849"/>
      <c r="X30" s="849"/>
      <c r="Y30" s="849"/>
      <c r="Z30" s="849"/>
      <c r="AA30" s="849">
        <v>35</v>
      </c>
      <c r="AB30" s="849"/>
      <c r="AC30" s="849"/>
      <c r="AD30" s="849"/>
      <c r="AE30" s="850"/>
      <c r="AF30" s="851">
        <v>35</v>
      </c>
      <c r="AG30" s="852"/>
      <c r="AH30" s="852"/>
      <c r="AI30" s="852"/>
      <c r="AJ30" s="853"/>
      <c r="AK30" s="899">
        <v>97</v>
      </c>
      <c r="AL30" s="895"/>
      <c r="AM30" s="895"/>
      <c r="AN30" s="895"/>
      <c r="AO30" s="895"/>
      <c r="AP30" s="895" t="s">
        <v>586</v>
      </c>
      <c r="AQ30" s="895"/>
      <c r="AR30" s="895"/>
      <c r="AS30" s="895"/>
      <c r="AT30" s="895"/>
      <c r="AU30" s="895" t="s">
        <v>586</v>
      </c>
      <c r="AV30" s="895"/>
      <c r="AW30" s="895"/>
      <c r="AX30" s="895"/>
      <c r="AY30" s="895"/>
      <c r="AZ30" s="896" t="s">
        <v>586</v>
      </c>
      <c r="BA30" s="896"/>
      <c r="BB30" s="896"/>
      <c r="BC30" s="896"/>
      <c r="BD30" s="896"/>
      <c r="BE30" s="897"/>
      <c r="BF30" s="897"/>
      <c r="BG30" s="897"/>
      <c r="BH30" s="897"/>
      <c r="BI30" s="898"/>
      <c r="BJ30" s="231"/>
      <c r="BK30" s="231"/>
      <c r="BL30" s="231"/>
      <c r="BM30" s="231"/>
      <c r="BN30" s="231"/>
      <c r="BO30" s="240"/>
      <c r="BP30" s="240"/>
      <c r="BQ30" s="237">
        <v>24</v>
      </c>
      <c r="BR30" s="238"/>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9"/>
    </row>
    <row r="31" spans="1:131" ht="26.25" customHeight="1" x14ac:dyDescent="0.2">
      <c r="A31" s="241">
        <v>4</v>
      </c>
      <c r="B31" s="845" t="s">
        <v>407</v>
      </c>
      <c r="C31" s="846"/>
      <c r="D31" s="846"/>
      <c r="E31" s="846"/>
      <c r="F31" s="846"/>
      <c r="G31" s="846"/>
      <c r="H31" s="846"/>
      <c r="I31" s="846"/>
      <c r="J31" s="846"/>
      <c r="K31" s="846"/>
      <c r="L31" s="846"/>
      <c r="M31" s="846"/>
      <c r="N31" s="846"/>
      <c r="O31" s="846"/>
      <c r="P31" s="847"/>
      <c r="Q31" s="848">
        <v>57</v>
      </c>
      <c r="R31" s="849"/>
      <c r="S31" s="849"/>
      <c r="T31" s="849"/>
      <c r="U31" s="849"/>
      <c r="V31" s="849">
        <v>56</v>
      </c>
      <c r="W31" s="849"/>
      <c r="X31" s="849"/>
      <c r="Y31" s="849"/>
      <c r="Z31" s="849"/>
      <c r="AA31" s="849">
        <v>0</v>
      </c>
      <c r="AB31" s="849"/>
      <c r="AC31" s="849"/>
      <c r="AD31" s="849"/>
      <c r="AE31" s="850"/>
      <c r="AF31" s="851">
        <v>0</v>
      </c>
      <c r="AG31" s="852"/>
      <c r="AH31" s="852"/>
      <c r="AI31" s="852"/>
      <c r="AJ31" s="853"/>
      <c r="AK31" s="899">
        <v>17</v>
      </c>
      <c r="AL31" s="895"/>
      <c r="AM31" s="895"/>
      <c r="AN31" s="895"/>
      <c r="AO31" s="895"/>
      <c r="AP31" s="895" t="s">
        <v>586</v>
      </c>
      <c r="AQ31" s="895"/>
      <c r="AR31" s="895"/>
      <c r="AS31" s="895"/>
      <c r="AT31" s="895"/>
      <c r="AU31" s="895" t="s">
        <v>586</v>
      </c>
      <c r="AV31" s="895"/>
      <c r="AW31" s="895"/>
      <c r="AX31" s="895"/>
      <c r="AY31" s="895"/>
      <c r="AZ31" s="896" t="s">
        <v>586</v>
      </c>
      <c r="BA31" s="896"/>
      <c r="BB31" s="896"/>
      <c r="BC31" s="896"/>
      <c r="BD31" s="896"/>
      <c r="BE31" s="897"/>
      <c r="BF31" s="897"/>
      <c r="BG31" s="897"/>
      <c r="BH31" s="897"/>
      <c r="BI31" s="898"/>
      <c r="BJ31" s="231"/>
      <c r="BK31" s="231"/>
      <c r="BL31" s="231"/>
      <c r="BM31" s="231"/>
      <c r="BN31" s="231"/>
      <c r="BO31" s="240"/>
      <c r="BP31" s="240"/>
      <c r="BQ31" s="237">
        <v>25</v>
      </c>
      <c r="BR31" s="238"/>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9"/>
    </row>
    <row r="32" spans="1:131" ht="26.25" customHeight="1" x14ac:dyDescent="0.2">
      <c r="A32" s="241">
        <v>5</v>
      </c>
      <c r="B32" s="845" t="s">
        <v>408</v>
      </c>
      <c r="C32" s="846"/>
      <c r="D32" s="846"/>
      <c r="E32" s="846"/>
      <c r="F32" s="846"/>
      <c r="G32" s="846"/>
      <c r="H32" s="846"/>
      <c r="I32" s="846"/>
      <c r="J32" s="846"/>
      <c r="K32" s="846"/>
      <c r="L32" s="846"/>
      <c r="M32" s="846"/>
      <c r="N32" s="846"/>
      <c r="O32" s="846"/>
      <c r="P32" s="847"/>
      <c r="Q32" s="848">
        <v>135</v>
      </c>
      <c r="R32" s="849"/>
      <c r="S32" s="849"/>
      <c r="T32" s="849"/>
      <c r="U32" s="849"/>
      <c r="V32" s="849">
        <v>132</v>
      </c>
      <c r="W32" s="849"/>
      <c r="X32" s="849"/>
      <c r="Y32" s="849"/>
      <c r="Z32" s="849"/>
      <c r="AA32" s="849">
        <v>3</v>
      </c>
      <c r="AB32" s="849"/>
      <c r="AC32" s="849"/>
      <c r="AD32" s="849"/>
      <c r="AE32" s="850"/>
      <c r="AF32" s="851">
        <v>118</v>
      </c>
      <c r="AG32" s="852"/>
      <c r="AH32" s="852"/>
      <c r="AI32" s="852"/>
      <c r="AJ32" s="853"/>
      <c r="AK32" s="899">
        <v>31</v>
      </c>
      <c r="AL32" s="895"/>
      <c r="AM32" s="895"/>
      <c r="AN32" s="895"/>
      <c r="AO32" s="895"/>
      <c r="AP32" s="895">
        <v>730</v>
      </c>
      <c r="AQ32" s="895"/>
      <c r="AR32" s="895"/>
      <c r="AS32" s="895"/>
      <c r="AT32" s="895"/>
      <c r="AU32" s="895">
        <v>154</v>
      </c>
      <c r="AV32" s="895"/>
      <c r="AW32" s="895"/>
      <c r="AX32" s="895"/>
      <c r="AY32" s="895"/>
      <c r="AZ32" s="896" t="s">
        <v>586</v>
      </c>
      <c r="BA32" s="896"/>
      <c r="BB32" s="896"/>
      <c r="BC32" s="896"/>
      <c r="BD32" s="896"/>
      <c r="BE32" s="897" t="s">
        <v>409</v>
      </c>
      <c r="BF32" s="897"/>
      <c r="BG32" s="897"/>
      <c r="BH32" s="897"/>
      <c r="BI32" s="898"/>
      <c r="BJ32" s="231"/>
      <c r="BK32" s="231"/>
      <c r="BL32" s="231"/>
      <c r="BM32" s="231"/>
      <c r="BN32" s="231"/>
      <c r="BO32" s="240"/>
      <c r="BP32" s="240"/>
      <c r="BQ32" s="237">
        <v>26</v>
      </c>
      <c r="BR32" s="238"/>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9"/>
    </row>
    <row r="33" spans="1:131" ht="26.25" customHeight="1" x14ac:dyDescent="0.2">
      <c r="A33" s="241">
        <v>6</v>
      </c>
      <c r="B33" s="845" t="s">
        <v>410</v>
      </c>
      <c r="C33" s="846"/>
      <c r="D33" s="846"/>
      <c r="E33" s="846"/>
      <c r="F33" s="846"/>
      <c r="G33" s="846"/>
      <c r="H33" s="846"/>
      <c r="I33" s="846"/>
      <c r="J33" s="846"/>
      <c r="K33" s="846"/>
      <c r="L33" s="846"/>
      <c r="M33" s="846"/>
      <c r="N33" s="846"/>
      <c r="O33" s="846"/>
      <c r="P33" s="847"/>
      <c r="Q33" s="848">
        <v>14</v>
      </c>
      <c r="R33" s="849"/>
      <c r="S33" s="849"/>
      <c r="T33" s="849"/>
      <c r="U33" s="849"/>
      <c r="V33" s="849">
        <v>11</v>
      </c>
      <c r="W33" s="849"/>
      <c r="X33" s="849"/>
      <c r="Y33" s="849"/>
      <c r="Z33" s="849"/>
      <c r="AA33" s="849">
        <v>3</v>
      </c>
      <c r="AB33" s="849"/>
      <c r="AC33" s="849"/>
      <c r="AD33" s="849"/>
      <c r="AE33" s="850"/>
      <c r="AF33" s="851">
        <v>3</v>
      </c>
      <c r="AG33" s="852"/>
      <c r="AH33" s="852"/>
      <c r="AI33" s="852"/>
      <c r="AJ33" s="853"/>
      <c r="AK33" s="899" t="s">
        <v>586</v>
      </c>
      <c r="AL33" s="895"/>
      <c r="AM33" s="895"/>
      <c r="AN33" s="895"/>
      <c r="AO33" s="895"/>
      <c r="AP33" s="895" t="s">
        <v>586</v>
      </c>
      <c r="AQ33" s="895"/>
      <c r="AR33" s="895"/>
      <c r="AS33" s="895"/>
      <c r="AT33" s="895"/>
      <c r="AU33" s="895" t="s">
        <v>586</v>
      </c>
      <c r="AV33" s="895"/>
      <c r="AW33" s="895"/>
      <c r="AX33" s="895"/>
      <c r="AY33" s="895"/>
      <c r="AZ33" s="896" t="s">
        <v>586</v>
      </c>
      <c r="BA33" s="896"/>
      <c r="BB33" s="896"/>
      <c r="BC33" s="896"/>
      <c r="BD33" s="896"/>
      <c r="BE33" s="897" t="s">
        <v>411</v>
      </c>
      <c r="BF33" s="897"/>
      <c r="BG33" s="897"/>
      <c r="BH33" s="897"/>
      <c r="BI33" s="898"/>
      <c r="BJ33" s="231"/>
      <c r="BK33" s="231"/>
      <c r="BL33" s="231"/>
      <c r="BM33" s="231"/>
      <c r="BN33" s="231"/>
      <c r="BO33" s="240"/>
      <c r="BP33" s="240"/>
      <c r="BQ33" s="237">
        <v>27</v>
      </c>
      <c r="BR33" s="238"/>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9"/>
    </row>
    <row r="34" spans="1:131" ht="26.25" customHeight="1" x14ac:dyDescent="0.2">
      <c r="A34" s="241">
        <v>7</v>
      </c>
      <c r="B34" s="845" t="s">
        <v>412</v>
      </c>
      <c r="C34" s="846"/>
      <c r="D34" s="846"/>
      <c r="E34" s="846"/>
      <c r="F34" s="846"/>
      <c r="G34" s="846"/>
      <c r="H34" s="846"/>
      <c r="I34" s="846"/>
      <c r="J34" s="846"/>
      <c r="K34" s="846"/>
      <c r="L34" s="846"/>
      <c r="M34" s="846"/>
      <c r="N34" s="846"/>
      <c r="O34" s="846"/>
      <c r="P34" s="847"/>
      <c r="Q34" s="848">
        <v>228</v>
      </c>
      <c r="R34" s="849"/>
      <c r="S34" s="849"/>
      <c r="T34" s="849"/>
      <c r="U34" s="849"/>
      <c r="V34" s="849">
        <v>216</v>
      </c>
      <c r="W34" s="849"/>
      <c r="X34" s="849"/>
      <c r="Y34" s="849"/>
      <c r="Z34" s="849"/>
      <c r="AA34" s="849">
        <v>13</v>
      </c>
      <c r="AB34" s="849"/>
      <c r="AC34" s="849"/>
      <c r="AD34" s="849"/>
      <c r="AE34" s="850"/>
      <c r="AF34" s="851">
        <v>13</v>
      </c>
      <c r="AG34" s="852"/>
      <c r="AH34" s="852"/>
      <c r="AI34" s="852"/>
      <c r="AJ34" s="853"/>
      <c r="AK34" s="899">
        <v>128</v>
      </c>
      <c r="AL34" s="895"/>
      <c r="AM34" s="895"/>
      <c r="AN34" s="895"/>
      <c r="AO34" s="895"/>
      <c r="AP34" s="895">
        <v>759</v>
      </c>
      <c r="AQ34" s="895"/>
      <c r="AR34" s="895"/>
      <c r="AS34" s="895"/>
      <c r="AT34" s="895"/>
      <c r="AU34" s="895">
        <v>757</v>
      </c>
      <c r="AV34" s="895"/>
      <c r="AW34" s="895"/>
      <c r="AX34" s="895"/>
      <c r="AY34" s="895"/>
      <c r="AZ34" s="896" t="s">
        <v>586</v>
      </c>
      <c r="BA34" s="896"/>
      <c r="BB34" s="896"/>
      <c r="BC34" s="896"/>
      <c r="BD34" s="896"/>
      <c r="BE34" s="897" t="s">
        <v>411</v>
      </c>
      <c r="BF34" s="897"/>
      <c r="BG34" s="897"/>
      <c r="BH34" s="897"/>
      <c r="BI34" s="898"/>
      <c r="BJ34" s="231"/>
      <c r="BK34" s="231"/>
      <c r="BL34" s="231"/>
      <c r="BM34" s="231"/>
      <c r="BN34" s="231"/>
      <c r="BO34" s="240"/>
      <c r="BP34" s="240"/>
      <c r="BQ34" s="237">
        <v>28</v>
      </c>
      <c r="BR34" s="238"/>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9"/>
    </row>
    <row r="35" spans="1:131" ht="26.25" customHeight="1" x14ac:dyDescent="0.2">
      <c r="A35" s="241">
        <v>8</v>
      </c>
      <c r="B35" s="845" t="s">
        <v>413</v>
      </c>
      <c r="C35" s="846"/>
      <c r="D35" s="846"/>
      <c r="E35" s="846"/>
      <c r="F35" s="846"/>
      <c r="G35" s="846"/>
      <c r="H35" s="846"/>
      <c r="I35" s="846"/>
      <c r="J35" s="846"/>
      <c r="K35" s="846"/>
      <c r="L35" s="846"/>
      <c r="M35" s="846"/>
      <c r="N35" s="846"/>
      <c r="O35" s="846"/>
      <c r="P35" s="847"/>
      <c r="Q35" s="848">
        <v>3</v>
      </c>
      <c r="R35" s="849"/>
      <c r="S35" s="849"/>
      <c r="T35" s="849"/>
      <c r="U35" s="849"/>
      <c r="V35" s="849">
        <v>1</v>
      </c>
      <c r="W35" s="849"/>
      <c r="X35" s="849"/>
      <c r="Y35" s="849"/>
      <c r="Z35" s="849"/>
      <c r="AA35" s="849">
        <v>1</v>
      </c>
      <c r="AB35" s="849"/>
      <c r="AC35" s="849"/>
      <c r="AD35" s="849"/>
      <c r="AE35" s="850"/>
      <c r="AF35" s="851">
        <v>1</v>
      </c>
      <c r="AG35" s="852"/>
      <c r="AH35" s="852"/>
      <c r="AI35" s="852"/>
      <c r="AJ35" s="853"/>
      <c r="AK35" s="899">
        <v>1</v>
      </c>
      <c r="AL35" s="895"/>
      <c r="AM35" s="895"/>
      <c r="AN35" s="895"/>
      <c r="AO35" s="895"/>
      <c r="AP35" s="895" t="s">
        <v>586</v>
      </c>
      <c r="AQ35" s="895"/>
      <c r="AR35" s="895"/>
      <c r="AS35" s="895"/>
      <c r="AT35" s="895"/>
      <c r="AU35" s="895" t="s">
        <v>586</v>
      </c>
      <c r="AV35" s="895"/>
      <c r="AW35" s="895"/>
      <c r="AX35" s="895"/>
      <c r="AY35" s="895"/>
      <c r="AZ35" s="896" t="s">
        <v>586</v>
      </c>
      <c r="BA35" s="896"/>
      <c r="BB35" s="896"/>
      <c r="BC35" s="896"/>
      <c r="BD35" s="896"/>
      <c r="BE35" s="897" t="s">
        <v>411</v>
      </c>
      <c r="BF35" s="897"/>
      <c r="BG35" s="897"/>
      <c r="BH35" s="897"/>
      <c r="BI35" s="898"/>
      <c r="BJ35" s="231"/>
      <c r="BK35" s="231"/>
      <c r="BL35" s="231"/>
      <c r="BM35" s="231"/>
      <c r="BN35" s="231"/>
      <c r="BO35" s="240"/>
      <c r="BP35" s="240"/>
      <c r="BQ35" s="237">
        <v>29</v>
      </c>
      <c r="BR35" s="238"/>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9"/>
    </row>
    <row r="36" spans="1:131" ht="26.25" customHeight="1" x14ac:dyDescent="0.2">
      <c r="A36" s="241">
        <v>9</v>
      </c>
      <c r="B36" s="845" t="s">
        <v>414</v>
      </c>
      <c r="C36" s="846"/>
      <c r="D36" s="846"/>
      <c r="E36" s="846"/>
      <c r="F36" s="846"/>
      <c r="G36" s="846"/>
      <c r="H36" s="846"/>
      <c r="I36" s="846"/>
      <c r="J36" s="846"/>
      <c r="K36" s="846"/>
      <c r="L36" s="846"/>
      <c r="M36" s="846"/>
      <c r="N36" s="846"/>
      <c r="O36" s="846"/>
      <c r="P36" s="847"/>
      <c r="Q36" s="848">
        <v>17</v>
      </c>
      <c r="R36" s="849"/>
      <c r="S36" s="849"/>
      <c r="T36" s="849"/>
      <c r="U36" s="849"/>
      <c r="V36" s="849">
        <v>11</v>
      </c>
      <c r="W36" s="849"/>
      <c r="X36" s="849"/>
      <c r="Y36" s="849"/>
      <c r="Z36" s="849"/>
      <c r="AA36" s="849">
        <v>6</v>
      </c>
      <c r="AB36" s="849"/>
      <c r="AC36" s="849"/>
      <c r="AD36" s="849"/>
      <c r="AE36" s="850"/>
      <c r="AF36" s="851">
        <v>2</v>
      </c>
      <c r="AG36" s="852"/>
      <c r="AH36" s="852"/>
      <c r="AI36" s="852"/>
      <c r="AJ36" s="853"/>
      <c r="AK36" s="899">
        <v>5</v>
      </c>
      <c r="AL36" s="895"/>
      <c r="AM36" s="895"/>
      <c r="AN36" s="895"/>
      <c r="AO36" s="895"/>
      <c r="AP36" s="895">
        <v>64</v>
      </c>
      <c r="AQ36" s="895"/>
      <c r="AR36" s="895"/>
      <c r="AS36" s="895"/>
      <c r="AT36" s="895"/>
      <c r="AU36" s="895">
        <v>32</v>
      </c>
      <c r="AV36" s="895"/>
      <c r="AW36" s="895"/>
      <c r="AX36" s="895"/>
      <c r="AY36" s="895"/>
      <c r="AZ36" s="896" t="s">
        <v>586</v>
      </c>
      <c r="BA36" s="896"/>
      <c r="BB36" s="896"/>
      <c r="BC36" s="896"/>
      <c r="BD36" s="896"/>
      <c r="BE36" s="897" t="s">
        <v>411</v>
      </c>
      <c r="BF36" s="897"/>
      <c r="BG36" s="897"/>
      <c r="BH36" s="897"/>
      <c r="BI36" s="898"/>
      <c r="BJ36" s="231"/>
      <c r="BK36" s="231"/>
      <c r="BL36" s="231"/>
      <c r="BM36" s="231"/>
      <c r="BN36" s="231"/>
      <c r="BO36" s="240"/>
      <c r="BP36" s="240"/>
      <c r="BQ36" s="237">
        <v>30</v>
      </c>
      <c r="BR36" s="238"/>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9"/>
    </row>
    <row r="37" spans="1:131" ht="26.25" customHeight="1" x14ac:dyDescent="0.2">
      <c r="A37" s="241">
        <v>10</v>
      </c>
      <c r="B37" s="845" t="s">
        <v>415</v>
      </c>
      <c r="C37" s="846"/>
      <c r="D37" s="846"/>
      <c r="E37" s="846"/>
      <c r="F37" s="846"/>
      <c r="G37" s="846"/>
      <c r="H37" s="846"/>
      <c r="I37" s="846"/>
      <c r="J37" s="846"/>
      <c r="K37" s="846"/>
      <c r="L37" s="846"/>
      <c r="M37" s="846"/>
      <c r="N37" s="846"/>
      <c r="O37" s="846"/>
      <c r="P37" s="847"/>
      <c r="Q37" s="848">
        <v>2</v>
      </c>
      <c r="R37" s="849"/>
      <c r="S37" s="849"/>
      <c r="T37" s="849"/>
      <c r="U37" s="849"/>
      <c r="V37" s="849">
        <v>1</v>
      </c>
      <c r="W37" s="849"/>
      <c r="X37" s="849"/>
      <c r="Y37" s="849"/>
      <c r="Z37" s="849"/>
      <c r="AA37" s="849">
        <v>1</v>
      </c>
      <c r="AB37" s="849"/>
      <c r="AC37" s="849"/>
      <c r="AD37" s="849"/>
      <c r="AE37" s="850"/>
      <c r="AF37" s="851">
        <v>1</v>
      </c>
      <c r="AG37" s="852"/>
      <c r="AH37" s="852"/>
      <c r="AI37" s="852"/>
      <c r="AJ37" s="853"/>
      <c r="AK37" s="899">
        <v>0</v>
      </c>
      <c r="AL37" s="895"/>
      <c r="AM37" s="895"/>
      <c r="AN37" s="895"/>
      <c r="AO37" s="895"/>
      <c r="AP37" s="895" t="s">
        <v>586</v>
      </c>
      <c r="AQ37" s="895"/>
      <c r="AR37" s="895"/>
      <c r="AS37" s="895"/>
      <c r="AT37" s="895"/>
      <c r="AU37" s="895" t="s">
        <v>586</v>
      </c>
      <c r="AV37" s="895"/>
      <c r="AW37" s="895"/>
      <c r="AX37" s="895"/>
      <c r="AY37" s="895"/>
      <c r="AZ37" s="896" t="s">
        <v>586</v>
      </c>
      <c r="BA37" s="896"/>
      <c r="BB37" s="896"/>
      <c r="BC37" s="896"/>
      <c r="BD37" s="896"/>
      <c r="BE37" s="897" t="s">
        <v>411</v>
      </c>
      <c r="BF37" s="897"/>
      <c r="BG37" s="897"/>
      <c r="BH37" s="897"/>
      <c r="BI37" s="898"/>
      <c r="BJ37" s="231"/>
      <c r="BK37" s="231"/>
      <c r="BL37" s="231"/>
      <c r="BM37" s="231"/>
      <c r="BN37" s="231"/>
      <c r="BO37" s="240"/>
      <c r="BP37" s="240"/>
      <c r="BQ37" s="237">
        <v>31</v>
      </c>
      <c r="BR37" s="238"/>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9"/>
    </row>
    <row r="38" spans="1:131" ht="26.25" customHeight="1" x14ac:dyDescent="0.2">
      <c r="A38" s="241">
        <v>11</v>
      </c>
      <c r="B38" s="845" t="s">
        <v>416</v>
      </c>
      <c r="C38" s="846"/>
      <c r="D38" s="846"/>
      <c r="E38" s="846"/>
      <c r="F38" s="846"/>
      <c r="G38" s="846"/>
      <c r="H38" s="846"/>
      <c r="I38" s="846"/>
      <c r="J38" s="846"/>
      <c r="K38" s="846"/>
      <c r="L38" s="846"/>
      <c r="M38" s="846"/>
      <c r="N38" s="846"/>
      <c r="O38" s="846"/>
      <c r="P38" s="847"/>
      <c r="Q38" s="848">
        <v>232</v>
      </c>
      <c r="R38" s="849"/>
      <c r="S38" s="849"/>
      <c r="T38" s="849"/>
      <c r="U38" s="849"/>
      <c r="V38" s="849">
        <v>217</v>
      </c>
      <c r="W38" s="849"/>
      <c r="X38" s="849"/>
      <c r="Y38" s="849"/>
      <c r="Z38" s="849"/>
      <c r="AA38" s="849">
        <v>15</v>
      </c>
      <c r="AB38" s="849"/>
      <c r="AC38" s="849"/>
      <c r="AD38" s="849"/>
      <c r="AE38" s="850"/>
      <c r="AF38" s="851">
        <v>53</v>
      </c>
      <c r="AG38" s="852"/>
      <c r="AH38" s="852"/>
      <c r="AI38" s="852"/>
      <c r="AJ38" s="853"/>
      <c r="AK38" s="899" t="s">
        <v>586</v>
      </c>
      <c r="AL38" s="895"/>
      <c r="AM38" s="895"/>
      <c r="AN38" s="895"/>
      <c r="AO38" s="895"/>
      <c r="AP38" s="895" t="s">
        <v>586</v>
      </c>
      <c r="AQ38" s="895"/>
      <c r="AR38" s="895"/>
      <c r="AS38" s="895"/>
      <c r="AT38" s="895"/>
      <c r="AU38" s="895" t="s">
        <v>586</v>
      </c>
      <c r="AV38" s="895"/>
      <c r="AW38" s="895"/>
      <c r="AX38" s="895"/>
      <c r="AY38" s="895"/>
      <c r="AZ38" s="896" t="s">
        <v>586</v>
      </c>
      <c r="BA38" s="896"/>
      <c r="BB38" s="896"/>
      <c r="BC38" s="896"/>
      <c r="BD38" s="896"/>
      <c r="BE38" s="897" t="s">
        <v>417</v>
      </c>
      <c r="BF38" s="897"/>
      <c r="BG38" s="897"/>
      <c r="BH38" s="897"/>
      <c r="BI38" s="898"/>
      <c r="BJ38" s="231"/>
      <c r="BK38" s="231"/>
      <c r="BL38" s="231"/>
      <c r="BM38" s="231"/>
      <c r="BN38" s="231"/>
      <c r="BO38" s="240"/>
      <c r="BP38" s="240"/>
      <c r="BQ38" s="237">
        <v>32</v>
      </c>
      <c r="BR38" s="238"/>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9"/>
    </row>
    <row r="39" spans="1:131" ht="26.25" customHeight="1" x14ac:dyDescent="0.2">
      <c r="A39" s="241">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31"/>
      <c r="BK39" s="231"/>
      <c r="BL39" s="231"/>
      <c r="BM39" s="231"/>
      <c r="BN39" s="231"/>
      <c r="BO39" s="240"/>
      <c r="BP39" s="240"/>
      <c r="BQ39" s="237">
        <v>33</v>
      </c>
      <c r="BR39" s="238"/>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9"/>
    </row>
    <row r="40" spans="1:131" ht="26.25" customHeight="1" x14ac:dyDescent="0.2">
      <c r="A40" s="237">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31"/>
      <c r="BK40" s="231"/>
      <c r="BL40" s="231"/>
      <c r="BM40" s="231"/>
      <c r="BN40" s="231"/>
      <c r="BO40" s="240"/>
      <c r="BP40" s="240"/>
      <c r="BQ40" s="237">
        <v>34</v>
      </c>
      <c r="BR40" s="238"/>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9"/>
    </row>
    <row r="41" spans="1:131" ht="26.25" customHeight="1" x14ac:dyDescent="0.2">
      <c r="A41" s="237">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31"/>
      <c r="BK41" s="231"/>
      <c r="BL41" s="231"/>
      <c r="BM41" s="231"/>
      <c r="BN41" s="231"/>
      <c r="BO41" s="240"/>
      <c r="BP41" s="240"/>
      <c r="BQ41" s="237">
        <v>35</v>
      </c>
      <c r="BR41" s="238"/>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9"/>
    </row>
    <row r="42" spans="1:131" ht="26.25" customHeight="1" x14ac:dyDescent="0.2">
      <c r="A42" s="237">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31"/>
      <c r="BK42" s="231"/>
      <c r="BL42" s="231"/>
      <c r="BM42" s="231"/>
      <c r="BN42" s="231"/>
      <c r="BO42" s="240"/>
      <c r="BP42" s="240"/>
      <c r="BQ42" s="237">
        <v>36</v>
      </c>
      <c r="BR42" s="238"/>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9"/>
    </row>
    <row r="43" spans="1:131" ht="26.25" customHeight="1" x14ac:dyDescent="0.2">
      <c r="A43" s="237">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31"/>
      <c r="BK43" s="231"/>
      <c r="BL43" s="231"/>
      <c r="BM43" s="231"/>
      <c r="BN43" s="231"/>
      <c r="BO43" s="240"/>
      <c r="BP43" s="240"/>
      <c r="BQ43" s="237">
        <v>37</v>
      </c>
      <c r="BR43" s="238"/>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9"/>
    </row>
    <row r="44" spans="1:131" ht="26.25" customHeight="1" x14ac:dyDescent="0.2">
      <c r="A44" s="237">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31"/>
      <c r="BK44" s="231"/>
      <c r="BL44" s="231"/>
      <c r="BM44" s="231"/>
      <c r="BN44" s="231"/>
      <c r="BO44" s="240"/>
      <c r="BP44" s="240"/>
      <c r="BQ44" s="237">
        <v>38</v>
      </c>
      <c r="BR44" s="238"/>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9"/>
    </row>
    <row r="45" spans="1:131" ht="26.25" customHeight="1" x14ac:dyDescent="0.2">
      <c r="A45" s="237">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31"/>
      <c r="BK45" s="231"/>
      <c r="BL45" s="231"/>
      <c r="BM45" s="231"/>
      <c r="BN45" s="231"/>
      <c r="BO45" s="240"/>
      <c r="BP45" s="240"/>
      <c r="BQ45" s="237">
        <v>39</v>
      </c>
      <c r="BR45" s="238"/>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9"/>
    </row>
    <row r="46" spans="1:131" ht="26.25" customHeight="1" x14ac:dyDescent="0.2">
      <c r="A46" s="237">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31"/>
      <c r="BK46" s="231"/>
      <c r="BL46" s="231"/>
      <c r="BM46" s="231"/>
      <c r="BN46" s="231"/>
      <c r="BO46" s="240"/>
      <c r="BP46" s="240"/>
      <c r="BQ46" s="237">
        <v>40</v>
      </c>
      <c r="BR46" s="238"/>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9"/>
    </row>
    <row r="47" spans="1:131" ht="26.25" customHeight="1" x14ac:dyDescent="0.2">
      <c r="A47" s="237">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31"/>
      <c r="BK47" s="231"/>
      <c r="BL47" s="231"/>
      <c r="BM47" s="231"/>
      <c r="BN47" s="231"/>
      <c r="BO47" s="240"/>
      <c r="BP47" s="240"/>
      <c r="BQ47" s="237">
        <v>41</v>
      </c>
      <c r="BR47" s="238"/>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9"/>
    </row>
    <row r="48" spans="1:131" ht="26.25" customHeight="1" x14ac:dyDescent="0.2">
      <c r="A48" s="237">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31"/>
      <c r="BK48" s="231"/>
      <c r="BL48" s="231"/>
      <c r="BM48" s="231"/>
      <c r="BN48" s="231"/>
      <c r="BO48" s="240"/>
      <c r="BP48" s="240"/>
      <c r="BQ48" s="237">
        <v>42</v>
      </c>
      <c r="BR48" s="238"/>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9"/>
    </row>
    <row r="49" spans="1:131" ht="26.25" customHeight="1" x14ac:dyDescent="0.2">
      <c r="A49" s="237">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31"/>
      <c r="BK49" s="231"/>
      <c r="BL49" s="231"/>
      <c r="BM49" s="231"/>
      <c r="BN49" s="231"/>
      <c r="BO49" s="240"/>
      <c r="BP49" s="240"/>
      <c r="BQ49" s="237">
        <v>43</v>
      </c>
      <c r="BR49" s="238"/>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9"/>
    </row>
    <row r="50" spans="1:131" ht="26.25" customHeight="1" x14ac:dyDescent="0.2">
      <c r="A50" s="237">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31"/>
      <c r="BK50" s="231"/>
      <c r="BL50" s="231"/>
      <c r="BM50" s="231"/>
      <c r="BN50" s="231"/>
      <c r="BO50" s="240"/>
      <c r="BP50" s="240"/>
      <c r="BQ50" s="237">
        <v>44</v>
      </c>
      <c r="BR50" s="238"/>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9"/>
    </row>
    <row r="51" spans="1:131" ht="26.25" customHeight="1" x14ac:dyDescent="0.2">
      <c r="A51" s="237">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31"/>
      <c r="BK51" s="231"/>
      <c r="BL51" s="231"/>
      <c r="BM51" s="231"/>
      <c r="BN51" s="231"/>
      <c r="BO51" s="240"/>
      <c r="BP51" s="240"/>
      <c r="BQ51" s="237">
        <v>45</v>
      </c>
      <c r="BR51" s="238"/>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9"/>
    </row>
    <row r="52" spans="1:131" ht="26.25" customHeight="1" x14ac:dyDescent="0.2">
      <c r="A52" s="237">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31"/>
      <c r="BK52" s="231"/>
      <c r="BL52" s="231"/>
      <c r="BM52" s="231"/>
      <c r="BN52" s="231"/>
      <c r="BO52" s="240"/>
      <c r="BP52" s="240"/>
      <c r="BQ52" s="237">
        <v>46</v>
      </c>
      <c r="BR52" s="238"/>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9"/>
    </row>
    <row r="53" spans="1:131" ht="26.25" customHeight="1" x14ac:dyDescent="0.2">
      <c r="A53" s="237">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31"/>
      <c r="BK53" s="231"/>
      <c r="BL53" s="231"/>
      <c r="BM53" s="231"/>
      <c r="BN53" s="231"/>
      <c r="BO53" s="240"/>
      <c r="BP53" s="240"/>
      <c r="BQ53" s="237">
        <v>47</v>
      </c>
      <c r="BR53" s="238"/>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9"/>
    </row>
    <row r="54" spans="1:131" ht="26.25" customHeight="1" x14ac:dyDescent="0.2">
      <c r="A54" s="237">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31"/>
      <c r="BK54" s="231"/>
      <c r="BL54" s="231"/>
      <c r="BM54" s="231"/>
      <c r="BN54" s="231"/>
      <c r="BO54" s="240"/>
      <c r="BP54" s="240"/>
      <c r="BQ54" s="237">
        <v>48</v>
      </c>
      <c r="BR54" s="238"/>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9"/>
    </row>
    <row r="55" spans="1:131" ht="26.25" customHeight="1" x14ac:dyDescent="0.2">
      <c r="A55" s="237">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31"/>
      <c r="BK55" s="231"/>
      <c r="BL55" s="231"/>
      <c r="BM55" s="231"/>
      <c r="BN55" s="231"/>
      <c r="BO55" s="240"/>
      <c r="BP55" s="240"/>
      <c r="BQ55" s="237">
        <v>49</v>
      </c>
      <c r="BR55" s="238"/>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9"/>
    </row>
    <row r="56" spans="1:131" ht="26.25" customHeight="1" x14ac:dyDescent="0.2">
      <c r="A56" s="237">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31"/>
      <c r="BK56" s="231"/>
      <c r="BL56" s="231"/>
      <c r="BM56" s="231"/>
      <c r="BN56" s="231"/>
      <c r="BO56" s="240"/>
      <c r="BP56" s="240"/>
      <c r="BQ56" s="237">
        <v>50</v>
      </c>
      <c r="BR56" s="238"/>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9"/>
    </row>
    <row r="57" spans="1:131" ht="26.25" customHeight="1" x14ac:dyDescent="0.2">
      <c r="A57" s="237">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31"/>
      <c r="BK57" s="231"/>
      <c r="BL57" s="231"/>
      <c r="BM57" s="231"/>
      <c r="BN57" s="231"/>
      <c r="BO57" s="240"/>
      <c r="BP57" s="240"/>
      <c r="BQ57" s="237">
        <v>51</v>
      </c>
      <c r="BR57" s="238"/>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9"/>
    </row>
    <row r="58" spans="1:131" ht="26.25" customHeight="1" x14ac:dyDescent="0.2">
      <c r="A58" s="237">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31"/>
      <c r="BK58" s="231"/>
      <c r="BL58" s="231"/>
      <c r="BM58" s="231"/>
      <c r="BN58" s="231"/>
      <c r="BO58" s="240"/>
      <c r="BP58" s="240"/>
      <c r="BQ58" s="237">
        <v>52</v>
      </c>
      <c r="BR58" s="238"/>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9"/>
    </row>
    <row r="59" spans="1:131" ht="26.25" customHeight="1" x14ac:dyDescent="0.2">
      <c r="A59" s="237">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31"/>
      <c r="BK59" s="231"/>
      <c r="BL59" s="231"/>
      <c r="BM59" s="231"/>
      <c r="BN59" s="231"/>
      <c r="BO59" s="240"/>
      <c r="BP59" s="240"/>
      <c r="BQ59" s="237">
        <v>53</v>
      </c>
      <c r="BR59" s="238"/>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9"/>
    </row>
    <row r="60" spans="1:131" ht="26.25" customHeight="1" x14ac:dyDescent="0.2">
      <c r="A60" s="237">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31"/>
      <c r="BK60" s="231"/>
      <c r="BL60" s="231"/>
      <c r="BM60" s="231"/>
      <c r="BN60" s="231"/>
      <c r="BO60" s="240"/>
      <c r="BP60" s="240"/>
      <c r="BQ60" s="237">
        <v>54</v>
      </c>
      <c r="BR60" s="238"/>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9"/>
    </row>
    <row r="61" spans="1:131" ht="26.25" customHeight="1" thickBot="1" x14ac:dyDescent="0.25">
      <c r="A61" s="237">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31"/>
      <c r="BK61" s="231"/>
      <c r="BL61" s="231"/>
      <c r="BM61" s="231"/>
      <c r="BN61" s="231"/>
      <c r="BO61" s="240"/>
      <c r="BP61" s="240"/>
      <c r="BQ61" s="237">
        <v>55</v>
      </c>
      <c r="BR61" s="238"/>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9"/>
    </row>
    <row r="62" spans="1:131" ht="26.25" customHeight="1" x14ac:dyDescent="0.2">
      <c r="A62" s="237">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418</v>
      </c>
      <c r="BK62" s="871"/>
      <c r="BL62" s="871"/>
      <c r="BM62" s="871"/>
      <c r="BN62" s="872"/>
      <c r="BO62" s="240"/>
      <c r="BP62" s="240"/>
      <c r="BQ62" s="237">
        <v>56</v>
      </c>
      <c r="BR62" s="238"/>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9"/>
    </row>
    <row r="63" spans="1:131" ht="26.25" customHeight="1" thickBot="1" x14ac:dyDescent="0.25">
      <c r="A63" s="239" t="s">
        <v>391</v>
      </c>
      <c r="B63" s="854" t="s">
        <v>419</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285</v>
      </c>
      <c r="AG63" s="909"/>
      <c r="AH63" s="909"/>
      <c r="AI63" s="909"/>
      <c r="AJ63" s="910"/>
      <c r="AK63" s="911"/>
      <c r="AL63" s="906"/>
      <c r="AM63" s="906"/>
      <c r="AN63" s="906"/>
      <c r="AO63" s="906"/>
      <c r="AP63" s="909">
        <v>1553</v>
      </c>
      <c r="AQ63" s="909"/>
      <c r="AR63" s="909"/>
      <c r="AS63" s="909"/>
      <c r="AT63" s="909"/>
      <c r="AU63" s="909">
        <v>943</v>
      </c>
      <c r="AV63" s="909"/>
      <c r="AW63" s="909"/>
      <c r="AX63" s="909"/>
      <c r="AY63" s="909"/>
      <c r="AZ63" s="913"/>
      <c r="BA63" s="913"/>
      <c r="BB63" s="913"/>
      <c r="BC63" s="913"/>
      <c r="BD63" s="913"/>
      <c r="BE63" s="914"/>
      <c r="BF63" s="914"/>
      <c r="BG63" s="914"/>
      <c r="BH63" s="914"/>
      <c r="BI63" s="915"/>
      <c r="BJ63" s="916" t="s">
        <v>420</v>
      </c>
      <c r="BK63" s="917"/>
      <c r="BL63" s="917"/>
      <c r="BM63" s="917"/>
      <c r="BN63" s="918"/>
      <c r="BO63" s="240"/>
      <c r="BP63" s="240"/>
      <c r="BQ63" s="237">
        <v>57</v>
      </c>
      <c r="BR63" s="238"/>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9"/>
    </row>
    <row r="64" spans="1:131" ht="26.25" customHeight="1" x14ac:dyDescent="0.2">
      <c r="A64" s="240"/>
      <c r="B64" s="240"/>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c r="BA64" s="240"/>
      <c r="BB64" s="240"/>
      <c r="BC64" s="240"/>
      <c r="BD64" s="240"/>
      <c r="BE64" s="240"/>
      <c r="BF64" s="240"/>
      <c r="BG64" s="240"/>
      <c r="BH64" s="240"/>
      <c r="BI64" s="240"/>
      <c r="BJ64" s="240"/>
      <c r="BK64" s="240"/>
      <c r="BL64" s="240"/>
      <c r="BM64" s="240"/>
      <c r="BN64" s="240"/>
      <c r="BO64" s="240"/>
      <c r="BP64" s="240"/>
      <c r="BQ64" s="237">
        <v>58</v>
      </c>
      <c r="BR64" s="238"/>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9"/>
    </row>
    <row r="65" spans="1:131" ht="26.25" customHeight="1" thickBot="1" x14ac:dyDescent="0.25">
      <c r="A65" s="231" t="s">
        <v>421</v>
      </c>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231"/>
      <c r="AU65" s="231"/>
      <c r="AV65" s="231"/>
      <c r="AW65" s="231"/>
      <c r="AX65" s="231"/>
      <c r="AY65" s="231"/>
      <c r="AZ65" s="231"/>
      <c r="BA65" s="231"/>
      <c r="BB65" s="231"/>
      <c r="BC65" s="231"/>
      <c r="BD65" s="231"/>
      <c r="BE65" s="240"/>
      <c r="BF65" s="240"/>
      <c r="BG65" s="240"/>
      <c r="BH65" s="240"/>
      <c r="BI65" s="240"/>
      <c r="BJ65" s="240"/>
      <c r="BK65" s="240"/>
      <c r="BL65" s="240"/>
      <c r="BM65" s="240"/>
      <c r="BN65" s="240"/>
      <c r="BO65" s="240"/>
      <c r="BP65" s="240"/>
      <c r="BQ65" s="237">
        <v>59</v>
      </c>
      <c r="BR65" s="238"/>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9"/>
    </row>
    <row r="66" spans="1:131" ht="26.25" customHeight="1" x14ac:dyDescent="0.2">
      <c r="A66" s="791" t="s">
        <v>422</v>
      </c>
      <c r="B66" s="792"/>
      <c r="C66" s="792"/>
      <c r="D66" s="792"/>
      <c r="E66" s="792"/>
      <c r="F66" s="792"/>
      <c r="G66" s="792"/>
      <c r="H66" s="792"/>
      <c r="I66" s="792"/>
      <c r="J66" s="792"/>
      <c r="K66" s="792"/>
      <c r="L66" s="792"/>
      <c r="M66" s="792"/>
      <c r="N66" s="792"/>
      <c r="O66" s="792"/>
      <c r="P66" s="793"/>
      <c r="Q66" s="797" t="s">
        <v>423</v>
      </c>
      <c r="R66" s="798"/>
      <c r="S66" s="798"/>
      <c r="T66" s="798"/>
      <c r="U66" s="799"/>
      <c r="V66" s="797" t="s">
        <v>397</v>
      </c>
      <c r="W66" s="798"/>
      <c r="X66" s="798"/>
      <c r="Y66" s="798"/>
      <c r="Z66" s="799"/>
      <c r="AA66" s="797" t="s">
        <v>398</v>
      </c>
      <c r="AB66" s="798"/>
      <c r="AC66" s="798"/>
      <c r="AD66" s="798"/>
      <c r="AE66" s="799"/>
      <c r="AF66" s="919" t="s">
        <v>424</v>
      </c>
      <c r="AG66" s="880"/>
      <c r="AH66" s="880"/>
      <c r="AI66" s="880"/>
      <c r="AJ66" s="920"/>
      <c r="AK66" s="797" t="s">
        <v>425</v>
      </c>
      <c r="AL66" s="792"/>
      <c r="AM66" s="792"/>
      <c r="AN66" s="792"/>
      <c r="AO66" s="793"/>
      <c r="AP66" s="797" t="s">
        <v>426</v>
      </c>
      <c r="AQ66" s="798"/>
      <c r="AR66" s="798"/>
      <c r="AS66" s="798"/>
      <c r="AT66" s="799"/>
      <c r="AU66" s="797" t="s">
        <v>427</v>
      </c>
      <c r="AV66" s="798"/>
      <c r="AW66" s="798"/>
      <c r="AX66" s="798"/>
      <c r="AY66" s="799"/>
      <c r="AZ66" s="797" t="s">
        <v>379</v>
      </c>
      <c r="BA66" s="798"/>
      <c r="BB66" s="798"/>
      <c r="BC66" s="798"/>
      <c r="BD66" s="804"/>
      <c r="BE66" s="240"/>
      <c r="BF66" s="240"/>
      <c r="BG66" s="240"/>
      <c r="BH66" s="240"/>
      <c r="BI66" s="240"/>
      <c r="BJ66" s="240"/>
      <c r="BK66" s="240"/>
      <c r="BL66" s="240"/>
      <c r="BM66" s="240"/>
      <c r="BN66" s="240"/>
      <c r="BO66" s="240"/>
      <c r="BP66" s="240"/>
      <c r="BQ66" s="237">
        <v>60</v>
      </c>
      <c r="BR66" s="242"/>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9"/>
    </row>
    <row r="67" spans="1:131" ht="26.25" customHeight="1" thickBot="1" x14ac:dyDescent="0.25">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1"/>
      <c r="AG67" s="883"/>
      <c r="AH67" s="883"/>
      <c r="AI67" s="883"/>
      <c r="AJ67" s="922"/>
      <c r="AK67" s="923"/>
      <c r="AL67" s="795"/>
      <c r="AM67" s="795"/>
      <c r="AN67" s="795"/>
      <c r="AO67" s="796"/>
      <c r="AP67" s="800"/>
      <c r="AQ67" s="801"/>
      <c r="AR67" s="801"/>
      <c r="AS67" s="801"/>
      <c r="AT67" s="802"/>
      <c r="AU67" s="800"/>
      <c r="AV67" s="801"/>
      <c r="AW67" s="801"/>
      <c r="AX67" s="801"/>
      <c r="AY67" s="802"/>
      <c r="AZ67" s="800"/>
      <c r="BA67" s="801"/>
      <c r="BB67" s="801"/>
      <c r="BC67" s="801"/>
      <c r="BD67" s="806"/>
      <c r="BE67" s="240"/>
      <c r="BF67" s="240"/>
      <c r="BG67" s="240"/>
      <c r="BH67" s="240"/>
      <c r="BI67" s="240"/>
      <c r="BJ67" s="240"/>
      <c r="BK67" s="240"/>
      <c r="BL67" s="240"/>
      <c r="BM67" s="240"/>
      <c r="BN67" s="240"/>
      <c r="BO67" s="240"/>
      <c r="BP67" s="240"/>
      <c r="BQ67" s="237">
        <v>61</v>
      </c>
      <c r="BR67" s="242"/>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9"/>
    </row>
    <row r="68" spans="1:131" ht="26.25" customHeight="1" thickTop="1" x14ac:dyDescent="0.2">
      <c r="A68" s="235">
        <v>1</v>
      </c>
      <c r="B68" s="934" t="s">
        <v>587</v>
      </c>
      <c r="C68" s="935"/>
      <c r="D68" s="935"/>
      <c r="E68" s="935"/>
      <c r="F68" s="935"/>
      <c r="G68" s="935"/>
      <c r="H68" s="935"/>
      <c r="I68" s="935"/>
      <c r="J68" s="935"/>
      <c r="K68" s="935"/>
      <c r="L68" s="935"/>
      <c r="M68" s="935"/>
      <c r="N68" s="935"/>
      <c r="O68" s="935"/>
      <c r="P68" s="936"/>
      <c r="Q68" s="937">
        <v>7568</v>
      </c>
      <c r="R68" s="931"/>
      <c r="S68" s="931"/>
      <c r="T68" s="931"/>
      <c r="U68" s="931"/>
      <c r="V68" s="931">
        <v>6559</v>
      </c>
      <c r="W68" s="931"/>
      <c r="X68" s="931"/>
      <c r="Y68" s="931"/>
      <c r="Z68" s="931"/>
      <c r="AA68" s="931">
        <v>1010</v>
      </c>
      <c r="AB68" s="931"/>
      <c r="AC68" s="931"/>
      <c r="AD68" s="931"/>
      <c r="AE68" s="931"/>
      <c r="AF68" s="931">
        <v>1802</v>
      </c>
      <c r="AG68" s="931"/>
      <c r="AH68" s="931"/>
      <c r="AI68" s="931"/>
      <c r="AJ68" s="931"/>
      <c r="AK68" s="931">
        <v>580</v>
      </c>
      <c r="AL68" s="931"/>
      <c r="AM68" s="931"/>
      <c r="AN68" s="931"/>
      <c r="AO68" s="931"/>
      <c r="AP68" s="931">
        <v>4680</v>
      </c>
      <c r="AQ68" s="931"/>
      <c r="AR68" s="931"/>
      <c r="AS68" s="931"/>
      <c r="AT68" s="931"/>
      <c r="AU68" s="931">
        <v>32</v>
      </c>
      <c r="AV68" s="931"/>
      <c r="AW68" s="931"/>
      <c r="AX68" s="931"/>
      <c r="AY68" s="931"/>
      <c r="AZ68" s="932" t="s">
        <v>597</v>
      </c>
      <c r="BA68" s="932"/>
      <c r="BB68" s="932"/>
      <c r="BC68" s="932"/>
      <c r="BD68" s="933"/>
      <c r="BE68" s="240"/>
      <c r="BF68" s="240"/>
      <c r="BG68" s="240"/>
      <c r="BH68" s="240"/>
      <c r="BI68" s="240"/>
      <c r="BJ68" s="240"/>
      <c r="BK68" s="240"/>
      <c r="BL68" s="240"/>
      <c r="BM68" s="240"/>
      <c r="BN68" s="240"/>
      <c r="BO68" s="240"/>
      <c r="BP68" s="240"/>
      <c r="BQ68" s="237">
        <v>62</v>
      </c>
      <c r="BR68" s="242"/>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9"/>
    </row>
    <row r="69" spans="1:131" ht="26.25" customHeight="1" x14ac:dyDescent="0.2">
      <c r="A69" s="237">
        <v>2</v>
      </c>
      <c r="B69" s="938" t="s">
        <v>588</v>
      </c>
      <c r="C69" s="939"/>
      <c r="D69" s="939"/>
      <c r="E69" s="939"/>
      <c r="F69" s="939"/>
      <c r="G69" s="939"/>
      <c r="H69" s="939"/>
      <c r="I69" s="939"/>
      <c r="J69" s="939"/>
      <c r="K69" s="939"/>
      <c r="L69" s="939"/>
      <c r="M69" s="939"/>
      <c r="N69" s="939"/>
      <c r="O69" s="939"/>
      <c r="P69" s="940"/>
      <c r="Q69" s="941">
        <v>2239</v>
      </c>
      <c r="R69" s="895"/>
      <c r="S69" s="895"/>
      <c r="T69" s="895"/>
      <c r="U69" s="895"/>
      <c r="V69" s="895">
        <v>2192</v>
      </c>
      <c r="W69" s="895"/>
      <c r="X69" s="895"/>
      <c r="Y69" s="895"/>
      <c r="Z69" s="895"/>
      <c r="AA69" s="895">
        <v>47</v>
      </c>
      <c r="AB69" s="895"/>
      <c r="AC69" s="895"/>
      <c r="AD69" s="895"/>
      <c r="AE69" s="895"/>
      <c r="AF69" s="895">
        <v>29</v>
      </c>
      <c r="AG69" s="895"/>
      <c r="AH69" s="895"/>
      <c r="AI69" s="895"/>
      <c r="AJ69" s="895"/>
      <c r="AK69" s="895">
        <v>99</v>
      </c>
      <c r="AL69" s="895"/>
      <c r="AM69" s="895"/>
      <c r="AN69" s="895"/>
      <c r="AO69" s="895"/>
      <c r="AP69" s="895">
        <v>1059</v>
      </c>
      <c r="AQ69" s="895"/>
      <c r="AR69" s="895"/>
      <c r="AS69" s="895"/>
      <c r="AT69" s="895"/>
      <c r="AU69" s="895">
        <v>71</v>
      </c>
      <c r="AV69" s="895"/>
      <c r="AW69" s="895"/>
      <c r="AX69" s="895"/>
      <c r="AY69" s="895"/>
      <c r="AZ69" s="897"/>
      <c r="BA69" s="897"/>
      <c r="BB69" s="897"/>
      <c r="BC69" s="897"/>
      <c r="BD69" s="898"/>
      <c r="BE69" s="240"/>
      <c r="BF69" s="240"/>
      <c r="BG69" s="240"/>
      <c r="BH69" s="240"/>
      <c r="BI69" s="240"/>
      <c r="BJ69" s="240"/>
      <c r="BK69" s="240"/>
      <c r="BL69" s="240"/>
      <c r="BM69" s="240"/>
      <c r="BN69" s="240"/>
      <c r="BO69" s="240"/>
      <c r="BP69" s="240"/>
      <c r="BQ69" s="237">
        <v>63</v>
      </c>
      <c r="BR69" s="242"/>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9"/>
    </row>
    <row r="70" spans="1:131" ht="26.25" customHeight="1" x14ac:dyDescent="0.2">
      <c r="A70" s="237">
        <v>3</v>
      </c>
      <c r="B70" s="938" t="s">
        <v>589</v>
      </c>
      <c r="C70" s="939"/>
      <c r="D70" s="939"/>
      <c r="E70" s="939"/>
      <c r="F70" s="939"/>
      <c r="G70" s="939"/>
      <c r="H70" s="939"/>
      <c r="I70" s="939"/>
      <c r="J70" s="939"/>
      <c r="K70" s="939"/>
      <c r="L70" s="939"/>
      <c r="M70" s="939"/>
      <c r="N70" s="939"/>
      <c r="O70" s="939"/>
      <c r="P70" s="940"/>
      <c r="Q70" s="941">
        <v>2074</v>
      </c>
      <c r="R70" s="895"/>
      <c r="S70" s="895"/>
      <c r="T70" s="895"/>
      <c r="U70" s="895"/>
      <c r="V70" s="895">
        <v>1634</v>
      </c>
      <c r="W70" s="895"/>
      <c r="X70" s="895"/>
      <c r="Y70" s="895"/>
      <c r="Z70" s="895"/>
      <c r="AA70" s="895">
        <v>440</v>
      </c>
      <c r="AB70" s="895"/>
      <c r="AC70" s="895"/>
      <c r="AD70" s="895"/>
      <c r="AE70" s="895"/>
      <c r="AF70" s="895">
        <v>240</v>
      </c>
      <c r="AG70" s="895"/>
      <c r="AH70" s="895"/>
      <c r="AI70" s="895"/>
      <c r="AJ70" s="895"/>
      <c r="AK70" s="895">
        <v>0</v>
      </c>
      <c r="AL70" s="895"/>
      <c r="AM70" s="895"/>
      <c r="AN70" s="895"/>
      <c r="AO70" s="895"/>
      <c r="AP70" s="895">
        <v>1256</v>
      </c>
      <c r="AQ70" s="895"/>
      <c r="AR70" s="895"/>
      <c r="AS70" s="895"/>
      <c r="AT70" s="895"/>
      <c r="AU70" s="895">
        <v>70</v>
      </c>
      <c r="AV70" s="895"/>
      <c r="AW70" s="895"/>
      <c r="AX70" s="895"/>
      <c r="AY70" s="895"/>
      <c r="AZ70" s="897"/>
      <c r="BA70" s="897"/>
      <c r="BB70" s="897"/>
      <c r="BC70" s="897"/>
      <c r="BD70" s="898"/>
      <c r="BE70" s="240"/>
      <c r="BF70" s="240"/>
      <c r="BG70" s="240"/>
      <c r="BH70" s="240"/>
      <c r="BI70" s="240"/>
      <c r="BJ70" s="240"/>
      <c r="BK70" s="240"/>
      <c r="BL70" s="240"/>
      <c r="BM70" s="240"/>
      <c r="BN70" s="240"/>
      <c r="BO70" s="240"/>
      <c r="BP70" s="240"/>
      <c r="BQ70" s="237">
        <v>64</v>
      </c>
      <c r="BR70" s="242"/>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9"/>
    </row>
    <row r="71" spans="1:131" ht="26.25" customHeight="1" x14ac:dyDescent="0.2">
      <c r="A71" s="237">
        <v>4</v>
      </c>
      <c r="B71" s="938" t="s">
        <v>590</v>
      </c>
      <c r="C71" s="939"/>
      <c r="D71" s="939"/>
      <c r="E71" s="939"/>
      <c r="F71" s="939"/>
      <c r="G71" s="939"/>
      <c r="H71" s="939"/>
      <c r="I71" s="939"/>
      <c r="J71" s="939"/>
      <c r="K71" s="939"/>
      <c r="L71" s="939"/>
      <c r="M71" s="939"/>
      <c r="N71" s="939"/>
      <c r="O71" s="939"/>
      <c r="P71" s="940"/>
      <c r="Q71" s="941">
        <v>798</v>
      </c>
      <c r="R71" s="895"/>
      <c r="S71" s="895"/>
      <c r="T71" s="895"/>
      <c r="U71" s="895"/>
      <c r="V71" s="895">
        <v>745</v>
      </c>
      <c r="W71" s="895"/>
      <c r="X71" s="895"/>
      <c r="Y71" s="895"/>
      <c r="Z71" s="895"/>
      <c r="AA71" s="895">
        <v>53</v>
      </c>
      <c r="AB71" s="895"/>
      <c r="AC71" s="895"/>
      <c r="AD71" s="895"/>
      <c r="AE71" s="895"/>
      <c r="AF71" s="895">
        <v>53</v>
      </c>
      <c r="AG71" s="895"/>
      <c r="AH71" s="895"/>
      <c r="AI71" s="895"/>
      <c r="AJ71" s="895"/>
      <c r="AK71" s="895">
        <v>0</v>
      </c>
      <c r="AL71" s="895"/>
      <c r="AM71" s="895"/>
      <c r="AN71" s="895"/>
      <c r="AO71" s="895"/>
      <c r="AP71" s="895" t="s">
        <v>586</v>
      </c>
      <c r="AQ71" s="895"/>
      <c r="AR71" s="895"/>
      <c r="AS71" s="895"/>
      <c r="AT71" s="895"/>
      <c r="AU71" s="895" t="s">
        <v>586</v>
      </c>
      <c r="AV71" s="895"/>
      <c r="AW71" s="895"/>
      <c r="AX71" s="895"/>
      <c r="AY71" s="895"/>
      <c r="AZ71" s="897"/>
      <c r="BA71" s="897"/>
      <c r="BB71" s="897"/>
      <c r="BC71" s="897"/>
      <c r="BD71" s="898"/>
      <c r="BE71" s="240"/>
      <c r="BF71" s="240"/>
      <c r="BG71" s="240"/>
      <c r="BH71" s="240"/>
      <c r="BI71" s="240"/>
      <c r="BJ71" s="240"/>
      <c r="BK71" s="240"/>
      <c r="BL71" s="240"/>
      <c r="BM71" s="240"/>
      <c r="BN71" s="240"/>
      <c r="BO71" s="240"/>
      <c r="BP71" s="240"/>
      <c r="BQ71" s="237">
        <v>65</v>
      </c>
      <c r="BR71" s="242"/>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9"/>
    </row>
    <row r="72" spans="1:131" ht="26.25" customHeight="1" x14ac:dyDescent="0.2">
      <c r="A72" s="237">
        <v>5</v>
      </c>
      <c r="B72" s="938" t="s">
        <v>591</v>
      </c>
      <c r="C72" s="939"/>
      <c r="D72" s="939"/>
      <c r="E72" s="939"/>
      <c r="F72" s="939"/>
      <c r="G72" s="939"/>
      <c r="H72" s="939"/>
      <c r="I72" s="939"/>
      <c r="J72" s="939"/>
      <c r="K72" s="939"/>
      <c r="L72" s="939"/>
      <c r="M72" s="939"/>
      <c r="N72" s="939"/>
      <c r="O72" s="939"/>
      <c r="P72" s="940"/>
      <c r="Q72" s="941">
        <v>254237</v>
      </c>
      <c r="R72" s="895"/>
      <c r="S72" s="895"/>
      <c r="T72" s="895"/>
      <c r="U72" s="895"/>
      <c r="V72" s="895">
        <v>237960</v>
      </c>
      <c r="W72" s="895"/>
      <c r="X72" s="895"/>
      <c r="Y72" s="895"/>
      <c r="Z72" s="895"/>
      <c r="AA72" s="895">
        <v>16277</v>
      </c>
      <c r="AB72" s="895"/>
      <c r="AC72" s="895"/>
      <c r="AD72" s="895"/>
      <c r="AE72" s="895"/>
      <c r="AF72" s="895">
        <v>16277</v>
      </c>
      <c r="AG72" s="895"/>
      <c r="AH72" s="895"/>
      <c r="AI72" s="895"/>
      <c r="AJ72" s="895"/>
      <c r="AK72" s="895">
        <v>534</v>
      </c>
      <c r="AL72" s="895"/>
      <c r="AM72" s="895"/>
      <c r="AN72" s="895"/>
      <c r="AO72" s="895"/>
      <c r="AP72" s="895" t="s">
        <v>586</v>
      </c>
      <c r="AQ72" s="895"/>
      <c r="AR72" s="895"/>
      <c r="AS72" s="895"/>
      <c r="AT72" s="895"/>
      <c r="AU72" s="895" t="s">
        <v>586</v>
      </c>
      <c r="AV72" s="895"/>
      <c r="AW72" s="895"/>
      <c r="AX72" s="895"/>
      <c r="AY72" s="895"/>
      <c r="AZ72" s="897"/>
      <c r="BA72" s="897"/>
      <c r="BB72" s="897"/>
      <c r="BC72" s="897"/>
      <c r="BD72" s="898"/>
      <c r="BE72" s="240"/>
      <c r="BF72" s="240"/>
      <c r="BG72" s="240"/>
      <c r="BH72" s="240"/>
      <c r="BI72" s="240"/>
      <c r="BJ72" s="240"/>
      <c r="BK72" s="240"/>
      <c r="BL72" s="240"/>
      <c r="BM72" s="240"/>
      <c r="BN72" s="240"/>
      <c r="BO72" s="240"/>
      <c r="BP72" s="240"/>
      <c r="BQ72" s="237">
        <v>66</v>
      </c>
      <c r="BR72" s="242"/>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9"/>
    </row>
    <row r="73" spans="1:131" ht="26.25" customHeight="1" x14ac:dyDescent="0.2">
      <c r="A73" s="237">
        <v>6</v>
      </c>
      <c r="B73" s="938" t="s">
        <v>592</v>
      </c>
      <c r="C73" s="939"/>
      <c r="D73" s="939"/>
      <c r="E73" s="939"/>
      <c r="F73" s="939"/>
      <c r="G73" s="939"/>
      <c r="H73" s="939"/>
      <c r="I73" s="939"/>
      <c r="J73" s="939"/>
      <c r="K73" s="939"/>
      <c r="L73" s="939"/>
      <c r="M73" s="939"/>
      <c r="N73" s="939"/>
      <c r="O73" s="939"/>
      <c r="P73" s="940"/>
      <c r="Q73" s="941">
        <v>8056</v>
      </c>
      <c r="R73" s="895"/>
      <c r="S73" s="895"/>
      <c r="T73" s="895"/>
      <c r="U73" s="895"/>
      <c r="V73" s="895">
        <v>6911</v>
      </c>
      <c r="W73" s="895"/>
      <c r="X73" s="895"/>
      <c r="Y73" s="895"/>
      <c r="Z73" s="895"/>
      <c r="AA73" s="895">
        <v>1145</v>
      </c>
      <c r="AB73" s="895"/>
      <c r="AC73" s="895"/>
      <c r="AD73" s="895"/>
      <c r="AE73" s="895"/>
      <c r="AF73" s="895" t="s">
        <v>586</v>
      </c>
      <c r="AG73" s="895"/>
      <c r="AH73" s="895"/>
      <c r="AI73" s="895"/>
      <c r="AJ73" s="895"/>
      <c r="AK73" s="895">
        <v>14</v>
      </c>
      <c r="AL73" s="895"/>
      <c r="AM73" s="895"/>
      <c r="AN73" s="895"/>
      <c r="AO73" s="895"/>
      <c r="AP73" s="895" t="s">
        <v>586</v>
      </c>
      <c r="AQ73" s="895"/>
      <c r="AR73" s="895"/>
      <c r="AS73" s="895"/>
      <c r="AT73" s="895"/>
      <c r="AU73" s="895" t="s">
        <v>586</v>
      </c>
      <c r="AV73" s="895"/>
      <c r="AW73" s="895"/>
      <c r="AX73" s="895"/>
      <c r="AY73" s="895"/>
      <c r="AZ73" s="897"/>
      <c r="BA73" s="897"/>
      <c r="BB73" s="897"/>
      <c r="BC73" s="897"/>
      <c r="BD73" s="898"/>
      <c r="BE73" s="240"/>
      <c r="BF73" s="240"/>
      <c r="BG73" s="240"/>
      <c r="BH73" s="240"/>
      <c r="BI73" s="240"/>
      <c r="BJ73" s="240"/>
      <c r="BK73" s="240"/>
      <c r="BL73" s="240"/>
      <c r="BM73" s="240"/>
      <c r="BN73" s="240"/>
      <c r="BO73" s="240"/>
      <c r="BP73" s="240"/>
      <c r="BQ73" s="237">
        <v>67</v>
      </c>
      <c r="BR73" s="242"/>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9"/>
    </row>
    <row r="74" spans="1:131" ht="26.25" customHeight="1" x14ac:dyDescent="0.2">
      <c r="A74" s="237">
        <v>7</v>
      </c>
      <c r="B74" s="938" t="s">
        <v>593</v>
      </c>
      <c r="C74" s="939"/>
      <c r="D74" s="939"/>
      <c r="E74" s="939"/>
      <c r="F74" s="939"/>
      <c r="G74" s="939"/>
      <c r="H74" s="939"/>
      <c r="I74" s="939"/>
      <c r="J74" s="939"/>
      <c r="K74" s="939"/>
      <c r="L74" s="939"/>
      <c r="M74" s="939"/>
      <c r="N74" s="939"/>
      <c r="O74" s="939"/>
      <c r="P74" s="940"/>
      <c r="Q74" s="941">
        <v>1445</v>
      </c>
      <c r="R74" s="895"/>
      <c r="S74" s="895"/>
      <c r="T74" s="895"/>
      <c r="U74" s="895"/>
      <c r="V74" s="895">
        <v>1444</v>
      </c>
      <c r="W74" s="895"/>
      <c r="X74" s="895"/>
      <c r="Y74" s="895"/>
      <c r="Z74" s="895"/>
      <c r="AA74" s="895">
        <v>1</v>
      </c>
      <c r="AB74" s="895"/>
      <c r="AC74" s="895"/>
      <c r="AD74" s="895"/>
      <c r="AE74" s="895"/>
      <c r="AF74" s="895" t="s">
        <v>586</v>
      </c>
      <c r="AG74" s="895"/>
      <c r="AH74" s="895"/>
      <c r="AI74" s="895"/>
      <c r="AJ74" s="895"/>
      <c r="AK74" s="895" t="s">
        <v>586</v>
      </c>
      <c r="AL74" s="895"/>
      <c r="AM74" s="895"/>
      <c r="AN74" s="895"/>
      <c r="AO74" s="895"/>
      <c r="AP74" s="895" t="s">
        <v>586</v>
      </c>
      <c r="AQ74" s="895"/>
      <c r="AR74" s="895"/>
      <c r="AS74" s="895"/>
      <c r="AT74" s="895"/>
      <c r="AU74" s="895" t="s">
        <v>586</v>
      </c>
      <c r="AV74" s="895"/>
      <c r="AW74" s="895"/>
      <c r="AX74" s="895"/>
      <c r="AY74" s="895"/>
      <c r="AZ74" s="897"/>
      <c r="BA74" s="897"/>
      <c r="BB74" s="897"/>
      <c r="BC74" s="897"/>
      <c r="BD74" s="898"/>
      <c r="BE74" s="240"/>
      <c r="BF74" s="240"/>
      <c r="BG74" s="240"/>
      <c r="BH74" s="240"/>
      <c r="BI74" s="240"/>
      <c r="BJ74" s="240"/>
      <c r="BK74" s="240"/>
      <c r="BL74" s="240"/>
      <c r="BM74" s="240"/>
      <c r="BN74" s="240"/>
      <c r="BO74" s="240"/>
      <c r="BP74" s="240"/>
      <c r="BQ74" s="237">
        <v>68</v>
      </c>
      <c r="BR74" s="242"/>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9"/>
    </row>
    <row r="75" spans="1:131" ht="26.25" customHeight="1" x14ac:dyDescent="0.2">
      <c r="A75" s="237">
        <v>8</v>
      </c>
      <c r="B75" s="938" t="s">
        <v>594</v>
      </c>
      <c r="C75" s="939"/>
      <c r="D75" s="939"/>
      <c r="E75" s="939"/>
      <c r="F75" s="939"/>
      <c r="G75" s="939"/>
      <c r="H75" s="939"/>
      <c r="I75" s="939"/>
      <c r="J75" s="939"/>
      <c r="K75" s="939"/>
      <c r="L75" s="939"/>
      <c r="M75" s="939"/>
      <c r="N75" s="939"/>
      <c r="O75" s="939"/>
      <c r="P75" s="940"/>
      <c r="Q75" s="942">
        <v>1</v>
      </c>
      <c r="R75" s="943"/>
      <c r="S75" s="943"/>
      <c r="T75" s="943"/>
      <c r="U75" s="899"/>
      <c r="V75" s="944">
        <v>0</v>
      </c>
      <c r="W75" s="943"/>
      <c r="X75" s="943"/>
      <c r="Y75" s="943"/>
      <c r="Z75" s="899"/>
      <c r="AA75" s="944">
        <v>1</v>
      </c>
      <c r="AB75" s="943"/>
      <c r="AC75" s="943"/>
      <c r="AD75" s="943"/>
      <c r="AE75" s="899"/>
      <c r="AF75" s="944" t="s">
        <v>586</v>
      </c>
      <c r="AG75" s="943"/>
      <c r="AH75" s="943"/>
      <c r="AI75" s="943"/>
      <c r="AJ75" s="899"/>
      <c r="AK75" s="944" t="s">
        <v>586</v>
      </c>
      <c r="AL75" s="943"/>
      <c r="AM75" s="943"/>
      <c r="AN75" s="943"/>
      <c r="AO75" s="899"/>
      <c r="AP75" s="944" t="s">
        <v>586</v>
      </c>
      <c r="AQ75" s="943"/>
      <c r="AR75" s="943"/>
      <c r="AS75" s="943"/>
      <c r="AT75" s="899"/>
      <c r="AU75" s="944" t="s">
        <v>586</v>
      </c>
      <c r="AV75" s="943"/>
      <c r="AW75" s="943"/>
      <c r="AX75" s="943"/>
      <c r="AY75" s="899"/>
      <c r="AZ75" s="897"/>
      <c r="BA75" s="897"/>
      <c r="BB75" s="897"/>
      <c r="BC75" s="897"/>
      <c r="BD75" s="898"/>
      <c r="BE75" s="240"/>
      <c r="BF75" s="240"/>
      <c r="BG75" s="240"/>
      <c r="BH75" s="240"/>
      <c r="BI75" s="240"/>
      <c r="BJ75" s="240"/>
      <c r="BK75" s="240"/>
      <c r="BL75" s="240"/>
      <c r="BM75" s="240"/>
      <c r="BN75" s="240"/>
      <c r="BO75" s="240"/>
      <c r="BP75" s="240"/>
      <c r="BQ75" s="237">
        <v>69</v>
      </c>
      <c r="BR75" s="242"/>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9"/>
    </row>
    <row r="76" spans="1:131" ht="26.25" customHeight="1" x14ac:dyDescent="0.2">
      <c r="A76" s="237">
        <v>9</v>
      </c>
      <c r="B76" s="938" t="s">
        <v>595</v>
      </c>
      <c r="C76" s="939"/>
      <c r="D76" s="939"/>
      <c r="E76" s="939"/>
      <c r="F76" s="939"/>
      <c r="G76" s="939"/>
      <c r="H76" s="939"/>
      <c r="I76" s="939"/>
      <c r="J76" s="939"/>
      <c r="K76" s="939"/>
      <c r="L76" s="939"/>
      <c r="M76" s="939"/>
      <c r="N76" s="939"/>
      <c r="O76" s="939"/>
      <c r="P76" s="940"/>
      <c r="Q76" s="942">
        <v>59</v>
      </c>
      <c r="R76" s="943"/>
      <c r="S76" s="943"/>
      <c r="T76" s="943"/>
      <c r="U76" s="899"/>
      <c r="V76" s="944">
        <v>33</v>
      </c>
      <c r="W76" s="943"/>
      <c r="X76" s="943"/>
      <c r="Y76" s="943"/>
      <c r="Z76" s="899"/>
      <c r="AA76" s="944">
        <v>26</v>
      </c>
      <c r="AB76" s="943"/>
      <c r="AC76" s="943"/>
      <c r="AD76" s="943"/>
      <c r="AE76" s="899"/>
      <c r="AF76" s="944" t="s">
        <v>586</v>
      </c>
      <c r="AG76" s="943"/>
      <c r="AH76" s="943"/>
      <c r="AI76" s="943"/>
      <c r="AJ76" s="899"/>
      <c r="AK76" s="944" t="s">
        <v>586</v>
      </c>
      <c r="AL76" s="943"/>
      <c r="AM76" s="943"/>
      <c r="AN76" s="943"/>
      <c r="AO76" s="899"/>
      <c r="AP76" s="944" t="s">
        <v>586</v>
      </c>
      <c r="AQ76" s="943"/>
      <c r="AR76" s="943"/>
      <c r="AS76" s="943"/>
      <c r="AT76" s="899"/>
      <c r="AU76" s="944" t="s">
        <v>586</v>
      </c>
      <c r="AV76" s="943"/>
      <c r="AW76" s="943"/>
      <c r="AX76" s="943"/>
      <c r="AY76" s="899"/>
      <c r="AZ76" s="897"/>
      <c r="BA76" s="897"/>
      <c r="BB76" s="897"/>
      <c r="BC76" s="897"/>
      <c r="BD76" s="898"/>
      <c r="BE76" s="240"/>
      <c r="BF76" s="240"/>
      <c r="BG76" s="240"/>
      <c r="BH76" s="240"/>
      <c r="BI76" s="240"/>
      <c r="BJ76" s="240"/>
      <c r="BK76" s="240"/>
      <c r="BL76" s="240"/>
      <c r="BM76" s="240"/>
      <c r="BN76" s="240"/>
      <c r="BO76" s="240"/>
      <c r="BP76" s="240"/>
      <c r="BQ76" s="237">
        <v>70</v>
      </c>
      <c r="BR76" s="242"/>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9"/>
    </row>
    <row r="77" spans="1:131" ht="26.25" customHeight="1" x14ac:dyDescent="0.2">
      <c r="A77" s="237">
        <v>10</v>
      </c>
      <c r="B77" s="938" t="s">
        <v>596</v>
      </c>
      <c r="C77" s="939"/>
      <c r="D77" s="939"/>
      <c r="E77" s="939"/>
      <c r="F77" s="939"/>
      <c r="G77" s="939"/>
      <c r="H77" s="939"/>
      <c r="I77" s="939"/>
      <c r="J77" s="939"/>
      <c r="K77" s="939"/>
      <c r="L77" s="939"/>
      <c r="M77" s="939"/>
      <c r="N77" s="939"/>
      <c r="O77" s="939"/>
      <c r="P77" s="940"/>
      <c r="Q77" s="942">
        <v>42</v>
      </c>
      <c r="R77" s="943"/>
      <c r="S77" s="943"/>
      <c r="T77" s="943"/>
      <c r="U77" s="899"/>
      <c r="V77" s="944">
        <v>41</v>
      </c>
      <c r="W77" s="943"/>
      <c r="X77" s="943"/>
      <c r="Y77" s="943"/>
      <c r="Z77" s="899"/>
      <c r="AA77" s="944">
        <v>1</v>
      </c>
      <c r="AB77" s="943"/>
      <c r="AC77" s="943"/>
      <c r="AD77" s="943"/>
      <c r="AE77" s="899"/>
      <c r="AF77" s="944" t="s">
        <v>586</v>
      </c>
      <c r="AG77" s="943"/>
      <c r="AH77" s="943"/>
      <c r="AI77" s="943"/>
      <c r="AJ77" s="899"/>
      <c r="AK77" s="944" t="s">
        <v>586</v>
      </c>
      <c r="AL77" s="943"/>
      <c r="AM77" s="943"/>
      <c r="AN77" s="943"/>
      <c r="AO77" s="899"/>
      <c r="AP77" s="944" t="s">
        <v>586</v>
      </c>
      <c r="AQ77" s="943"/>
      <c r="AR77" s="943"/>
      <c r="AS77" s="943"/>
      <c r="AT77" s="899"/>
      <c r="AU77" s="944" t="s">
        <v>586</v>
      </c>
      <c r="AV77" s="943"/>
      <c r="AW77" s="943"/>
      <c r="AX77" s="943"/>
      <c r="AY77" s="899"/>
      <c r="AZ77" s="897"/>
      <c r="BA77" s="897"/>
      <c r="BB77" s="897"/>
      <c r="BC77" s="897"/>
      <c r="BD77" s="898"/>
      <c r="BE77" s="240"/>
      <c r="BF77" s="240"/>
      <c r="BG77" s="240"/>
      <c r="BH77" s="240"/>
      <c r="BI77" s="240"/>
      <c r="BJ77" s="240"/>
      <c r="BK77" s="240"/>
      <c r="BL77" s="240"/>
      <c r="BM77" s="240"/>
      <c r="BN77" s="240"/>
      <c r="BO77" s="240"/>
      <c r="BP77" s="240"/>
      <c r="BQ77" s="237">
        <v>71</v>
      </c>
      <c r="BR77" s="242"/>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9"/>
    </row>
    <row r="78" spans="1:131" ht="26.25" customHeight="1" x14ac:dyDescent="0.2">
      <c r="A78" s="237">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40"/>
      <c r="BF78" s="240"/>
      <c r="BG78" s="240"/>
      <c r="BH78" s="240"/>
      <c r="BI78" s="240"/>
      <c r="BJ78" s="229"/>
      <c r="BK78" s="229"/>
      <c r="BL78" s="229"/>
      <c r="BM78" s="229"/>
      <c r="BN78" s="229"/>
      <c r="BO78" s="240"/>
      <c r="BP78" s="240"/>
      <c r="BQ78" s="237">
        <v>72</v>
      </c>
      <c r="BR78" s="242"/>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9"/>
    </row>
    <row r="79" spans="1:131" ht="26.25" customHeight="1" x14ac:dyDescent="0.2">
      <c r="A79" s="237">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40"/>
      <c r="BF79" s="240"/>
      <c r="BG79" s="240"/>
      <c r="BH79" s="240"/>
      <c r="BI79" s="240"/>
      <c r="BJ79" s="229"/>
      <c r="BK79" s="229"/>
      <c r="BL79" s="229"/>
      <c r="BM79" s="229"/>
      <c r="BN79" s="229"/>
      <c r="BO79" s="240"/>
      <c r="BP79" s="240"/>
      <c r="BQ79" s="237">
        <v>73</v>
      </c>
      <c r="BR79" s="242"/>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9"/>
    </row>
    <row r="80" spans="1:131" ht="26.25" customHeight="1" x14ac:dyDescent="0.2">
      <c r="A80" s="237">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40"/>
      <c r="BF80" s="240"/>
      <c r="BG80" s="240"/>
      <c r="BH80" s="240"/>
      <c r="BI80" s="240"/>
      <c r="BJ80" s="240"/>
      <c r="BK80" s="240"/>
      <c r="BL80" s="240"/>
      <c r="BM80" s="240"/>
      <c r="BN80" s="240"/>
      <c r="BO80" s="240"/>
      <c r="BP80" s="240"/>
      <c r="BQ80" s="237">
        <v>74</v>
      </c>
      <c r="BR80" s="242"/>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9"/>
    </row>
    <row r="81" spans="1:131" ht="26.25" customHeight="1" x14ac:dyDescent="0.2">
      <c r="A81" s="237">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40"/>
      <c r="BF81" s="240"/>
      <c r="BG81" s="240"/>
      <c r="BH81" s="240"/>
      <c r="BI81" s="240"/>
      <c r="BJ81" s="240"/>
      <c r="BK81" s="240"/>
      <c r="BL81" s="240"/>
      <c r="BM81" s="240"/>
      <c r="BN81" s="240"/>
      <c r="BO81" s="240"/>
      <c r="BP81" s="240"/>
      <c r="BQ81" s="237">
        <v>75</v>
      </c>
      <c r="BR81" s="242"/>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9"/>
    </row>
    <row r="82" spans="1:131" ht="26.25" customHeight="1" x14ac:dyDescent="0.2">
      <c r="A82" s="237">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40"/>
      <c r="BF82" s="240"/>
      <c r="BG82" s="240"/>
      <c r="BH82" s="240"/>
      <c r="BI82" s="240"/>
      <c r="BJ82" s="240"/>
      <c r="BK82" s="240"/>
      <c r="BL82" s="240"/>
      <c r="BM82" s="240"/>
      <c r="BN82" s="240"/>
      <c r="BO82" s="240"/>
      <c r="BP82" s="240"/>
      <c r="BQ82" s="237">
        <v>76</v>
      </c>
      <c r="BR82" s="242"/>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9"/>
    </row>
    <row r="83" spans="1:131" ht="26.25" customHeight="1" x14ac:dyDescent="0.2">
      <c r="A83" s="237">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40"/>
      <c r="BF83" s="240"/>
      <c r="BG83" s="240"/>
      <c r="BH83" s="240"/>
      <c r="BI83" s="240"/>
      <c r="BJ83" s="240"/>
      <c r="BK83" s="240"/>
      <c r="BL83" s="240"/>
      <c r="BM83" s="240"/>
      <c r="BN83" s="240"/>
      <c r="BO83" s="240"/>
      <c r="BP83" s="240"/>
      <c r="BQ83" s="237">
        <v>77</v>
      </c>
      <c r="BR83" s="242"/>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9"/>
    </row>
    <row r="84" spans="1:131" ht="26.25" customHeight="1" x14ac:dyDescent="0.2">
      <c r="A84" s="237">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40"/>
      <c r="BF84" s="240"/>
      <c r="BG84" s="240"/>
      <c r="BH84" s="240"/>
      <c r="BI84" s="240"/>
      <c r="BJ84" s="240"/>
      <c r="BK84" s="240"/>
      <c r="BL84" s="240"/>
      <c r="BM84" s="240"/>
      <c r="BN84" s="240"/>
      <c r="BO84" s="240"/>
      <c r="BP84" s="240"/>
      <c r="BQ84" s="237">
        <v>78</v>
      </c>
      <c r="BR84" s="242"/>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9"/>
    </row>
    <row r="85" spans="1:131" ht="26.25" customHeight="1" x14ac:dyDescent="0.2">
      <c r="A85" s="237">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40"/>
      <c r="BF85" s="240"/>
      <c r="BG85" s="240"/>
      <c r="BH85" s="240"/>
      <c r="BI85" s="240"/>
      <c r="BJ85" s="240"/>
      <c r="BK85" s="240"/>
      <c r="BL85" s="240"/>
      <c r="BM85" s="240"/>
      <c r="BN85" s="240"/>
      <c r="BO85" s="240"/>
      <c r="BP85" s="240"/>
      <c r="BQ85" s="237">
        <v>79</v>
      </c>
      <c r="BR85" s="242"/>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9"/>
    </row>
    <row r="86" spans="1:131" ht="26.25" customHeight="1" x14ac:dyDescent="0.2">
      <c r="A86" s="237">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40"/>
      <c r="BF86" s="240"/>
      <c r="BG86" s="240"/>
      <c r="BH86" s="240"/>
      <c r="BI86" s="240"/>
      <c r="BJ86" s="240"/>
      <c r="BK86" s="240"/>
      <c r="BL86" s="240"/>
      <c r="BM86" s="240"/>
      <c r="BN86" s="240"/>
      <c r="BO86" s="240"/>
      <c r="BP86" s="240"/>
      <c r="BQ86" s="237">
        <v>80</v>
      </c>
      <c r="BR86" s="242"/>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9"/>
    </row>
    <row r="87" spans="1:131" ht="26.25" customHeight="1" x14ac:dyDescent="0.2">
      <c r="A87" s="243">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40"/>
      <c r="BF87" s="240"/>
      <c r="BG87" s="240"/>
      <c r="BH87" s="240"/>
      <c r="BI87" s="240"/>
      <c r="BJ87" s="240"/>
      <c r="BK87" s="240"/>
      <c r="BL87" s="240"/>
      <c r="BM87" s="240"/>
      <c r="BN87" s="240"/>
      <c r="BO87" s="240"/>
      <c r="BP87" s="240"/>
      <c r="BQ87" s="237">
        <v>81</v>
      </c>
      <c r="BR87" s="242"/>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9"/>
    </row>
    <row r="88" spans="1:131" ht="26.25" customHeight="1" thickBot="1" x14ac:dyDescent="0.25">
      <c r="A88" s="239" t="s">
        <v>391</v>
      </c>
      <c r="B88" s="854" t="s">
        <v>428</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18401</v>
      </c>
      <c r="AG88" s="909"/>
      <c r="AH88" s="909"/>
      <c r="AI88" s="909"/>
      <c r="AJ88" s="909"/>
      <c r="AK88" s="906"/>
      <c r="AL88" s="906"/>
      <c r="AM88" s="906"/>
      <c r="AN88" s="906"/>
      <c r="AO88" s="906"/>
      <c r="AP88" s="909">
        <v>6995</v>
      </c>
      <c r="AQ88" s="909"/>
      <c r="AR88" s="909"/>
      <c r="AS88" s="909"/>
      <c r="AT88" s="909"/>
      <c r="AU88" s="909">
        <v>173</v>
      </c>
      <c r="AV88" s="909"/>
      <c r="AW88" s="909"/>
      <c r="AX88" s="909"/>
      <c r="AY88" s="909"/>
      <c r="AZ88" s="914"/>
      <c r="BA88" s="914"/>
      <c r="BB88" s="914"/>
      <c r="BC88" s="914"/>
      <c r="BD88" s="915"/>
      <c r="BE88" s="240"/>
      <c r="BF88" s="240"/>
      <c r="BG88" s="240"/>
      <c r="BH88" s="240"/>
      <c r="BI88" s="240"/>
      <c r="BJ88" s="240"/>
      <c r="BK88" s="240"/>
      <c r="BL88" s="240"/>
      <c r="BM88" s="240"/>
      <c r="BN88" s="240"/>
      <c r="BO88" s="240"/>
      <c r="BP88" s="240"/>
      <c r="BQ88" s="237">
        <v>82</v>
      </c>
      <c r="BR88" s="242"/>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9"/>
    </row>
    <row r="89" spans="1:131" ht="26.25" hidden="1" customHeight="1" x14ac:dyDescent="0.2">
      <c r="A89" s="244"/>
      <c r="B89" s="245"/>
      <c r="C89" s="245"/>
      <c r="D89" s="245"/>
      <c r="E89" s="245"/>
      <c r="F89" s="245"/>
      <c r="G89" s="245"/>
      <c r="H89" s="245"/>
      <c r="I89" s="245"/>
      <c r="J89" s="245"/>
      <c r="K89" s="245"/>
      <c r="L89" s="245"/>
      <c r="M89" s="245"/>
      <c r="N89" s="245"/>
      <c r="O89" s="245"/>
      <c r="P89" s="245"/>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7"/>
      <c r="BA89" s="247"/>
      <c r="BB89" s="247"/>
      <c r="BC89" s="247"/>
      <c r="BD89" s="247"/>
      <c r="BE89" s="240"/>
      <c r="BF89" s="240"/>
      <c r="BG89" s="240"/>
      <c r="BH89" s="240"/>
      <c r="BI89" s="240"/>
      <c r="BJ89" s="240"/>
      <c r="BK89" s="240"/>
      <c r="BL89" s="240"/>
      <c r="BM89" s="240"/>
      <c r="BN89" s="240"/>
      <c r="BO89" s="240"/>
      <c r="BP89" s="240"/>
      <c r="BQ89" s="237">
        <v>83</v>
      </c>
      <c r="BR89" s="242"/>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9"/>
    </row>
    <row r="90" spans="1:131" ht="26.25" hidden="1" customHeight="1" x14ac:dyDescent="0.2">
      <c r="A90" s="244"/>
      <c r="B90" s="245"/>
      <c r="C90" s="245"/>
      <c r="D90" s="245"/>
      <c r="E90" s="245"/>
      <c r="F90" s="245"/>
      <c r="G90" s="245"/>
      <c r="H90" s="245"/>
      <c r="I90" s="245"/>
      <c r="J90" s="245"/>
      <c r="K90" s="245"/>
      <c r="L90" s="245"/>
      <c r="M90" s="245"/>
      <c r="N90" s="245"/>
      <c r="O90" s="245"/>
      <c r="P90" s="245"/>
      <c r="Q90" s="246"/>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7"/>
      <c r="BA90" s="247"/>
      <c r="BB90" s="247"/>
      <c r="BC90" s="247"/>
      <c r="BD90" s="247"/>
      <c r="BE90" s="240"/>
      <c r="BF90" s="240"/>
      <c r="BG90" s="240"/>
      <c r="BH90" s="240"/>
      <c r="BI90" s="240"/>
      <c r="BJ90" s="240"/>
      <c r="BK90" s="240"/>
      <c r="BL90" s="240"/>
      <c r="BM90" s="240"/>
      <c r="BN90" s="240"/>
      <c r="BO90" s="240"/>
      <c r="BP90" s="240"/>
      <c r="BQ90" s="237">
        <v>84</v>
      </c>
      <c r="BR90" s="242"/>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9"/>
    </row>
    <row r="91" spans="1:131" ht="26.25" hidden="1" customHeight="1" x14ac:dyDescent="0.2">
      <c r="A91" s="244"/>
      <c r="B91" s="245"/>
      <c r="C91" s="245"/>
      <c r="D91" s="245"/>
      <c r="E91" s="245"/>
      <c r="F91" s="245"/>
      <c r="G91" s="245"/>
      <c r="H91" s="245"/>
      <c r="I91" s="245"/>
      <c r="J91" s="245"/>
      <c r="K91" s="245"/>
      <c r="L91" s="245"/>
      <c r="M91" s="245"/>
      <c r="N91" s="245"/>
      <c r="O91" s="245"/>
      <c r="P91" s="245"/>
      <c r="Q91" s="246"/>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7"/>
      <c r="BA91" s="247"/>
      <c r="BB91" s="247"/>
      <c r="BC91" s="247"/>
      <c r="BD91" s="247"/>
      <c r="BE91" s="240"/>
      <c r="BF91" s="240"/>
      <c r="BG91" s="240"/>
      <c r="BH91" s="240"/>
      <c r="BI91" s="240"/>
      <c r="BJ91" s="240"/>
      <c r="BK91" s="240"/>
      <c r="BL91" s="240"/>
      <c r="BM91" s="240"/>
      <c r="BN91" s="240"/>
      <c r="BO91" s="240"/>
      <c r="BP91" s="240"/>
      <c r="BQ91" s="237">
        <v>85</v>
      </c>
      <c r="BR91" s="242"/>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9"/>
    </row>
    <row r="92" spans="1:131" ht="26.25" hidden="1" customHeight="1" x14ac:dyDescent="0.2">
      <c r="A92" s="244"/>
      <c r="B92" s="245"/>
      <c r="C92" s="245"/>
      <c r="D92" s="245"/>
      <c r="E92" s="245"/>
      <c r="F92" s="245"/>
      <c r="G92" s="245"/>
      <c r="H92" s="245"/>
      <c r="I92" s="245"/>
      <c r="J92" s="245"/>
      <c r="K92" s="245"/>
      <c r="L92" s="245"/>
      <c r="M92" s="245"/>
      <c r="N92" s="245"/>
      <c r="O92" s="245"/>
      <c r="P92" s="245"/>
      <c r="Q92" s="246"/>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7"/>
      <c r="BA92" s="247"/>
      <c r="BB92" s="247"/>
      <c r="BC92" s="247"/>
      <c r="BD92" s="247"/>
      <c r="BE92" s="240"/>
      <c r="BF92" s="240"/>
      <c r="BG92" s="240"/>
      <c r="BH92" s="240"/>
      <c r="BI92" s="240"/>
      <c r="BJ92" s="240"/>
      <c r="BK92" s="240"/>
      <c r="BL92" s="240"/>
      <c r="BM92" s="240"/>
      <c r="BN92" s="240"/>
      <c r="BO92" s="240"/>
      <c r="BP92" s="240"/>
      <c r="BQ92" s="237">
        <v>86</v>
      </c>
      <c r="BR92" s="242"/>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9"/>
    </row>
    <row r="93" spans="1:131" ht="26.25" hidden="1" customHeight="1" x14ac:dyDescent="0.2">
      <c r="A93" s="244"/>
      <c r="B93" s="245"/>
      <c r="C93" s="245"/>
      <c r="D93" s="245"/>
      <c r="E93" s="245"/>
      <c r="F93" s="245"/>
      <c r="G93" s="245"/>
      <c r="H93" s="245"/>
      <c r="I93" s="245"/>
      <c r="J93" s="245"/>
      <c r="K93" s="245"/>
      <c r="L93" s="245"/>
      <c r="M93" s="245"/>
      <c r="N93" s="245"/>
      <c r="O93" s="245"/>
      <c r="P93" s="245"/>
      <c r="Q93" s="246"/>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7"/>
      <c r="BA93" s="247"/>
      <c r="BB93" s="247"/>
      <c r="BC93" s="247"/>
      <c r="BD93" s="247"/>
      <c r="BE93" s="240"/>
      <c r="BF93" s="240"/>
      <c r="BG93" s="240"/>
      <c r="BH93" s="240"/>
      <c r="BI93" s="240"/>
      <c r="BJ93" s="240"/>
      <c r="BK93" s="240"/>
      <c r="BL93" s="240"/>
      <c r="BM93" s="240"/>
      <c r="BN93" s="240"/>
      <c r="BO93" s="240"/>
      <c r="BP93" s="240"/>
      <c r="BQ93" s="237">
        <v>87</v>
      </c>
      <c r="BR93" s="242"/>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9"/>
    </row>
    <row r="94" spans="1:131" ht="26.25" hidden="1" customHeight="1" x14ac:dyDescent="0.2">
      <c r="A94" s="244"/>
      <c r="B94" s="245"/>
      <c r="C94" s="245"/>
      <c r="D94" s="245"/>
      <c r="E94" s="245"/>
      <c r="F94" s="245"/>
      <c r="G94" s="245"/>
      <c r="H94" s="245"/>
      <c r="I94" s="245"/>
      <c r="J94" s="245"/>
      <c r="K94" s="245"/>
      <c r="L94" s="245"/>
      <c r="M94" s="245"/>
      <c r="N94" s="245"/>
      <c r="O94" s="245"/>
      <c r="P94" s="245"/>
      <c r="Q94" s="246"/>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7"/>
      <c r="BA94" s="247"/>
      <c r="BB94" s="247"/>
      <c r="BC94" s="247"/>
      <c r="BD94" s="247"/>
      <c r="BE94" s="240"/>
      <c r="BF94" s="240"/>
      <c r="BG94" s="240"/>
      <c r="BH94" s="240"/>
      <c r="BI94" s="240"/>
      <c r="BJ94" s="240"/>
      <c r="BK94" s="240"/>
      <c r="BL94" s="240"/>
      <c r="BM94" s="240"/>
      <c r="BN94" s="240"/>
      <c r="BO94" s="240"/>
      <c r="BP94" s="240"/>
      <c r="BQ94" s="237">
        <v>88</v>
      </c>
      <c r="BR94" s="242"/>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9"/>
    </row>
    <row r="95" spans="1:131" ht="26.25" hidden="1" customHeight="1" x14ac:dyDescent="0.2">
      <c r="A95" s="244"/>
      <c r="B95" s="245"/>
      <c r="C95" s="245"/>
      <c r="D95" s="245"/>
      <c r="E95" s="245"/>
      <c r="F95" s="245"/>
      <c r="G95" s="245"/>
      <c r="H95" s="245"/>
      <c r="I95" s="245"/>
      <c r="J95" s="245"/>
      <c r="K95" s="245"/>
      <c r="L95" s="245"/>
      <c r="M95" s="245"/>
      <c r="N95" s="245"/>
      <c r="O95" s="245"/>
      <c r="P95" s="245"/>
      <c r="Q95" s="246"/>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7"/>
      <c r="BA95" s="247"/>
      <c r="BB95" s="247"/>
      <c r="BC95" s="247"/>
      <c r="BD95" s="247"/>
      <c r="BE95" s="240"/>
      <c r="BF95" s="240"/>
      <c r="BG95" s="240"/>
      <c r="BH95" s="240"/>
      <c r="BI95" s="240"/>
      <c r="BJ95" s="240"/>
      <c r="BK95" s="240"/>
      <c r="BL95" s="240"/>
      <c r="BM95" s="240"/>
      <c r="BN95" s="240"/>
      <c r="BO95" s="240"/>
      <c r="BP95" s="240"/>
      <c r="BQ95" s="237">
        <v>89</v>
      </c>
      <c r="BR95" s="242"/>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9"/>
    </row>
    <row r="96" spans="1:131" ht="26.25" hidden="1" customHeight="1" x14ac:dyDescent="0.2">
      <c r="A96" s="244"/>
      <c r="B96" s="245"/>
      <c r="C96" s="245"/>
      <c r="D96" s="245"/>
      <c r="E96" s="245"/>
      <c r="F96" s="245"/>
      <c r="G96" s="245"/>
      <c r="H96" s="245"/>
      <c r="I96" s="245"/>
      <c r="J96" s="245"/>
      <c r="K96" s="245"/>
      <c r="L96" s="245"/>
      <c r="M96" s="245"/>
      <c r="N96" s="245"/>
      <c r="O96" s="245"/>
      <c r="P96" s="245"/>
      <c r="Q96" s="246"/>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7"/>
      <c r="BA96" s="247"/>
      <c r="BB96" s="247"/>
      <c r="BC96" s="247"/>
      <c r="BD96" s="247"/>
      <c r="BE96" s="240"/>
      <c r="BF96" s="240"/>
      <c r="BG96" s="240"/>
      <c r="BH96" s="240"/>
      <c r="BI96" s="240"/>
      <c r="BJ96" s="240"/>
      <c r="BK96" s="240"/>
      <c r="BL96" s="240"/>
      <c r="BM96" s="240"/>
      <c r="BN96" s="240"/>
      <c r="BO96" s="240"/>
      <c r="BP96" s="240"/>
      <c r="BQ96" s="237">
        <v>90</v>
      </c>
      <c r="BR96" s="242"/>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9"/>
    </row>
    <row r="97" spans="1:131" ht="26.25" hidden="1" customHeight="1" x14ac:dyDescent="0.2">
      <c r="A97" s="244"/>
      <c r="B97" s="245"/>
      <c r="C97" s="245"/>
      <c r="D97" s="245"/>
      <c r="E97" s="245"/>
      <c r="F97" s="245"/>
      <c r="G97" s="245"/>
      <c r="H97" s="245"/>
      <c r="I97" s="245"/>
      <c r="J97" s="245"/>
      <c r="K97" s="245"/>
      <c r="L97" s="245"/>
      <c r="M97" s="245"/>
      <c r="N97" s="245"/>
      <c r="O97" s="245"/>
      <c r="P97" s="245"/>
      <c r="Q97" s="246"/>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7"/>
      <c r="BA97" s="247"/>
      <c r="BB97" s="247"/>
      <c r="BC97" s="247"/>
      <c r="BD97" s="247"/>
      <c r="BE97" s="240"/>
      <c r="BF97" s="240"/>
      <c r="BG97" s="240"/>
      <c r="BH97" s="240"/>
      <c r="BI97" s="240"/>
      <c r="BJ97" s="240"/>
      <c r="BK97" s="240"/>
      <c r="BL97" s="240"/>
      <c r="BM97" s="240"/>
      <c r="BN97" s="240"/>
      <c r="BO97" s="240"/>
      <c r="BP97" s="240"/>
      <c r="BQ97" s="237">
        <v>91</v>
      </c>
      <c r="BR97" s="242"/>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9"/>
    </row>
    <row r="98" spans="1:131" ht="26.25" hidden="1" customHeight="1" x14ac:dyDescent="0.2">
      <c r="A98" s="244"/>
      <c r="B98" s="245"/>
      <c r="C98" s="245"/>
      <c r="D98" s="245"/>
      <c r="E98" s="245"/>
      <c r="F98" s="245"/>
      <c r="G98" s="245"/>
      <c r="H98" s="245"/>
      <c r="I98" s="245"/>
      <c r="J98" s="245"/>
      <c r="K98" s="245"/>
      <c r="L98" s="245"/>
      <c r="M98" s="245"/>
      <c r="N98" s="245"/>
      <c r="O98" s="245"/>
      <c r="P98" s="245"/>
      <c r="Q98" s="246"/>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7"/>
      <c r="BA98" s="247"/>
      <c r="BB98" s="247"/>
      <c r="BC98" s="247"/>
      <c r="BD98" s="247"/>
      <c r="BE98" s="240"/>
      <c r="BF98" s="240"/>
      <c r="BG98" s="240"/>
      <c r="BH98" s="240"/>
      <c r="BI98" s="240"/>
      <c r="BJ98" s="240"/>
      <c r="BK98" s="240"/>
      <c r="BL98" s="240"/>
      <c r="BM98" s="240"/>
      <c r="BN98" s="240"/>
      <c r="BO98" s="240"/>
      <c r="BP98" s="240"/>
      <c r="BQ98" s="237">
        <v>92</v>
      </c>
      <c r="BR98" s="242"/>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9"/>
    </row>
    <row r="99" spans="1:131" ht="26.25" hidden="1" customHeight="1" x14ac:dyDescent="0.2">
      <c r="A99" s="244"/>
      <c r="B99" s="245"/>
      <c r="C99" s="245"/>
      <c r="D99" s="245"/>
      <c r="E99" s="245"/>
      <c r="F99" s="245"/>
      <c r="G99" s="245"/>
      <c r="H99" s="245"/>
      <c r="I99" s="245"/>
      <c r="J99" s="245"/>
      <c r="K99" s="245"/>
      <c r="L99" s="245"/>
      <c r="M99" s="245"/>
      <c r="N99" s="245"/>
      <c r="O99" s="245"/>
      <c r="P99" s="245"/>
      <c r="Q99" s="246"/>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7"/>
      <c r="BA99" s="247"/>
      <c r="BB99" s="247"/>
      <c r="BC99" s="247"/>
      <c r="BD99" s="247"/>
      <c r="BE99" s="240"/>
      <c r="BF99" s="240"/>
      <c r="BG99" s="240"/>
      <c r="BH99" s="240"/>
      <c r="BI99" s="240"/>
      <c r="BJ99" s="240"/>
      <c r="BK99" s="240"/>
      <c r="BL99" s="240"/>
      <c r="BM99" s="240"/>
      <c r="BN99" s="240"/>
      <c r="BO99" s="240"/>
      <c r="BP99" s="240"/>
      <c r="BQ99" s="237">
        <v>93</v>
      </c>
      <c r="BR99" s="242"/>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9"/>
    </row>
    <row r="100" spans="1:131" ht="26.25" hidden="1" customHeight="1" x14ac:dyDescent="0.2">
      <c r="A100" s="244"/>
      <c r="B100" s="245"/>
      <c r="C100" s="245"/>
      <c r="D100" s="245"/>
      <c r="E100" s="245"/>
      <c r="F100" s="245"/>
      <c r="G100" s="245"/>
      <c r="H100" s="245"/>
      <c r="I100" s="245"/>
      <c r="J100" s="245"/>
      <c r="K100" s="245"/>
      <c r="L100" s="245"/>
      <c r="M100" s="245"/>
      <c r="N100" s="245"/>
      <c r="O100" s="245"/>
      <c r="P100" s="245"/>
      <c r="Q100" s="246"/>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7"/>
      <c r="BA100" s="247"/>
      <c r="BB100" s="247"/>
      <c r="BC100" s="247"/>
      <c r="BD100" s="247"/>
      <c r="BE100" s="240"/>
      <c r="BF100" s="240"/>
      <c r="BG100" s="240"/>
      <c r="BH100" s="240"/>
      <c r="BI100" s="240"/>
      <c r="BJ100" s="240"/>
      <c r="BK100" s="240"/>
      <c r="BL100" s="240"/>
      <c r="BM100" s="240"/>
      <c r="BN100" s="240"/>
      <c r="BO100" s="240"/>
      <c r="BP100" s="240"/>
      <c r="BQ100" s="237">
        <v>94</v>
      </c>
      <c r="BR100" s="242"/>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9"/>
    </row>
    <row r="101" spans="1:131" ht="26.25" hidden="1" customHeight="1" x14ac:dyDescent="0.2">
      <c r="A101" s="244"/>
      <c r="B101" s="245"/>
      <c r="C101" s="245"/>
      <c r="D101" s="245"/>
      <c r="E101" s="245"/>
      <c r="F101" s="245"/>
      <c r="G101" s="245"/>
      <c r="H101" s="245"/>
      <c r="I101" s="245"/>
      <c r="J101" s="245"/>
      <c r="K101" s="245"/>
      <c r="L101" s="245"/>
      <c r="M101" s="245"/>
      <c r="N101" s="245"/>
      <c r="O101" s="245"/>
      <c r="P101" s="245"/>
      <c r="Q101" s="246"/>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7"/>
      <c r="BA101" s="247"/>
      <c r="BB101" s="247"/>
      <c r="BC101" s="247"/>
      <c r="BD101" s="247"/>
      <c r="BE101" s="240"/>
      <c r="BF101" s="240"/>
      <c r="BG101" s="240"/>
      <c r="BH101" s="240"/>
      <c r="BI101" s="240"/>
      <c r="BJ101" s="240"/>
      <c r="BK101" s="240"/>
      <c r="BL101" s="240"/>
      <c r="BM101" s="240"/>
      <c r="BN101" s="240"/>
      <c r="BO101" s="240"/>
      <c r="BP101" s="240"/>
      <c r="BQ101" s="237">
        <v>95</v>
      </c>
      <c r="BR101" s="242"/>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9"/>
    </row>
    <row r="102" spans="1:131" ht="26.25" customHeight="1" thickBot="1" x14ac:dyDescent="0.25">
      <c r="A102" s="244"/>
      <c r="B102" s="245"/>
      <c r="C102" s="245"/>
      <c r="D102" s="245"/>
      <c r="E102" s="245"/>
      <c r="F102" s="245"/>
      <c r="G102" s="245"/>
      <c r="H102" s="245"/>
      <c r="I102" s="245"/>
      <c r="J102" s="245"/>
      <c r="K102" s="245"/>
      <c r="L102" s="245"/>
      <c r="M102" s="245"/>
      <c r="N102" s="245"/>
      <c r="O102" s="245"/>
      <c r="P102" s="245"/>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7"/>
      <c r="BA102" s="247"/>
      <c r="BB102" s="247"/>
      <c r="BC102" s="247"/>
      <c r="BD102" s="247"/>
      <c r="BE102" s="240"/>
      <c r="BF102" s="240"/>
      <c r="BG102" s="240"/>
      <c r="BH102" s="240"/>
      <c r="BI102" s="240"/>
      <c r="BJ102" s="240"/>
      <c r="BK102" s="240"/>
      <c r="BL102" s="240"/>
      <c r="BM102" s="240"/>
      <c r="BN102" s="240"/>
      <c r="BO102" s="240"/>
      <c r="BP102" s="240"/>
      <c r="BQ102" s="239" t="s">
        <v>391</v>
      </c>
      <c r="BR102" s="854" t="s">
        <v>429</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v>30</v>
      </c>
      <c r="CS102" s="917"/>
      <c r="CT102" s="917"/>
      <c r="CU102" s="917"/>
      <c r="CV102" s="956"/>
      <c r="CW102" s="955" t="s">
        <v>520</v>
      </c>
      <c r="CX102" s="917"/>
      <c r="CY102" s="917"/>
      <c r="CZ102" s="917"/>
      <c r="DA102" s="956"/>
      <c r="DB102" s="955" t="s">
        <v>520</v>
      </c>
      <c r="DC102" s="917"/>
      <c r="DD102" s="917"/>
      <c r="DE102" s="917"/>
      <c r="DF102" s="956"/>
      <c r="DG102" s="955" t="s">
        <v>520</v>
      </c>
      <c r="DH102" s="917"/>
      <c r="DI102" s="917"/>
      <c r="DJ102" s="917"/>
      <c r="DK102" s="956"/>
      <c r="DL102" s="955" t="s">
        <v>520</v>
      </c>
      <c r="DM102" s="917"/>
      <c r="DN102" s="917"/>
      <c r="DO102" s="917"/>
      <c r="DP102" s="956"/>
      <c r="DQ102" s="955" t="s">
        <v>520</v>
      </c>
      <c r="DR102" s="917"/>
      <c r="DS102" s="917"/>
      <c r="DT102" s="917"/>
      <c r="DU102" s="956"/>
      <c r="DV102" s="854"/>
      <c r="DW102" s="855"/>
      <c r="DX102" s="855"/>
      <c r="DY102" s="855"/>
      <c r="DZ102" s="979"/>
      <c r="EA102" s="229"/>
    </row>
    <row r="103" spans="1:131" ht="26.25" customHeight="1" x14ac:dyDescent="0.2">
      <c r="A103" s="244"/>
      <c r="B103" s="245"/>
      <c r="C103" s="245"/>
      <c r="D103" s="245"/>
      <c r="E103" s="245"/>
      <c r="F103" s="245"/>
      <c r="G103" s="245"/>
      <c r="H103" s="245"/>
      <c r="I103" s="245"/>
      <c r="J103" s="245"/>
      <c r="K103" s="245"/>
      <c r="L103" s="245"/>
      <c r="M103" s="245"/>
      <c r="N103" s="245"/>
      <c r="O103" s="245"/>
      <c r="P103" s="245"/>
      <c r="Q103" s="246"/>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6"/>
      <c r="AY103" s="246"/>
      <c r="AZ103" s="247"/>
      <c r="BA103" s="247"/>
      <c r="BB103" s="247"/>
      <c r="BC103" s="247"/>
      <c r="BD103" s="247"/>
      <c r="BE103" s="240"/>
      <c r="BF103" s="240"/>
      <c r="BG103" s="240"/>
      <c r="BH103" s="240"/>
      <c r="BI103" s="240"/>
      <c r="BJ103" s="240"/>
      <c r="BK103" s="240"/>
      <c r="BL103" s="240"/>
      <c r="BM103" s="240"/>
      <c r="BN103" s="240"/>
      <c r="BO103" s="240"/>
      <c r="BP103" s="240"/>
      <c r="BQ103" s="980" t="s">
        <v>430</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9"/>
    </row>
    <row r="104" spans="1:131" ht="26.25" customHeight="1" x14ac:dyDescent="0.2">
      <c r="A104" s="244"/>
      <c r="B104" s="245"/>
      <c r="C104" s="245"/>
      <c r="D104" s="245"/>
      <c r="E104" s="245"/>
      <c r="F104" s="245"/>
      <c r="G104" s="245"/>
      <c r="H104" s="245"/>
      <c r="I104" s="245"/>
      <c r="J104" s="245"/>
      <c r="K104" s="245"/>
      <c r="L104" s="245"/>
      <c r="M104" s="245"/>
      <c r="N104" s="245"/>
      <c r="O104" s="245"/>
      <c r="P104" s="245"/>
      <c r="Q104" s="246"/>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7"/>
      <c r="BA104" s="247"/>
      <c r="BB104" s="247"/>
      <c r="BC104" s="247"/>
      <c r="BD104" s="247"/>
      <c r="BE104" s="240"/>
      <c r="BF104" s="240"/>
      <c r="BG104" s="240"/>
      <c r="BH104" s="240"/>
      <c r="BI104" s="240"/>
      <c r="BJ104" s="240"/>
      <c r="BK104" s="240"/>
      <c r="BL104" s="240"/>
      <c r="BM104" s="240"/>
      <c r="BN104" s="240"/>
      <c r="BO104" s="240"/>
      <c r="BP104" s="240"/>
      <c r="BQ104" s="981" t="s">
        <v>431</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9"/>
    </row>
    <row r="105" spans="1:131" ht="11.25" customHeight="1" x14ac:dyDescent="0.2">
      <c r="A105" s="240"/>
      <c r="B105" s="240"/>
      <c r="C105" s="240"/>
      <c r="D105" s="240"/>
      <c r="E105" s="240"/>
      <c r="F105" s="240"/>
      <c r="G105" s="240"/>
      <c r="H105" s="240"/>
      <c r="I105" s="240"/>
      <c r="J105" s="240"/>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40"/>
      <c r="AP105" s="240"/>
      <c r="AQ105" s="240"/>
      <c r="AR105" s="240"/>
      <c r="AS105" s="240"/>
      <c r="AT105" s="240"/>
      <c r="AU105" s="240"/>
      <c r="AV105" s="240"/>
      <c r="AW105" s="240"/>
      <c r="AX105" s="240"/>
      <c r="AY105" s="240"/>
      <c r="AZ105" s="240"/>
      <c r="BA105" s="240"/>
      <c r="BB105" s="240"/>
      <c r="BC105" s="240"/>
      <c r="BD105" s="240"/>
      <c r="BE105" s="240"/>
      <c r="BF105" s="240"/>
      <c r="BG105" s="240"/>
      <c r="BH105" s="240"/>
      <c r="BI105" s="240"/>
      <c r="BJ105" s="240"/>
      <c r="BK105" s="240"/>
      <c r="BL105" s="240"/>
      <c r="BM105" s="240"/>
      <c r="BN105" s="240"/>
      <c r="BO105" s="240"/>
      <c r="BP105" s="240"/>
      <c r="BQ105" s="229"/>
      <c r="BR105" s="229"/>
      <c r="BS105" s="229"/>
      <c r="BT105" s="229"/>
      <c r="BU105" s="229"/>
      <c r="BV105" s="229"/>
      <c r="BW105" s="229"/>
      <c r="BX105" s="229"/>
      <c r="BY105" s="229"/>
      <c r="BZ105" s="229"/>
      <c r="CA105" s="229"/>
      <c r="CB105" s="229"/>
      <c r="CC105" s="229"/>
      <c r="CD105" s="229"/>
      <c r="CE105" s="229"/>
      <c r="CF105" s="229"/>
      <c r="CG105" s="229"/>
      <c r="CH105" s="229"/>
      <c r="CI105" s="229"/>
      <c r="CJ105" s="229"/>
      <c r="CK105" s="229"/>
      <c r="CL105" s="229"/>
      <c r="CM105" s="229"/>
      <c r="CN105" s="229"/>
      <c r="CO105" s="229"/>
      <c r="CP105" s="229"/>
      <c r="CQ105" s="229"/>
      <c r="CR105" s="229"/>
      <c r="CS105" s="229"/>
      <c r="CT105" s="229"/>
      <c r="CU105" s="229"/>
      <c r="CV105" s="229"/>
      <c r="CW105" s="229"/>
      <c r="CX105" s="229"/>
      <c r="CY105" s="229"/>
      <c r="CZ105" s="229"/>
      <c r="DA105" s="229"/>
      <c r="DB105" s="229"/>
      <c r="DC105" s="229"/>
      <c r="DD105" s="229"/>
      <c r="DE105" s="229"/>
      <c r="DF105" s="229"/>
      <c r="DG105" s="229"/>
      <c r="DH105" s="229"/>
      <c r="DI105" s="229"/>
      <c r="DJ105" s="229"/>
      <c r="DK105" s="229"/>
      <c r="DL105" s="229"/>
      <c r="DM105" s="229"/>
      <c r="DN105" s="229"/>
      <c r="DO105" s="229"/>
      <c r="DP105" s="229"/>
      <c r="DQ105" s="229"/>
      <c r="DR105" s="229"/>
      <c r="DS105" s="229"/>
      <c r="DT105" s="229"/>
      <c r="DU105" s="229"/>
      <c r="DV105" s="229"/>
      <c r="DW105" s="229"/>
      <c r="DX105" s="229"/>
      <c r="DY105" s="229"/>
      <c r="DZ105" s="229"/>
      <c r="EA105" s="229"/>
    </row>
    <row r="106" spans="1:131" ht="11.25" customHeight="1" x14ac:dyDescent="0.2">
      <c r="A106" s="240"/>
      <c r="B106" s="240"/>
      <c r="C106" s="240"/>
      <c r="D106" s="240"/>
      <c r="E106" s="240"/>
      <c r="F106" s="240"/>
      <c r="G106" s="240"/>
      <c r="H106" s="240"/>
      <c r="I106" s="240"/>
      <c r="J106" s="240"/>
      <c r="K106" s="240"/>
      <c r="L106" s="240"/>
      <c r="M106" s="240"/>
      <c r="N106" s="240"/>
      <c r="O106" s="240"/>
      <c r="P106" s="240"/>
      <c r="Q106" s="240"/>
      <c r="R106" s="240"/>
      <c r="S106" s="240"/>
      <c r="T106" s="240"/>
      <c r="U106" s="240"/>
      <c r="V106" s="240"/>
      <c r="W106" s="240"/>
      <c r="X106" s="240"/>
      <c r="Y106" s="240"/>
      <c r="Z106" s="240"/>
      <c r="AA106" s="240"/>
      <c r="AB106" s="240"/>
      <c r="AC106" s="240"/>
      <c r="AD106" s="240"/>
      <c r="AE106" s="240"/>
      <c r="AF106" s="240"/>
      <c r="AG106" s="240"/>
      <c r="AH106" s="240"/>
      <c r="AI106" s="240"/>
      <c r="AJ106" s="240"/>
      <c r="AK106" s="240"/>
      <c r="AL106" s="240"/>
      <c r="AM106" s="240"/>
      <c r="AN106" s="240"/>
      <c r="AO106" s="240"/>
      <c r="AP106" s="240"/>
      <c r="AQ106" s="240"/>
      <c r="AR106" s="240"/>
      <c r="AS106" s="240"/>
      <c r="AT106" s="240"/>
      <c r="AU106" s="240"/>
      <c r="AV106" s="240"/>
      <c r="AW106" s="240"/>
      <c r="AX106" s="240"/>
      <c r="AY106" s="240"/>
      <c r="AZ106" s="240"/>
      <c r="BA106" s="240"/>
      <c r="BB106" s="240"/>
      <c r="BC106" s="240"/>
      <c r="BD106" s="240"/>
      <c r="BE106" s="240"/>
      <c r="BF106" s="240"/>
      <c r="BG106" s="240"/>
      <c r="BH106" s="240"/>
      <c r="BI106" s="240"/>
      <c r="BJ106" s="240"/>
      <c r="BK106" s="240"/>
      <c r="BL106" s="240"/>
      <c r="BM106" s="240"/>
      <c r="BN106" s="240"/>
      <c r="BO106" s="240"/>
      <c r="BP106" s="240"/>
      <c r="BQ106" s="229"/>
      <c r="BR106" s="229"/>
      <c r="BS106" s="229"/>
      <c r="BT106" s="229"/>
      <c r="BU106" s="229"/>
      <c r="BV106" s="229"/>
      <c r="BW106" s="229"/>
      <c r="BX106" s="229"/>
      <c r="BY106" s="229"/>
      <c r="BZ106" s="229"/>
      <c r="CA106" s="229"/>
      <c r="CB106" s="229"/>
      <c r="CC106" s="229"/>
      <c r="CD106" s="229"/>
      <c r="CE106" s="229"/>
      <c r="CF106" s="229"/>
      <c r="CG106" s="229"/>
      <c r="CH106" s="229"/>
      <c r="CI106" s="229"/>
      <c r="CJ106" s="229"/>
      <c r="CK106" s="229"/>
      <c r="CL106" s="229"/>
      <c r="CM106" s="229"/>
      <c r="CN106" s="229"/>
      <c r="CO106" s="229"/>
      <c r="CP106" s="229"/>
      <c r="CQ106" s="229"/>
      <c r="CR106" s="229"/>
      <c r="CS106" s="229"/>
      <c r="CT106" s="229"/>
      <c r="CU106" s="229"/>
      <c r="CV106" s="229"/>
      <c r="CW106" s="229"/>
      <c r="CX106" s="229"/>
      <c r="CY106" s="229"/>
      <c r="CZ106" s="229"/>
      <c r="DA106" s="229"/>
      <c r="DB106" s="229"/>
      <c r="DC106" s="229"/>
      <c r="DD106" s="229"/>
      <c r="DE106" s="229"/>
      <c r="DF106" s="229"/>
      <c r="DG106" s="229"/>
      <c r="DH106" s="229"/>
      <c r="DI106" s="229"/>
      <c r="DJ106" s="229"/>
      <c r="DK106" s="229"/>
      <c r="DL106" s="229"/>
      <c r="DM106" s="229"/>
      <c r="DN106" s="229"/>
      <c r="DO106" s="229"/>
      <c r="DP106" s="229"/>
      <c r="DQ106" s="229"/>
      <c r="DR106" s="229"/>
      <c r="DS106" s="229"/>
      <c r="DT106" s="229"/>
      <c r="DU106" s="229"/>
      <c r="DV106" s="229"/>
      <c r="DW106" s="229"/>
      <c r="DX106" s="229"/>
      <c r="DY106" s="229"/>
      <c r="DZ106" s="229"/>
      <c r="EA106" s="229"/>
    </row>
    <row r="107" spans="1:131" s="229" customFormat="1" ht="26.25" customHeight="1" thickBot="1" x14ac:dyDescent="0.25">
      <c r="A107" s="248" t="s">
        <v>432</v>
      </c>
      <c r="B107" s="249"/>
      <c r="C107" s="249"/>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249"/>
      <c r="AD107" s="249"/>
      <c r="AE107" s="249"/>
      <c r="AF107" s="249"/>
      <c r="AG107" s="249"/>
      <c r="AH107" s="249"/>
      <c r="AI107" s="249"/>
      <c r="AJ107" s="249"/>
      <c r="AK107" s="249"/>
      <c r="AL107" s="249"/>
      <c r="AM107" s="249"/>
      <c r="AN107" s="249"/>
      <c r="AO107" s="249"/>
      <c r="AP107" s="249"/>
      <c r="AQ107" s="249"/>
      <c r="AR107" s="249"/>
      <c r="AS107" s="249"/>
      <c r="AT107" s="249"/>
      <c r="AU107" s="248" t="s">
        <v>433</v>
      </c>
      <c r="AV107" s="249"/>
      <c r="AW107" s="249"/>
      <c r="AX107" s="249"/>
      <c r="AY107" s="249"/>
      <c r="AZ107" s="249"/>
      <c r="BA107" s="249"/>
      <c r="BB107" s="249"/>
      <c r="BC107" s="249"/>
      <c r="BD107" s="249"/>
      <c r="BE107" s="249"/>
      <c r="BF107" s="249"/>
      <c r="BG107" s="249"/>
      <c r="BH107" s="249"/>
      <c r="BI107" s="249"/>
      <c r="BJ107" s="249"/>
      <c r="BK107" s="249"/>
      <c r="BL107" s="249"/>
      <c r="BM107" s="249"/>
      <c r="BN107" s="249"/>
      <c r="BO107" s="249"/>
      <c r="BP107" s="249"/>
      <c r="BQ107" s="249"/>
      <c r="BR107" s="249"/>
      <c r="BS107" s="249"/>
      <c r="BT107" s="249"/>
      <c r="BU107" s="249"/>
      <c r="BV107" s="249"/>
      <c r="BW107" s="249"/>
      <c r="BX107" s="249"/>
      <c r="BY107" s="249"/>
      <c r="BZ107" s="249"/>
      <c r="CA107" s="249"/>
      <c r="CB107" s="249"/>
      <c r="CC107" s="249"/>
      <c r="CD107" s="249"/>
      <c r="CE107" s="249"/>
      <c r="CF107" s="249"/>
      <c r="CG107" s="249"/>
      <c r="CH107" s="249"/>
      <c r="CI107" s="249"/>
      <c r="CJ107" s="249"/>
      <c r="CK107" s="249"/>
      <c r="CL107" s="249"/>
      <c r="CM107" s="249"/>
      <c r="CN107" s="249"/>
      <c r="CO107" s="249"/>
      <c r="CP107" s="249"/>
      <c r="CQ107" s="249"/>
      <c r="CR107" s="249"/>
      <c r="CS107" s="249"/>
      <c r="CT107" s="249"/>
      <c r="CU107" s="249"/>
      <c r="CV107" s="249"/>
      <c r="CW107" s="249"/>
      <c r="CX107" s="249"/>
      <c r="CY107" s="249"/>
      <c r="CZ107" s="249"/>
      <c r="DA107" s="249"/>
      <c r="DB107" s="249"/>
      <c r="DC107" s="249"/>
      <c r="DD107" s="249"/>
      <c r="DE107" s="249"/>
      <c r="DF107" s="249"/>
      <c r="DG107" s="249"/>
      <c r="DH107" s="249"/>
      <c r="DI107" s="249"/>
      <c r="DJ107" s="249"/>
      <c r="DK107" s="249"/>
      <c r="DL107" s="249"/>
      <c r="DM107" s="249"/>
      <c r="DN107" s="249"/>
      <c r="DO107" s="249"/>
      <c r="DP107" s="249"/>
      <c r="DQ107" s="249"/>
      <c r="DR107" s="249"/>
      <c r="DS107" s="249"/>
      <c r="DT107" s="249"/>
      <c r="DU107" s="249"/>
      <c r="DV107" s="249"/>
      <c r="DW107" s="249"/>
      <c r="DX107" s="249"/>
      <c r="DY107" s="249"/>
      <c r="DZ107" s="249"/>
    </row>
    <row r="108" spans="1:131" s="229" customFormat="1" ht="26.25" customHeight="1" x14ac:dyDescent="0.2">
      <c r="A108" s="982" t="s">
        <v>434</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435</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9" customFormat="1" ht="26.25" customHeight="1" x14ac:dyDescent="0.2">
      <c r="A109" s="977" t="s">
        <v>436</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437</v>
      </c>
      <c r="AB109" s="958"/>
      <c r="AC109" s="958"/>
      <c r="AD109" s="958"/>
      <c r="AE109" s="959"/>
      <c r="AF109" s="957" t="s">
        <v>438</v>
      </c>
      <c r="AG109" s="958"/>
      <c r="AH109" s="958"/>
      <c r="AI109" s="958"/>
      <c r="AJ109" s="959"/>
      <c r="AK109" s="957" t="s">
        <v>306</v>
      </c>
      <c r="AL109" s="958"/>
      <c r="AM109" s="958"/>
      <c r="AN109" s="958"/>
      <c r="AO109" s="959"/>
      <c r="AP109" s="957" t="s">
        <v>439</v>
      </c>
      <c r="AQ109" s="958"/>
      <c r="AR109" s="958"/>
      <c r="AS109" s="958"/>
      <c r="AT109" s="960"/>
      <c r="AU109" s="977" t="s">
        <v>436</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437</v>
      </c>
      <c r="BR109" s="958"/>
      <c r="BS109" s="958"/>
      <c r="BT109" s="958"/>
      <c r="BU109" s="959"/>
      <c r="BV109" s="957" t="s">
        <v>438</v>
      </c>
      <c r="BW109" s="958"/>
      <c r="BX109" s="958"/>
      <c r="BY109" s="958"/>
      <c r="BZ109" s="959"/>
      <c r="CA109" s="957" t="s">
        <v>306</v>
      </c>
      <c r="CB109" s="958"/>
      <c r="CC109" s="958"/>
      <c r="CD109" s="958"/>
      <c r="CE109" s="959"/>
      <c r="CF109" s="978" t="s">
        <v>439</v>
      </c>
      <c r="CG109" s="978"/>
      <c r="CH109" s="978"/>
      <c r="CI109" s="978"/>
      <c r="CJ109" s="978"/>
      <c r="CK109" s="957" t="s">
        <v>440</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437</v>
      </c>
      <c r="DH109" s="958"/>
      <c r="DI109" s="958"/>
      <c r="DJ109" s="958"/>
      <c r="DK109" s="959"/>
      <c r="DL109" s="957" t="s">
        <v>438</v>
      </c>
      <c r="DM109" s="958"/>
      <c r="DN109" s="958"/>
      <c r="DO109" s="958"/>
      <c r="DP109" s="959"/>
      <c r="DQ109" s="957" t="s">
        <v>306</v>
      </c>
      <c r="DR109" s="958"/>
      <c r="DS109" s="958"/>
      <c r="DT109" s="958"/>
      <c r="DU109" s="959"/>
      <c r="DV109" s="957" t="s">
        <v>439</v>
      </c>
      <c r="DW109" s="958"/>
      <c r="DX109" s="958"/>
      <c r="DY109" s="958"/>
      <c r="DZ109" s="960"/>
    </row>
    <row r="110" spans="1:131" s="229" customFormat="1" ht="26.25" customHeight="1" x14ac:dyDescent="0.2">
      <c r="A110" s="961" t="s">
        <v>441</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361630</v>
      </c>
      <c r="AB110" s="965"/>
      <c r="AC110" s="965"/>
      <c r="AD110" s="965"/>
      <c r="AE110" s="966"/>
      <c r="AF110" s="967">
        <v>380770</v>
      </c>
      <c r="AG110" s="965"/>
      <c r="AH110" s="965"/>
      <c r="AI110" s="965"/>
      <c r="AJ110" s="966"/>
      <c r="AK110" s="967">
        <v>385118</v>
      </c>
      <c r="AL110" s="965"/>
      <c r="AM110" s="965"/>
      <c r="AN110" s="965"/>
      <c r="AO110" s="966"/>
      <c r="AP110" s="968">
        <v>14.7</v>
      </c>
      <c r="AQ110" s="969"/>
      <c r="AR110" s="969"/>
      <c r="AS110" s="969"/>
      <c r="AT110" s="970"/>
      <c r="AU110" s="971" t="s">
        <v>72</v>
      </c>
      <c r="AV110" s="972"/>
      <c r="AW110" s="972"/>
      <c r="AX110" s="972"/>
      <c r="AY110" s="972"/>
      <c r="AZ110" s="994" t="s">
        <v>442</v>
      </c>
      <c r="BA110" s="962"/>
      <c r="BB110" s="962"/>
      <c r="BC110" s="962"/>
      <c r="BD110" s="962"/>
      <c r="BE110" s="962"/>
      <c r="BF110" s="962"/>
      <c r="BG110" s="962"/>
      <c r="BH110" s="962"/>
      <c r="BI110" s="962"/>
      <c r="BJ110" s="962"/>
      <c r="BK110" s="962"/>
      <c r="BL110" s="962"/>
      <c r="BM110" s="962"/>
      <c r="BN110" s="962"/>
      <c r="BO110" s="962"/>
      <c r="BP110" s="963"/>
      <c r="BQ110" s="995">
        <v>3611055</v>
      </c>
      <c r="BR110" s="996"/>
      <c r="BS110" s="996"/>
      <c r="BT110" s="996"/>
      <c r="BU110" s="996"/>
      <c r="BV110" s="996">
        <v>3538886</v>
      </c>
      <c r="BW110" s="996"/>
      <c r="BX110" s="996"/>
      <c r="BY110" s="996"/>
      <c r="BZ110" s="996"/>
      <c r="CA110" s="996">
        <v>3480346</v>
      </c>
      <c r="CB110" s="996"/>
      <c r="CC110" s="996"/>
      <c r="CD110" s="996"/>
      <c r="CE110" s="996"/>
      <c r="CF110" s="1009">
        <v>132.9</v>
      </c>
      <c r="CG110" s="1010"/>
      <c r="CH110" s="1010"/>
      <c r="CI110" s="1010"/>
      <c r="CJ110" s="1010"/>
      <c r="CK110" s="1011" t="s">
        <v>443</v>
      </c>
      <c r="CL110" s="1012"/>
      <c r="CM110" s="994" t="s">
        <v>444</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420</v>
      </c>
      <c r="DH110" s="996"/>
      <c r="DI110" s="996"/>
      <c r="DJ110" s="996"/>
      <c r="DK110" s="996"/>
      <c r="DL110" s="996" t="s">
        <v>420</v>
      </c>
      <c r="DM110" s="996"/>
      <c r="DN110" s="996"/>
      <c r="DO110" s="996"/>
      <c r="DP110" s="996"/>
      <c r="DQ110" s="996" t="s">
        <v>445</v>
      </c>
      <c r="DR110" s="996"/>
      <c r="DS110" s="996"/>
      <c r="DT110" s="996"/>
      <c r="DU110" s="996"/>
      <c r="DV110" s="997" t="s">
        <v>445</v>
      </c>
      <c r="DW110" s="997"/>
      <c r="DX110" s="997"/>
      <c r="DY110" s="997"/>
      <c r="DZ110" s="998"/>
    </row>
    <row r="111" spans="1:131" s="229" customFormat="1" ht="26.25" customHeight="1" x14ac:dyDescent="0.2">
      <c r="A111" s="999" t="s">
        <v>446</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447</v>
      </c>
      <c r="AB111" s="1003"/>
      <c r="AC111" s="1003"/>
      <c r="AD111" s="1003"/>
      <c r="AE111" s="1004"/>
      <c r="AF111" s="1005" t="s">
        <v>420</v>
      </c>
      <c r="AG111" s="1003"/>
      <c r="AH111" s="1003"/>
      <c r="AI111" s="1003"/>
      <c r="AJ111" s="1004"/>
      <c r="AK111" s="1005" t="s">
        <v>448</v>
      </c>
      <c r="AL111" s="1003"/>
      <c r="AM111" s="1003"/>
      <c r="AN111" s="1003"/>
      <c r="AO111" s="1004"/>
      <c r="AP111" s="1006" t="s">
        <v>420</v>
      </c>
      <c r="AQ111" s="1007"/>
      <c r="AR111" s="1007"/>
      <c r="AS111" s="1007"/>
      <c r="AT111" s="1008"/>
      <c r="AU111" s="973"/>
      <c r="AV111" s="974"/>
      <c r="AW111" s="974"/>
      <c r="AX111" s="974"/>
      <c r="AY111" s="974"/>
      <c r="AZ111" s="987" t="s">
        <v>449</v>
      </c>
      <c r="BA111" s="988"/>
      <c r="BB111" s="988"/>
      <c r="BC111" s="988"/>
      <c r="BD111" s="988"/>
      <c r="BE111" s="988"/>
      <c r="BF111" s="988"/>
      <c r="BG111" s="988"/>
      <c r="BH111" s="988"/>
      <c r="BI111" s="988"/>
      <c r="BJ111" s="988"/>
      <c r="BK111" s="988"/>
      <c r="BL111" s="988"/>
      <c r="BM111" s="988"/>
      <c r="BN111" s="988"/>
      <c r="BO111" s="988"/>
      <c r="BP111" s="989"/>
      <c r="BQ111" s="990">
        <v>43496</v>
      </c>
      <c r="BR111" s="991"/>
      <c r="BS111" s="991"/>
      <c r="BT111" s="991"/>
      <c r="BU111" s="991"/>
      <c r="BV111" s="991">
        <v>36246</v>
      </c>
      <c r="BW111" s="991"/>
      <c r="BX111" s="991"/>
      <c r="BY111" s="991"/>
      <c r="BZ111" s="991"/>
      <c r="CA111" s="991">
        <v>28997</v>
      </c>
      <c r="CB111" s="991"/>
      <c r="CC111" s="991"/>
      <c r="CD111" s="991"/>
      <c r="CE111" s="991"/>
      <c r="CF111" s="985">
        <v>1.1000000000000001</v>
      </c>
      <c r="CG111" s="986"/>
      <c r="CH111" s="986"/>
      <c r="CI111" s="986"/>
      <c r="CJ111" s="986"/>
      <c r="CK111" s="1013"/>
      <c r="CL111" s="1014"/>
      <c r="CM111" s="987" t="s">
        <v>450</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448</v>
      </c>
      <c r="DH111" s="991"/>
      <c r="DI111" s="991"/>
      <c r="DJ111" s="991"/>
      <c r="DK111" s="991"/>
      <c r="DL111" s="991" t="s">
        <v>445</v>
      </c>
      <c r="DM111" s="991"/>
      <c r="DN111" s="991"/>
      <c r="DO111" s="991"/>
      <c r="DP111" s="991"/>
      <c r="DQ111" s="991" t="s">
        <v>420</v>
      </c>
      <c r="DR111" s="991"/>
      <c r="DS111" s="991"/>
      <c r="DT111" s="991"/>
      <c r="DU111" s="991"/>
      <c r="DV111" s="992" t="s">
        <v>420</v>
      </c>
      <c r="DW111" s="992"/>
      <c r="DX111" s="992"/>
      <c r="DY111" s="992"/>
      <c r="DZ111" s="993"/>
    </row>
    <row r="112" spans="1:131" s="229" customFormat="1" ht="26.25" customHeight="1" x14ac:dyDescent="0.2">
      <c r="A112" s="1017" t="s">
        <v>451</v>
      </c>
      <c r="B112" s="1018"/>
      <c r="C112" s="988" t="s">
        <v>452</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420</v>
      </c>
      <c r="AB112" s="1024"/>
      <c r="AC112" s="1024"/>
      <c r="AD112" s="1024"/>
      <c r="AE112" s="1025"/>
      <c r="AF112" s="1026" t="s">
        <v>420</v>
      </c>
      <c r="AG112" s="1024"/>
      <c r="AH112" s="1024"/>
      <c r="AI112" s="1024"/>
      <c r="AJ112" s="1025"/>
      <c r="AK112" s="1026" t="s">
        <v>420</v>
      </c>
      <c r="AL112" s="1024"/>
      <c r="AM112" s="1024"/>
      <c r="AN112" s="1024"/>
      <c r="AO112" s="1025"/>
      <c r="AP112" s="1027" t="s">
        <v>445</v>
      </c>
      <c r="AQ112" s="1028"/>
      <c r="AR112" s="1028"/>
      <c r="AS112" s="1028"/>
      <c r="AT112" s="1029"/>
      <c r="AU112" s="973"/>
      <c r="AV112" s="974"/>
      <c r="AW112" s="974"/>
      <c r="AX112" s="974"/>
      <c r="AY112" s="974"/>
      <c r="AZ112" s="987" t="s">
        <v>453</v>
      </c>
      <c r="BA112" s="988"/>
      <c r="BB112" s="988"/>
      <c r="BC112" s="988"/>
      <c r="BD112" s="988"/>
      <c r="BE112" s="988"/>
      <c r="BF112" s="988"/>
      <c r="BG112" s="988"/>
      <c r="BH112" s="988"/>
      <c r="BI112" s="988"/>
      <c r="BJ112" s="988"/>
      <c r="BK112" s="988"/>
      <c r="BL112" s="988"/>
      <c r="BM112" s="988"/>
      <c r="BN112" s="988"/>
      <c r="BO112" s="988"/>
      <c r="BP112" s="989"/>
      <c r="BQ112" s="990">
        <v>1188522</v>
      </c>
      <c r="BR112" s="991"/>
      <c r="BS112" s="991"/>
      <c r="BT112" s="991"/>
      <c r="BU112" s="991"/>
      <c r="BV112" s="991">
        <v>1054292</v>
      </c>
      <c r="BW112" s="991"/>
      <c r="BX112" s="991"/>
      <c r="BY112" s="991"/>
      <c r="BZ112" s="991"/>
      <c r="CA112" s="991">
        <v>943003</v>
      </c>
      <c r="CB112" s="991"/>
      <c r="CC112" s="991"/>
      <c r="CD112" s="991"/>
      <c r="CE112" s="991"/>
      <c r="CF112" s="985">
        <v>36</v>
      </c>
      <c r="CG112" s="986"/>
      <c r="CH112" s="986"/>
      <c r="CI112" s="986"/>
      <c r="CJ112" s="986"/>
      <c r="CK112" s="1013"/>
      <c r="CL112" s="1014"/>
      <c r="CM112" s="987" t="s">
        <v>454</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447</v>
      </c>
      <c r="DH112" s="991"/>
      <c r="DI112" s="991"/>
      <c r="DJ112" s="991"/>
      <c r="DK112" s="991"/>
      <c r="DL112" s="991" t="s">
        <v>420</v>
      </c>
      <c r="DM112" s="991"/>
      <c r="DN112" s="991"/>
      <c r="DO112" s="991"/>
      <c r="DP112" s="991"/>
      <c r="DQ112" s="991" t="s">
        <v>448</v>
      </c>
      <c r="DR112" s="991"/>
      <c r="DS112" s="991"/>
      <c r="DT112" s="991"/>
      <c r="DU112" s="991"/>
      <c r="DV112" s="992" t="s">
        <v>448</v>
      </c>
      <c r="DW112" s="992"/>
      <c r="DX112" s="992"/>
      <c r="DY112" s="992"/>
      <c r="DZ112" s="993"/>
    </row>
    <row r="113" spans="1:130" s="229" customFormat="1" ht="26.25" customHeight="1" x14ac:dyDescent="0.2">
      <c r="A113" s="1019"/>
      <c r="B113" s="1020"/>
      <c r="C113" s="988" t="s">
        <v>455</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153656</v>
      </c>
      <c r="AB113" s="1003"/>
      <c r="AC113" s="1003"/>
      <c r="AD113" s="1003"/>
      <c r="AE113" s="1004"/>
      <c r="AF113" s="1005">
        <v>147274</v>
      </c>
      <c r="AG113" s="1003"/>
      <c r="AH113" s="1003"/>
      <c r="AI113" s="1003"/>
      <c r="AJ113" s="1004"/>
      <c r="AK113" s="1005">
        <v>150026</v>
      </c>
      <c r="AL113" s="1003"/>
      <c r="AM113" s="1003"/>
      <c r="AN113" s="1003"/>
      <c r="AO113" s="1004"/>
      <c r="AP113" s="1006">
        <v>5.7</v>
      </c>
      <c r="AQ113" s="1007"/>
      <c r="AR113" s="1007"/>
      <c r="AS113" s="1007"/>
      <c r="AT113" s="1008"/>
      <c r="AU113" s="973"/>
      <c r="AV113" s="974"/>
      <c r="AW113" s="974"/>
      <c r="AX113" s="974"/>
      <c r="AY113" s="974"/>
      <c r="AZ113" s="987" t="s">
        <v>456</v>
      </c>
      <c r="BA113" s="988"/>
      <c r="BB113" s="988"/>
      <c r="BC113" s="988"/>
      <c r="BD113" s="988"/>
      <c r="BE113" s="988"/>
      <c r="BF113" s="988"/>
      <c r="BG113" s="988"/>
      <c r="BH113" s="988"/>
      <c r="BI113" s="988"/>
      <c r="BJ113" s="988"/>
      <c r="BK113" s="988"/>
      <c r="BL113" s="988"/>
      <c r="BM113" s="988"/>
      <c r="BN113" s="988"/>
      <c r="BO113" s="988"/>
      <c r="BP113" s="989"/>
      <c r="BQ113" s="990">
        <v>173697</v>
      </c>
      <c r="BR113" s="991"/>
      <c r="BS113" s="991"/>
      <c r="BT113" s="991"/>
      <c r="BU113" s="991"/>
      <c r="BV113" s="991">
        <v>172800</v>
      </c>
      <c r="BW113" s="991"/>
      <c r="BX113" s="991"/>
      <c r="BY113" s="991"/>
      <c r="BZ113" s="991"/>
      <c r="CA113" s="991">
        <v>173544</v>
      </c>
      <c r="CB113" s="991"/>
      <c r="CC113" s="991"/>
      <c r="CD113" s="991"/>
      <c r="CE113" s="991"/>
      <c r="CF113" s="985">
        <v>6.6</v>
      </c>
      <c r="CG113" s="986"/>
      <c r="CH113" s="986"/>
      <c r="CI113" s="986"/>
      <c r="CJ113" s="986"/>
      <c r="CK113" s="1013"/>
      <c r="CL113" s="1014"/>
      <c r="CM113" s="987" t="s">
        <v>457</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420</v>
      </c>
      <c r="DH113" s="1024"/>
      <c r="DI113" s="1024"/>
      <c r="DJ113" s="1024"/>
      <c r="DK113" s="1025"/>
      <c r="DL113" s="1026" t="s">
        <v>420</v>
      </c>
      <c r="DM113" s="1024"/>
      <c r="DN113" s="1024"/>
      <c r="DO113" s="1024"/>
      <c r="DP113" s="1025"/>
      <c r="DQ113" s="1026" t="s">
        <v>445</v>
      </c>
      <c r="DR113" s="1024"/>
      <c r="DS113" s="1024"/>
      <c r="DT113" s="1024"/>
      <c r="DU113" s="1025"/>
      <c r="DV113" s="1027" t="s">
        <v>420</v>
      </c>
      <c r="DW113" s="1028"/>
      <c r="DX113" s="1028"/>
      <c r="DY113" s="1028"/>
      <c r="DZ113" s="1029"/>
    </row>
    <row r="114" spans="1:130" s="229" customFormat="1" ht="26.25" customHeight="1" x14ac:dyDescent="0.2">
      <c r="A114" s="1019"/>
      <c r="B114" s="1020"/>
      <c r="C114" s="988" t="s">
        <v>458</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3171</v>
      </c>
      <c r="AB114" s="1024"/>
      <c r="AC114" s="1024"/>
      <c r="AD114" s="1024"/>
      <c r="AE114" s="1025"/>
      <c r="AF114" s="1026">
        <v>4105</v>
      </c>
      <c r="AG114" s="1024"/>
      <c r="AH114" s="1024"/>
      <c r="AI114" s="1024"/>
      <c r="AJ114" s="1025"/>
      <c r="AK114" s="1026">
        <v>6878</v>
      </c>
      <c r="AL114" s="1024"/>
      <c r="AM114" s="1024"/>
      <c r="AN114" s="1024"/>
      <c r="AO114" s="1025"/>
      <c r="AP114" s="1027">
        <v>0.3</v>
      </c>
      <c r="AQ114" s="1028"/>
      <c r="AR114" s="1028"/>
      <c r="AS114" s="1028"/>
      <c r="AT114" s="1029"/>
      <c r="AU114" s="973"/>
      <c r="AV114" s="974"/>
      <c r="AW114" s="974"/>
      <c r="AX114" s="974"/>
      <c r="AY114" s="974"/>
      <c r="AZ114" s="987" t="s">
        <v>459</v>
      </c>
      <c r="BA114" s="988"/>
      <c r="BB114" s="988"/>
      <c r="BC114" s="988"/>
      <c r="BD114" s="988"/>
      <c r="BE114" s="988"/>
      <c r="BF114" s="988"/>
      <c r="BG114" s="988"/>
      <c r="BH114" s="988"/>
      <c r="BI114" s="988"/>
      <c r="BJ114" s="988"/>
      <c r="BK114" s="988"/>
      <c r="BL114" s="988"/>
      <c r="BM114" s="988"/>
      <c r="BN114" s="988"/>
      <c r="BO114" s="988"/>
      <c r="BP114" s="989"/>
      <c r="BQ114" s="990">
        <v>423251</v>
      </c>
      <c r="BR114" s="991"/>
      <c r="BS114" s="991"/>
      <c r="BT114" s="991"/>
      <c r="BU114" s="991"/>
      <c r="BV114" s="991">
        <v>387192</v>
      </c>
      <c r="BW114" s="991"/>
      <c r="BX114" s="991"/>
      <c r="BY114" s="991"/>
      <c r="BZ114" s="991"/>
      <c r="CA114" s="991">
        <v>358284</v>
      </c>
      <c r="CB114" s="991"/>
      <c r="CC114" s="991"/>
      <c r="CD114" s="991"/>
      <c r="CE114" s="991"/>
      <c r="CF114" s="985">
        <v>13.7</v>
      </c>
      <c r="CG114" s="986"/>
      <c r="CH114" s="986"/>
      <c r="CI114" s="986"/>
      <c r="CJ114" s="986"/>
      <c r="CK114" s="1013"/>
      <c r="CL114" s="1014"/>
      <c r="CM114" s="987" t="s">
        <v>460</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393</v>
      </c>
      <c r="DH114" s="1024"/>
      <c r="DI114" s="1024"/>
      <c r="DJ114" s="1024"/>
      <c r="DK114" s="1025"/>
      <c r="DL114" s="1026" t="s">
        <v>445</v>
      </c>
      <c r="DM114" s="1024"/>
      <c r="DN114" s="1024"/>
      <c r="DO114" s="1024"/>
      <c r="DP114" s="1025"/>
      <c r="DQ114" s="1026" t="s">
        <v>447</v>
      </c>
      <c r="DR114" s="1024"/>
      <c r="DS114" s="1024"/>
      <c r="DT114" s="1024"/>
      <c r="DU114" s="1025"/>
      <c r="DV114" s="1027" t="s">
        <v>420</v>
      </c>
      <c r="DW114" s="1028"/>
      <c r="DX114" s="1028"/>
      <c r="DY114" s="1028"/>
      <c r="DZ114" s="1029"/>
    </row>
    <row r="115" spans="1:130" s="229" customFormat="1" ht="26.25" customHeight="1" x14ac:dyDescent="0.2">
      <c r="A115" s="1019"/>
      <c r="B115" s="1020"/>
      <c r="C115" s="988" t="s">
        <v>461</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7909</v>
      </c>
      <c r="AB115" s="1003"/>
      <c r="AC115" s="1003"/>
      <c r="AD115" s="1003"/>
      <c r="AE115" s="1004"/>
      <c r="AF115" s="1005">
        <v>7807</v>
      </c>
      <c r="AG115" s="1003"/>
      <c r="AH115" s="1003"/>
      <c r="AI115" s="1003"/>
      <c r="AJ115" s="1004"/>
      <c r="AK115" s="1005">
        <v>7706</v>
      </c>
      <c r="AL115" s="1003"/>
      <c r="AM115" s="1003"/>
      <c r="AN115" s="1003"/>
      <c r="AO115" s="1004"/>
      <c r="AP115" s="1006">
        <v>0.3</v>
      </c>
      <c r="AQ115" s="1007"/>
      <c r="AR115" s="1007"/>
      <c r="AS115" s="1007"/>
      <c r="AT115" s="1008"/>
      <c r="AU115" s="973"/>
      <c r="AV115" s="974"/>
      <c r="AW115" s="974"/>
      <c r="AX115" s="974"/>
      <c r="AY115" s="974"/>
      <c r="AZ115" s="987" t="s">
        <v>462</v>
      </c>
      <c r="BA115" s="988"/>
      <c r="BB115" s="988"/>
      <c r="BC115" s="988"/>
      <c r="BD115" s="988"/>
      <c r="BE115" s="988"/>
      <c r="BF115" s="988"/>
      <c r="BG115" s="988"/>
      <c r="BH115" s="988"/>
      <c r="BI115" s="988"/>
      <c r="BJ115" s="988"/>
      <c r="BK115" s="988"/>
      <c r="BL115" s="988"/>
      <c r="BM115" s="988"/>
      <c r="BN115" s="988"/>
      <c r="BO115" s="988"/>
      <c r="BP115" s="989"/>
      <c r="BQ115" s="990" t="s">
        <v>420</v>
      </c>
      <c r="BR115" s="991"/>
      <c r="BS115" s="991"/>
      <c r="BT115" s="991"/>
      <c r="BU115" s="991"/>
      <c r="BV115" s="991" t="s">
        <v>420</v>
      </c>
      <c r="BW115" s="991"/>
      <c r="BX115" s="991"/>
      <c r="BY115" s="991"/>
      <c r="BZ115" s="991"/>
      <c r="CA115" s="991" t="s">
        <v>447</v>
      </c>
      <c r="CB115" s="991"/>
      <c r="CC115" s="991"/>
      <c r="CD115" s="991"/>
      <c r="CE115" s="991"/>
      <c r="CF115" s="985" t="s">
        <v>420</v>
      </c>
      <c r="CG115" s="986"/>
      <c r="CH115" s="986"/>
      <c r="CI115" s="986"/>
      <c r="CJ115" s="986"/>
      <c r="CK115" s="1013"/>
      <c r="CL115" s="1014"/>
      <c r="CM115" s="987" t="s">
        <v>463</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447</v>
      </c>
      <c r="DH115" s="1024"/>
      <c r="DI115" s="1024"/>
      <c r="DJ115" s="1024"/>
      <c r="DK115" s="1025"/>
      <c r="DL115" s="1026" t="s">
        <v>420</v>
      </c>
      <c r="DM115" s="1024"/>
      <c r="DN115" s="1024"/>
      <c r="DO115" s="1024"/>
      <c r="DP115" s="1025"/>
      <c r="DQ115" s="1026" t="s">
        <v>447</v>
      </c>
      <c r="DR115" s="1024"/>
      <c r="DS115" s="1024"/>
      <c r="DT115" s="1024"/>
      <c r="DU115" s="1025"/>
      <c r="DV115" s="1027" t="s">
        <v>447</v>
      </c>
      <c r="DW115" s="1028"/>
      <c r="DX115" s="1028"/>
      <c r="DY115" s="1028"/>
      <c r="DZ115" s="1029"/>
    </row>
    <row r="116" spans="1:130" s="229" customFormat="1" ht="26.25" customHeight="1" x14ac:dyDescent="0.2">
      <c r="A116" s="1021"/>
      <c r="B116" s="1022"/>
      <c r="C116" s="1030" t="s">
        <v>464</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420</v>
      </c>
      <c r="AB116" s="1024"/>
      <c r="AC116" s="1024"/>
      <c r="AD116" s="1024"/>
      <c r="AE116" s="1025"/>
      <c r="AF116" s="1026" t="s">
        <v>420</v>
      </c>
      <c r="AG116" s="1024"/>
      <c r="AH116" s="1024"/>
      <c r="AI116" s="1024"/>
      <c r="AJ116" s="1025"/>
      <c r="AK116" s="1026" t="s">
        <v>465</v>
      </c>
      <c r="AL116" s="1024"/>
      <c r="AM116" s="1024"/>
      <c r="AN116" s="1024"/>
      <c r="AO116" s="1025"/>
      <c r="AP116" s="1027" t="s">
        <v>393</v>
      </c>
      <c r="AQ116" s="1028"/>
      <c r="AR116" s="1028"/>
      <c r="AS116" s="1028"/>
      <c r="AT116" s="1029"/>
      <c r="AU116" s="973"/>
      <c r="AV116" s="974"/>
      <c r="AW116" s="974"/>
      <c r="AX116" s="974"/>
      <c r="AY116" s="974"/>
      <c r="AZ116" s="1032" t="s">
        <v>466</v>
      </c>
      <c r="BA116" s="1033"/>
      <c r="BB116" s="1033"/>
      <c r="BC116" s="1033"/>
      <c r="BD116" s="1033"/>
      <c r="BE116" s="1033"/>
      <c r="BF116" s="1033"/>
      <c r="BG116" s="1033"/>
      <c r="BH116" s="1033"/>
      <c r="BI116" s="1033"/>
      <c r="BJ116" s="1033"/>
      <c r="BK116" s="1033"/>
      <c r="BL116" s="1033"/>
      <c r="BM116" s="1033"/>
      <c r="BN116" s="1033"/>
      <c r="BO116" s="1033"/>
      <c r="BP116" s="1034"/>
      <c r="BQ116" s="990" t="s">
        <v>445</v>
      </c>
      <c r="BR116" s="991"/>
      <c r="BS116" s="991"/>
      <c r="BT116" s="991"/>
      <c r="BU116" s="991"/>
      <c r="BV116" s="991" t="s">
        <v>447</v>
      </c>
      <c r="BW116" s="991"/>
      <c r="BX116" s="991"/>
      <c r="BY116" s="991"/>
      <c r="BZ116" s="991"/>
      <c r="CA116" s="991" t="s">
        <v>420</v>
      </c>
      <c r="CB116" s="991"/>
      <c r="CC116" s="991"/>
      <c r="CD116" s="991"/>
      <c r="CE116" s="991"/>
      <c r="CF116" s="985" t="s">
        <v>445</v>
      </c>
      <c r="CG116" s="986"/>
      <c r="CH116" s="986"/>
      <c r="CI116" s="986"/>
      <c r="CJ116" s="986"/>
      <c r="CK116" s="1013"/>
      <c r="CL116" s="1014"/>
      <c r="CM116" s="987" t="s">
        <v>467</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v>43496</v>
      </c>
      <c r="DH116" s="1024"/>
      <c r="DI116" s="1024"/>
      <c r="DJ116" s="1024"/>
      <c r="DK116" s="1025"/>
      <c r="DL116" s="1026">
        <v>36246</v>
      </c>
      <c r="DM116" s="1024"/>
      <c r="DN116" s="1024"/>
      <c r="DO116" s="1024"/>
      <c r="DP116" s="1025"/>
      <c r="DQ116" s="1026">
        <v>28997</v>
      </c>
      <c r="DR116" s="1024"/>
      <c r="DS116" s="1024"/>
      <c r="DT116" s="1024"/>
      <c r="DU116" s="1025"/>
      <c r="DV116" s="1027">
        <v>1.1000000000000001</v>
      </c>
      <c r="DW116" s="1028"/>
      <c r="DX116" s="1028"/>
      <c r="DY116" s="1028"/>
      <c r="DZ116" s="1029"/>
    </row>
    <row r="117" spans="1:130" s="229" customFormat="1" ht="26.25" customHeight="1" x14ac:dyDescent="0.2">
      <c r="A117" s="977" t="s">
        <v>185</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468</v>
      </c>
      <c r="Z117" s="959"/>
      <c r="AA117" s="1043">
        <v>526366</v>
      </c>
      <c r="AB117" s="1044"/>
      <c r="AC117" s="1044"/>
      <c r="AD117" s="1044"/>
      <c r="AE117" s="1045"/>
      <c r="AF117" s="1046">
        <v>539956</v>
      </c>
      <c r="AG117" s="1044"/>
      <c r="AH117" s="1044"/>
      <c r="AI117" s="1044"/>
      <c r="AJ117" s="1045"/>
      <c r="AK117" s="1046">
        <v>549728</v>
      </c>
      <c r="AL117" s="1044"/>
      <c r="AM117" s="1044"/>
      <c r="AN117" s="1044"/>
      <c r="AO117" s="1045"/>
      <c r="AP117" s="1047"/>
      <c r="AQ117" s="1048"/>
      <c r="AR117" s="1048"/>
      <c r="AS117" s="1048"/>
      <c r="AT117" s="1049"/>
      <c r="AU117" s="973"/>
      <c r="AV117" s="974"/>
      <c r="AW117" s="974"/>
      <c r="AX117" s="974"/>
      <c r="AY117" s="974"/>
      <c r="AZ117" s="1039" t="s">
        <v>469</v>
      </c>
      <c r="BA117" s="1040"/>
      <c r="BB117" s="1040"/>
      <c r="BC117" s="1040"/>
      <c r="BD117" s="1040"/>
      <c r="BE117" s="1040"/>
      <c r="BF117" s="1040"/>
      <c r="BG117" s="1040"/>
      <c r="BH117" s="1040"/>
      <c r="BI117" s="1040"/>
      <c r="BJ117" s="1040"/>
      <c r="BK117" s="1040"/>
      <c r="BL117" s="1040"/>
      <c r="BM117" s="1040"/>
      <c r="BN117" s="1040"/>
      <c r="BO117" s="1040"/>
      <c r="BP117" s="1041"/>
      <c r="BQ117" s="990" t="s">
        <v>447</v>
      </c>
      <c r="BR117" s="991"/>
      <c r="BS117" s="991"/>
      <c r="BT117" s="991"/>
      <c r="BU117" s="991"/>
      <c r="BV117" s="991" t="s">
        <v>447</v>
      </c>
      <c r="BW117" s="991"/>
      <c r="BX117" s="991"/>
      <c r="BY117" s="991"/>
      <c r="BZ117" s="991"/>
      <c r="CA117" s="991" t="s">
        <v>420</v>
      </c>
      <c r="CB117" s="991"/>
      <c r="CC117" s="991"/>
      <c r="CD117" s="991"/>
      <c r="CE117" s="991"/>
      <c r="CF117" s="985" t="s">
        <v>445</v>
      </c>
      <c r="CG117" s="986"/>
      <c r="CH117" s="986"/>
      <c r="CI117" s="986"/>
      <c r="CJ117" s="986"/>
      <c r="CK117" s="1013"/>
      <c r="CL117" s="1014"/>
      <c r="CM117" s="987" t="s">
        <v>470</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445</v>
      </c>
      <c r="DH117" s="1024"/>
      <c r="DI117" s="1024"/>
      <c r="DJ117" s="1024"/>
      <c r="DK117" s="1025"/>
      <c r="DL117" s="1026" t="s">
        <v>445</v>
      </c>
      <c r="DM117" s="1024"/>
      <c r="DN117" s="1024"/>
      <c r="DO117" s="1024"/>
      <c r="DP117" s="1025"/>
      <c r="DQ117" s="1026" t="s">
        <v>447</v>
      </c>
      <c r="DR117" s="1024"/>
      <c r="DS117" s="1024"/>
      <c r="DT117" s="1024"/>
      <c r="DU117" s="1025"/>
      <c r="DV117" s="1027" t="s">
        <v>420</v>
      </c>
      <c r="DW117" s="1028"/>
      <c r="DX117" s="1028"/>
      <c r="DY117" s="1028"/>
      <c r="DZ117" s="1029"/>
    </row>
    <row r="118" spans="1:130" s="229" customFormat="1" ht="26.25" customHeight="1" x14ac:dyDescent="0.2">
      <c r="A118" s="977" t="s">
        <v>440</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437</v>
      </c>
      <c r="AB118" s="958"/>
      <c r="AC118" s="958"/>
      <c r="AD118" s="958"/>
      <c r="AE118" s="959"/>
      <c r="AF118" s="957" t="s">
        <v>438</v>
      </c>
      <c r="AG118" s="958"/>
      <c r="AH118" s="958"/>
      <c r="AI118" s="958"/>
      <c r="AJ118" s="959"/>
      <c r="AK118" s="957" t="s">
        <v>306</v>
      </c>
      <c r="AL118" s="958"/>
      <c r="AM118" s="958"/>
      <c r="AN118" s="958"/>
      <c r="AO118" s="959"/>
      <c r="AP118" s="1035" t="s">
        <v>439</v>
      </c>
      <c r="AQ118" s="1036"/>
      <c r="AR118" s="1036"/>
      <c r="AS118" s="1036"/>
      <c r="AT118" s="1037"/>
      <c r="AU118" s="973"/>
      <c r="AV118" s="974"/>
      <c r="AW118" s="974"/>
      <c r="AX118" s="974"/>
      <c r="AY118" s="974"/>
      <c r="AZ118" s="1038" t="s">
        <v>471</v>
      </c>
      <c r="BA118" s="1030"/>
      <c r="BB118" s="1030"/>
      <c r="BC118" s="1030"/>
      <c r="BD118" s="1030"/>
      <c r="BE118" s="1030"/>
      <c r="BF118" s="1030"/>
      <c r="BG118" s="1030"/>
      <c r="BH118" s="1030"/>
      <c r="BI118" s="1030"/>
      <c r="BJ118" s="1030"/>
      <c r="BK118" s="1030"/>
      <c r="BL118" s="1030"/>
      <c r="BM118" s="1030"/>
      <c r="BN118" s="1030"/>
      <c r="BO118" s="1030"/>
      <c r="BP118" s="1031"/>
      <c r="BQ118" s="1064" t="s">
        <v>445</v>
      </c>
      <c r="BR118" s="1065"/>
      <c r="BS118" s="1065"/>
      <c r="BT118" s="1065"/>
      <c r="BU118" s="1065"/>
      <c r="BV118" s="1065" t="s">
        <v>445</v>
      </c>
      <c r="BW118" s="1065"/>
      <c r="BX118" s="1065"/>
      <c r="BY118" s="1065"/>
      <c r="BZ118" s="1065"/>
      <c r="CA118" s="1065" t="s">
        <v>445</v>
      </c>
      <c r="CB118" s="1065"/>
      <c r="CC118" s="1065"/>
      <c r="CD118" s="1065"/>
      <c r="CE118" s="1065"/>
      <c r="CF118" s="985" t="s">
        <v>420</v>
      </c>
      <c r="CG118" s="986"/>
      <c r="CH118" s="986"/>
      <c r="CI118" s="986"/>
      <c r="CJ118" s="986"/>
      <c r="CK118" s="1013"/>
      <c r="CL118" s="1014"/>
      <c r="CM118" s="987" t="s">
        <v>472</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465</v>
      </c>
      <c r="DH118" s="1024"/>
      <c r="DI118" s="1024"/>
      <c r="DJ118" s="1024"/>
      <c r="DK118" s="1025"/>
      <c r="DL118" s="1026" t="s">
        <v>393</v>
      </c>
      <c r="DM118" s="1024"/>
      <c r="DN118" s="1024"/>
      <c r="DO118" s="1024"/>
      <c r="DP118" s="1025"/>
      <c r="DQ118" s="1026" t="s">
        <v>445</v>
      </c>
      <c r="DR118" s="1024"/>
      <c r="DS118" s="1024"/>
      <c r="DT118" s="1024"/>
      <c r="DU118" s="1025"/>
      <c r="DV118" s="1027" t="s">
        <v>393</v>
      </c>
      <c r="DW118" s="1028"/>
      <c r="DX118" s="1028"/>
      <c r="DY118" s="1028"/>
      <c r="DZ118" s="1029"/>
    </row>
    <row r="119" spans="1:130" s="229" customFormat="1" ht="26.25" customHeight="1" x14ac:dyDescent="0.2">
      <c r="A119" s="1121" t="s">
        <v>443</v>
      </c>
      <c r="B119" s="1012"/>
      <c r="C119" s="994" t="s">
        <v>444</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445</v>
      </c>
      <c r="AB119" s="965"/>
      <c r="AC119" s="965"/>
      <c r="AD119" s="965"/>
      <c r="AE119" s="966"/>
      <c r="AF119" s="967" t="s">
        <v>393</v>
      </c>
      <c r="AG119" s="965"/>
      <c r="AH119" s="965"/>
      <c r="AI119" s="965"/>
      <c r="AJ119" s="966"/>
      <c r="AK119" s="967" t="s">
        <v>445</v>
      </c>
      <c r="AL119" s="965"/>
      <c r="AM119" s="965"/>
      <c r="AN119" s="965"/>
      <c r="AO119" s="966"/>
      <c r="AP119" s="968" t="s">
        <v>445</v>
      </c>
      <c r="AQ119" s="969"/>
      <c r="AR119" s="969"/>
      <c r="AS119" s="969"/>
      <c r="AT119" s="970"/>
      <c r="AU119" s="975"/>
      <c r="AV119" s="976"/>
      <c r="AW119" s="976"/>
      <c r="AX119" s="976"/>
      <c r="AY119" s="976"/>
      <c r="AZ119" s="250" t="s">
        <v>185</v>
      </c>
      <c r="BA119" s="250"/>
      <c r="BB119" s="250"/>
      <c r="BC119" s="250"/>
      <c r="BD119" s="250"/>
      <c r="BE119" s="250"/>
      <c r="BF119" s="250"/>
      <c r="BG119" s="250"/>
      <c r="BH119" s="250"/>
      <c r="BI119" s="250"/>
      <c r="BJ119" s="250"/>
      <c r="BK119" s="250"/>
      <c r="BL119" s="250"/>
      <c r="BM119" s="250"/>
      <c r="BN119" s="250"/>
      <c r="BO119" s="1042" t="s">
        <v>473</v>
      </c>
      <c r="BP119" s="1070"/>
      <c r="BQ119" s="1064">
        <v>5440021</v>
      </c>
      <c r="BR119" s="1065"/>
      <c r="BS119" s="1065"/>
      <c r="BT119" s="1065"/>
      <c r="BU119" s="1065"/>
      <c r="BV119" s="1065">
        <v>5189416</v>
      </c>
      <c r="BW119" s="1065"/>
      <c r="BX119" s="1065"/>
      <c r="BY119" s="1065"/>
      <c r="BZ119" s="1065"/>
      <c r="CA119" s="1065">
        <v>4984174</v>
      </c>
      <c r="CB119" s="1065"/>
      <c r="CC119" s="1065"/>
      <c r="CD119" s="1065"/>
      <c r="CE119" s="1065"/>
      <c r="CF119" s="1066"/>
      <c r="CG119" s="1067"/>
      <c r="CH119" s="1067"/>
      <c r="CI119" s="1067"/>
      <c r="CJ119" s="1068"/>
      <c r="CK119" s="1015"/>
      <c r="CL119" s="1016"/>
      <c r="CM119" s="1038" t="s">
        <v>474</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447</v>
      </c>
      <c r="DH119" s="1051"/>
      <c r="DI119" s="1051"/>
      <c r="DJ119" s="1051"/>
      <c r="DK119" s="1052"/>
      <c r="DL119" s="1050" t="s">
        <v>447</v>
      </c>
      <c r="DM119" s="1051"/>
      <c r="DN119" s="1051"/>
      <c r="DO119" s="1051"/>
      <c r="DP119" s="1052"/>
      <c r="DQ119" s="1050" t="s">
        <v>393</v>
      </c>
      <c r="DR119" s="1051"/>
      <c r="DS119" s="1051"/>
      <c r="DT119" s="1051"/>
      <c r="DU119" s="1052"/>
      <c r="DV119" s="1053" t="s">
        <v>447</v>
      </c>
      <c r="DW119" s="1054"/>
      <c r="DX119" s="1054"/>
      <c r="DY119" s="1054"/>
      <c r="DZ119" s="1055"/>
    </row>
    <row r="120" spans="1:130" s="229" customFormat="1" ht="26.25" customHeight="1" x14ac:dyDescent="0.2">
      <c r="A120" s="1122"/>
      <c r="B120" s="1014"/>
      <c r="C120" s="987" t="s">
        <v>450</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447</v>
      </c>
      <c r="AB120" s="1024"/>
      <c r="AC120" s="1024"/>
      <c r="AD120" s="1024"/>
      <c r="AE120" s="1025"/>
      <c r="AF120" s="1026" t="s">
        <v>447</v>
      </c>
      <c r="AG120" s="1024"/>
      <c r="AH120" s="1024"/>
      <c r="AI120" s="1024"/>
      <c r="AJ120" s="1025"/>
      <c r="AK120" s="1026" t="s">
        <v>393</v>
      </c>
      <c r="AL120" s="1024"/>
      <c r="AM120" s="1024"/>
      <c r="AN120" s="1024"/>
      <c r="AO120" s="1025"/>
      <c r="AP120" s="1027" t="s">
        <v>393</v>
      </c>
      <c r="AQ120" s="1028"/>
      <c r="AR120" s="1028"/>
      <c r="AS120" s="1028"/>
      <c r="AT120" s="1029"/>
      <c r="AU120" s="1056" t="s">
        <v>475</v>
      </c>
      <c r="AV120" s="1057"/>
      <c r="AW120" s="1057"/>
      <c r="AX120" s="1057"/>
      <c r="AY120" s="1058"/>
      <c r="AZ120" s="994" t="s">
        <v>476</v>
      </c>
      <c r="BA120" s="962"/>
      <c r="BB120" s="962"/>
      <c r="BC120" s="962"/>
      <c r="BD120" s="962"/>
      <c r="BE120" s="962"/>
      <c r="BF120" s="962"/>
      <c r="BG120" s="962"/>
      <c r="BH120" s="962"/>
      <c r="BI120" s="962"/>
      <c r="BJ120" s="962"/>
      <c r="BK120" s="962"/>
      <c r="BL120" s="962"/>
      <c r="BM120" s="962"/>
      <c r="BN120" s="962"/>
      <c r="BO120" s="962"/>
      <c r="BP120" s="963"/>
      <c r="BQ120" s="995">
        <v>1614025</v>
      </c>
      <c r="BR120" s="996"/>
      <c r="BS120" s="996"/>
      <c r="BT120" s="996"/>
      <c r="BU120" s="996"/>
      <c r="BV120" s="996">
        <v>1735425</v>
      </c>
      <c r="BW120" s="996"/>
      <c r="BX120" s="996"/>
      <c r="BY120" s="996"/>
      <c r="BZ120" s="996"/>
      <c r="CA120" s="996">
        <v>2423128</v>
      </c>
      <c r="CB120" s="996"/>
      <c r="CC120" s="996"/>
      <c r="CD120" s="996"/>
      <c r="CE120" s="996"/>
      <c r="CF120" s="1009">
        <v>92.5</v>
      </c>
      <c r="CG120" s="1010"/>
      <c r="CH120" s="1010"/>
      <c r="CI120" s="1010"/>
      <c r="CJ120" s="1010"/>
      <c r="CK120" s="1071" t="s">
        <v>477</v>
      </c>
      <c r="CL120" s="1072"/>
      <c r="CM120" s="1072"/>
      <c r="CN120" s="1072"/>
      <c r="CO120" s="1073"/>
      <c r="CP120" s="1079" t="s">
        <v>478</v>
      </c>
      <c r="CQ120" s="1080"/>
      <c r="CR120" s="1080"/>
      <c r="CS120" s="1080"/>
      <c r="CT120" s="1080"/>
      <c r="CU120" s="1080"/>
      <c r="CV120" s="1080"/>
      <c r="CW120" s="1080"/>
      <c r="CX120" s="1080"/>
      <c r="CY120" s="1080"/>
      <c r="CZ120" s="1080"/>
      <c r="DA120" s="1080"/>
      <c r="DB120" s="1080"/>
      <c r="DC120" s="1080"/>
      <c r="DD120" s="1080"/>
      <c r="DE120" s="1080"/>
      <c r="DF120" s="1081"/>
      <c r="DG120" s="995">
        <v>980289</v>
      </c>
      <c r="DH120" s="996"/>
      <c r="DI120" s="996"/>
      <c r="DJ120" s="996"/>
      <c r="DK120" s="996"/>
      <c r="DL120" s="996">
        <v>867902</v>
      </c>
      <c r="DM120" s="996"/>
      <c r="DN120" s="996"/>
      <c r="DO120" s="996"/>
      <c r="DP120" s="996"/>
      <c r="DQ120" s="996">
        <v>756882</v>
      </c>
      <c r="DR120" s="996"/>
      <c r="DS120" s="996"/>
      <c r="DT120" s="996"/>
      <c r="DU120" s="996"/>
      <c r="DV120" s="997">
        <v>28.9</v>
      </c>
      <c r="DW120" s="997"/>
      <c r="DX120" s="997"/>
      <c r="DY120" s="997"/>
      <c r="DZ120" s="998"/>
    </row>
    <row r="121" spans="1:130" s="229" customFormat="1" ht="26.25" customHeight="1" x14ac:dyDescent="0.2">
      <c r="A121" s="1122"/>
      <c r="B121" s="1014"/>
      <c r="C121" s="1039" t="s">
        <v>479</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420</v>
      </c>
      <c r="AB121" s="1024"/>
      <c r="AC121" s="1024"/>
      <c r="AD121" s="1024"/>
      <c r="AE121" s="1025"/>
      <c r="AF121" s="1026" t="s">
        <v>447</v>
      </c>
      <c r="AG121" s="1024"/>
      <c r="AH121" s="1024"/>
      <c r="AI121" s="1024"/>
      <c r="AJ121" s="1025"/>
      <c r="AK121" s="1026" t="s">
        <v>447</v>
      </c>
      <c r="AL121" s="1024"/>
      <c r="AM121" s="1024"/>
      <c r="AN121" s="1024"/>
      <c r="AO121" s="1025"/>
      <c r="AP121" s="1027" t="s">
        <v>445</v>
      </c>
      <c r="AQ121" s="1028"/>
      <c r="AR121" s="1028"/>
      <c r="AS121" s="1028"/>
      <c r="AT121" s="1029"/>
      <c r="AU121" s="1059"/>
      <c r="AV121" s="1060"/>
      <c r="AW121" s="1060"/>
      <c r="AX121" s="1060"/>
      <c r="AY121" s="1061"/>
      <c r="AZ121" s="987" t="s">
        <v>480</v>
      </c>
      <c r="BA121" s="988"/>
      <c r="BB121" s="988"/>
      <c r="BC121" s="988"/>
      <c r="BD121" s="988"/>
      <c r="BE121" s="988"/>
      <c r="BF121" s="988"/>
      <c r="BG121" s="988"/>
      <c r="BH121" s="988"/>
      <c r="BI121" s="988"/>
      <c r="BJ121" s="988"/>
      <c r="BK121" s="988"/>
      <c r="BL121" s="988"/>
      <c r="BM121" s="988"/>
      <c r="BN121" s="988"/>
      <c r="BO121" s="988"/>
      <c r="BP121" s="989"/>
      <c r="BQ121" s="990">
        <v>21450</v>
      </c>
      <c r="BR121" s="991"/>
      <c r="BS121" s="991"/>
      <c r="BT121" s="991"/>
      <c r="BU121" s="991"/>
      <c r="BV121" s="991">
        <v>17210</v>
      </c>
      <c r="BW121" s="991"/>
      <c r="BX121" s="991"/>
      <c r="BY121" s="991"/>
      <c r="BZ121" s="991"/>
      <c r="CA121" s="991">
        <v>13290</v>
      </c>
      <c r="CB121" s="991"/>
      <c r="CC121" s="991"/>
      <c r="CD121" s="991"/>
      <c r="CE121" s="991"/>
      <c r="CF121" s="985">
        <v>0.5</v>
      </c>
      <c r="CG121" s="986"/>
      <c r="CH121" s="986"/>
      <c r="CI121" s="986"/>
      <c r="CJ121" s="986"/>
      <c r="CK121" s="1074"/>
      <c r="CL121" s="1075"/>
      <c r="CM121" s="1075"/>
      <c r="CN121" s="1075"/>
      <c r="CO121" s="1076"/>
      <c r="CP121" s="1084" t="s">
        <v>481</v>
      </c>
      <c r="CQ121" s="1085"/>
      <c r="CR121" s="1085"/>
      <c r="CS121" s="1085"/>
      <c r="CT121" s="1085"/>
      <c r="CU121" s="1085"/>
      <c r="CV121" s="1085"/>
      <c r="CW121" s="1085"/>
      <c r="CX121" s="1085"/>
      <c r="CY121" s="1085"/>
      <c r="CZ121" s="1085"/>
      <c r="DA121" s="1085"/>
      <c r="DB121" s="1085"/>
      <c r="DC121" s="1085"/>
      <c r="DD121" s="1085"/>
      <c r="DE121" s="1085"/>
      <c r="DF121" s="1086"/>
      <c r="DG121" s="990">
        <v>177333</v>
      </c>
      <c r="DH121" s="991"/>
      <c r="DI121" s="991"/>
      <c r="DJ121" s="991"/>
      <c r="DK121" s="991"/>
      <c r="DL121" s="991">
        <v>155490</v>
      </c>
      <c r="DM121" s="991"/>
      <c r="DN121" s="991"/>
      <c r="DO121" s="991"/>
      <c r="DP121" s="991"/>
      <c r="DQ121" s="991">
        <v>154121</v>
      </c>
      <c r="DR121" s="991"/>
      <c r="DS121" s="991"/>
      <c r="DT121" s="991"/>
      <c r="DU121" s="991"/>
      <c r="DV121" s="992">
        <v>5.9</v>
      </c>
      <c r="DW121" s="992"/>
      <c r="DX121" s="992"/>
      <c r="DY121" s="992"/>
      <c r="DZ121" s="993"/>
    </row>
    <row r="122" spans="1:130" s="229" customFormat="1" ht="26.25" customHeight="1" x14ac:dyDescent="0.2">
      <c r="A122" s="1122"/>
      <c r="B122" s="1014"/>
      <c r="C122" s="987" t="s">
        <v>460</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447</v>
      </c>
      <c r="AB122" s="1024"/>
      <c r="AC122" s="1024"/>
      <c r="AD122" s="1024"/>
      <c r="AE122" s="1025"/>
      <c r="AF122" s="1026" t="s">
        <v>445</v>
      </c>
      <c r="AG122" s="1024"/>
      <c r="AH122" s="1024"/>
      <c r="AI122" s="1024"/>
      <c r="AJ122" s="1025"/>
      <c r="AK122" s="1026" t="s">
        <v>420</v>
      </c>
      <c r="AL122" s="1024"/>
      <c r="AM122" s="1024"/>
      <c r="AN122" s="1024"/>
      <c r="AO122" s="1025"/>
      <c r="AP122" s="1027" t="s">
        <v>447</v>
      </c>
      <c r="AQ122" s="1028"/>
      <c r="AR122" s="1028"/>
      <c r="AS122" s="1028"/>
      <c r="AT122" s="1029"/>
      <c r="AU122" s="1059"/>
      <c r="AV122" s="1060"/>
      <c r="AW122" s="1060"/>
      <c r="AX122" s="1060"/>
      <c r="AY122" s="1061"/>
      <c r="AZ122" s="1038" t="s">
        <v>482</v>
      </c>
      <c r="BA122" s="1030"/>
      <c r="BB122" s="1030"/>
      <c r="BC122" s="1030"/>
      <c r="BD122" s="1030"/>
      <c r="BE122" s="1030"/>
      <c r="BF122" s="1030"/>
      <c r="BG122" s="1030"/>
      <c r="BH122" s="1030"/>
      <c r="BI122" s="1030"/>
      <c r="BJ122" s="1030"/>
      <c r="BK122" s="1030"/>
      <c r="BL122" s="1030"/>
      <c r="BM122" s="1030"/>
      <c r="BN122" s="1030"/>
      <c r="BO122" s="1030"/>
      <c r="BP122" s="1031"/>
      <c r="BQ122" s="1064">
        <v>3175431</v>
      </c>
      <c r="BR122" s="1065"/>
      <c r="BS122" s="1065"/>
      <c r="BT122" s="1065"/>
      <c r="BU122" s="1065"/>
      <c r="BV122" s="1065">
        <v>3088572</v>
      </c>
      <c r="BW122" s="1065"/>
      <c r="BX122" s="1065"/>
      <c r="BY122" s="1065"/>
      <c r="BZ122" s="1065"/>
      <c r="CA122" s="1065">
        <v>3109840</v>
      </c>
      <c r="CB122" s="1065"/>
      <c r="CC122" s="1065"/>
      <c r="CD122" s="1065"/>
      <c r="CE122" s="1065"/>
      <c r="CF122" s="1082">
        <v>118.8</v>
      </c>
      <c r="CG122" s="1083"/>
      <c r="CH122" s="1083"/>
      <c r="CI122" s="1083"/>
      <c r="CJ122" s="1083"/>
      <c r="CK122" s="1074"/>
      <c r="CL122" s="1075"/>
      <c r="CM122" s="1075"/>
      <c r="CN122" s="1075"/>
      <c r="CO122" s="1076"/>
      <c r="CP122" s="1084" t="s">
        <v>414</v>
      </c>
      <c r="CQ122" s="1085"/>
      <c r="CR122" s="1085"/>
      <c r="CS122" s="1085"/>
      <c r="CT122" s="1085"/>
      <c r="CU122" s="1085"/>
      <c r="CV122" s="1085"/>
      <c r="CW122" s="1085"/>
      <c r="CX122" s="1085"/>
      <c r="CY122" s="1085"/>
      <c r="CZ122" s="1085"/>
      <c r="DA122" s="1085"/>
      <c r="DB122" s="1085"/>
      <c r="DC122" s="1085"/>
      <c r="DD122" s="1085"/>
      <c r="DE122" s="1085"/>
      <c r="DF122" s="1086"/>
      <c r="DG122" s="990">
        <v>30900</v>
      </c>
      <c r="DH122" s="991"/>
      <c r="DI122" s="991"/>
      <c r="DJ122" s="991"/>
      <c r="DK122" s="991"/>
      <c r="DL122" s="991">
        <v>30900</v>
      </c>
      <c r="DM122" s="991"/>
      <c r="DN122" s="991"/>
      <c r="DO122" s="991"/>
      <c r="DP122" s="991"/>
      <c r="DQ122" s="991">
        <v>32000</v>
      </c>
      <c r="DR122" s="991"/>
      <c r="DS122" s="991"/>
      <c r="DT122" s="991"/>
      <c r="DU122" s="991"/>
      <c r="DV122" s="992">
        <v>1.2</v>
      </c>
      <c r="DW122" s="992"/>
      <c r="DX122" s="992"/>
      <c r="DY122" s="992"/>
      <c r="DZ122" s="993"/>
    </row>
    <row r="123" spans="1:130" s="229" customFormat="1" ht="26.25" customHeight="1" x14ac:dyDescent="0.2">
      <c r="A123" s="1122"/>
      <c r="B123" s="1014"/>
      <c r="C123" s="987" t="s">
        <v>467</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v>7909</v>
      </c>
      <c r="AB123" s="1024"/>
      <c r="AC123" s="1024"/>
      <c r="AD123" s="1024"/>
      <c r="AE123" s="1025"/>
      <c r="AF123" s="1026">
        <v>7807</v>
      </c>
      <c r="AG123" s="1024"/>
      <c r="AH123" s="1024"/>
      <c r="AI123" s="1024"/>
      <c r="AJ123" s="1025"/>
      <c r="AK123" s="1026">
        <v>7706</v>
      </c>
      <c r="AL123" s="1024"/>
      <c r="AM123" s="1024"/>
      <c r="AN123" s="1024"/>
      <c r="AO123" s="1025"/>
      <c r="AP123" s="1027">
        <v>0.3</v>
      </c>
      <c r="AQ123" s="1028"/>
      <c r="AR123" s="1028"/>
      <c r="AS123" s="1028"/>
      <c r="AT123" s="1029"/>
      <c r="AU123" s="1062"/>
      <c r="AV123" s="1063"/>
      <c r="AW123" s="1063"/>
      <c r="AX123" s="1063"/>
      <c r="AY123" s="1063"/>
      <c r="AZ123" s="250" t="s">
        <v>185</v>
      </c>
      <c r="BA123" s="250"/>
      <c r="BB123" s="250"/>
      <c r="BC123" s="250"/>
      <c r="BD123" s="250"/>
      <c r="BE123" s="250"/>
      <c r="BF123" s="250"/>
      <c r="BG123" s="250"/>
      <c r="BH123" s="250"/>
      <c r="BI123" s="250"/>
      <c r="BJ123" s="250"/>
      <c r="BK123" s="250"/>
      <c r="BL123" s="250"/>
      <c r="BM123" s="250"/>
      <c r="BN123" s="250"/>
      <c r="BO123" s="1042" t="s">
        <v>483</v>
      </c>
      <c r="BP123" s="1070"/>
      <c r="BQ123" s="1128">
        <v>4810906</v>
      </c>
      <c r="BR123" s="1129"/>
      <c r="BS123" s="1129"/>
      <c r="BT123" s="1129"/>
      <c r="BU123" s="1129"/>
      <c r="BV123" s="1129">
        <v>4841207</v>
      </c>
      <c r="BW123" s="1129"/>
      <c r="BX123" s="1129"/>
      <c r="BY123" s="1129"/>
      <c r="BZ123" s="1129"/>
      <c r="CA123" s="1129">
        <v>5546258</v>
      </c>
      <c r="CB123" s="1129"/>
      <c r="CC123" s="1129"/>
      <c r="CD123" s="1129"/>
      <c r="CE123" s="1129"/>
      <c r="CF123" s="1066"/>
      <c r="CG123" s="1067"/>
      <c r="CH123" s="1067"/>
      <c r="CI123" s="1067"/>
      <c r="CJ123" s="1068"/>
      <c r="CK123" s="1074"/>
      <c r="CL123" s="1075"/>
      <c r="CM123" s="1075"/>
      <c r="CN123" s="1075"/>
      <c r="CO123" s="1076"/>
      <c r="CP123" s="1084" t="s">
        <v>406</v>
      </c>
      <c r="CQ123" s="1085"/>
      <c r="CR123" s="1085"/>
      <c r="CS123" s="1085"/>
      <c r="CT123" s="1085"/>
      <c r="CU123" s="1085"/>
      <c r="CV123" s="1085"/>
      <c r="CW123" s="1085"/>
      <c r="CX123" s="1085"/>
      <c r="CY123" s="1085"/>
      <c r="CZ123" s="1085"/>
      <c r="DA123" s="1085"/>
      <c r="DB123" s="1085"/>
      <c r="DC123" s="1085"/>
      <c r="DD123" s="1085"/>
      <c r="DE123" s="1085"/>
      <c r="DF123" s="1086"/>
      <c r="DG123" s="1023" t="s">
        <v>447</v>
      </c>
      <c r="DH123" s="1024"/>
      <c r="DI123" s="1024"/>
      <c r="DJ123" s="1024"/>
      <c r="DK123" s="1025"/>
      <c r="DL123" s="1026" t="s">
        <v>445</v>
      </c>
      <c r="DM123" s="1024"/>
      <c r="DN123" s="1024"/>
      <c r="DO123" s="1024"/>
      <c r="DP123" s="1025"/>
      <c r="DQ123" s="1026" t="s">
        <v>447</v>
      </c>
      <c r="DR123" s="1024"/>
      <c r="DS123" s="1024"/>
      <c r="DT123" s="1024"/>
      <c r="DU123" s="1025"/>
      <c r="DV123" s="1027" t="s">
        <v>445</v>
      </c>
      <c r="DW123" s="1028"/>
      <c r="DX123" s="1028"/>
      <c r="DY123" s="1028"/>
      <c r="DZ123" s="1029"/>
    </row>
    <row r="124" spans="1:130" s="229" customFormat="1" ht="26.25" customHeight="1" thickBot="1" x14ac:dyDescent="0.25">
      <c r="A124" s="1122"/>
      <c r="B124" s="1014"/>
      <c r="C124" s="987" t="s">
        <v>470</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420</v>
      </c>
      <c r="AB124" s="1024"/>
      <c r="AC124" s="1024"/>
      <c r="AD124" s="1024"/>
      <c r="AE124" s="1025"/>
      <c r="AF124" s="1026" t="s">
        <v>445</v>
      </c>
      <c r="AG124" s="1024"/>
      <c r="AH124" s="1024"/>
      <c r="AI124" s="1024"/>
      <c r="AJ124" s="1025"/>
      <c r="AK124" s="1026" t="s">
        <v>445</v>
      </c>
      <c r="AL124" s="1024"/>
      <c r="AM124" s="1024"/>
      <c r="AN124" s="1024"/>
      <c r="AO124" s="1025"/>
      <c r="AP124" s="1027" t="s">
        <v>445</v>
      </c>
      <c r="AQ124" s="1028"/>
      <c r="AR124" s="1028"/>
      <c r="AS124" s="1028"/>
      <c r="AT124" s="1029"/>
      <c r="AU124" s="1124" t="s">
        <v>484</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28</v>
      </c>
      <c r="BR124" s="1092"/>
      <c r="BS124" s="1092"/>
      <c r="BT124" s="1092"/>
      <c r="BU124" s="1092"/>
      <c r="BV124" s="1092">
        <v>14.4</v>
      </c>
      <c r="BW124" s="1092"/>
      <c r="BX124" s="1092"/>
      <c r="BY124" s="1092"/>
      <c r="BZ124" s="1092"/>
      <c r="CA124" s="1092" t="s">
        <v>445</v>
      </c>
      <c r="CB124" s="1092"/>
      <c r="CC124" s="1092"/>
      <c r="CD124" s="1092"/>
      <c r="CE124" s="1092"/>
      <c r="CF124" s="1093"/>
      <c r="CG124" s="1094"/>
      <c r="CH124" s="1094"/>
      <c r="CI124" s="1094"/>
      <c r="CJ124" s="1095"/>
      <c r="CK124" s="1077"/>
      <c r="CL124" s="1077"/>
      <c r="CM124" s="1077"/>
      <c r="CN124" s="1077"/>
      <c r="CO124" s="1078"/>
      <c r="CP124" s="1084" t="s">
        <v>485</v>
      </c>
      <c r="CQ124" s="1085"/>
      <c r="CR124" s="1085"/>
      <c r="CS124" s="1085"/>
      <c r="CT124" s="1085"/>
      <c r="CU124" s="1085"/>
      <c r="CV124" s="1085"/>
      <c r="CW124" s="1085"/>
      <c r="CX124" s="1085"/>
      <c r="CY124" s="1085"/>
      <c r="CZ124" s="1085"/>
      <c r="DA124" s="1085"/>
      <c r="DB124" s="1085"/>
      <c r="DC124" s="1085"/>
      <c r="DD124" s="1085"/>
      <c r="DE124" s="1085"/>
      <c r="DF124" s="1086"/>
      <c r="DG124" s="1069" t="s">
        <v>445</v>
      </c>
      <c r="DH124" s="1051"/>
      <c r="DI124" s="1051"/>
      <c r="DJ124" s="1051"/>
      <c r="DK124" s="1052"/>
      <c r="DL124" s="1050" t="s">
        <v>447</v>
      </c>
      <c r="DM124" s="1051"/>
      <c r="DN124" s="1051"/>
      <c r="DO124" s="1051"/>
      <c r="DP124" s="1052"/>
      <c r="DQ124" s="1050" t="s">
        <v>445</v>
      </c>
      <c r="DR124" s="1051"/>
      <c r="DS124" s="1051"/>
      <c r="DT124" s="1051"/>
      <c r="DU124" s="1052"/>
      <c r="DV124" s="1053" t="s">
        <v>445</v>
      </c>
      <c r="DW124" s="1054"/>
      <c r="DX124" s="1054"/>
      <c r="DY124" s="1054"/>
      <c r="DZ124" s="1055"/>
    </row>
    <row r="125" spans="1:130" s="229" customFormat="1" ht="26.25" customHeight="1" x14ac:dyDescent="0.2">
      <c r="A125" s="1122"/>
      <c r="B125" s="1014"/>
      <c r="C125" s="987" t="s">
        <v>472</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445</v>
      </c>
      <c r="AB125" s="1024"/>
      <c r="AC125" s="1024"/>
      <c r="AD125" s="1024"/>
      <c r="AE125" s="1025"/>
      <c r="AF125" s="1026" t="s">
        <v>420</v>
      </c>
      <c r="AG125" s="1024"/>
      <c r="AH125" s="1024"/>
      <c r="AI125" s="1024"/>
      <c r="AJ125" s="1025"/>
      <c r="AK125" s="1026" t="s">
        <v>447</v>
      </c>
      <c r="AL125" s="1024"/>
      <c r="AM125" s="1024"/>
      <c r="AN125" s="1024"/>
      <c r="AO125" s="1025"/>
      <c r="AP125" s="1027" t="s">
        <v>445</v>
      </c>
      <c r="AQ125" s="1028"/>
      <c r="AR125" s="1028"/>
      <c r="AS125" s="1028"/>
      <c r="AT125" s="1029"/>
      <c r="AU125" s="251"/>
      <c r="AV125" s="252"/>
      <c r="AW125" s="252"/>
      <c r="AX125" s="252"/>
      <c r="AY125" s="252"/>
      <c r="AZ125" s="252"/>
      <c r="BA125" s="252"/>
      <c r="BB125" s="252"/>
      <c r="BC125" s="252"/>
      <c r="BD125" s="252"/>
      <c r="BE125" s="252"/>
      <c r="BF125" s="252"/>
      <c r="BG125" s="252"/>
      <c r="BH125" s="252"/>
      <c r="BI125" s="252"/>
      <c r="BJ125" s="252"/>
      <c r="BK125" s="252"/>
      <c r="BL125" s="252"/>
      <c r="BM125" s="252"/>
      <c r="BN125" s="252"/>
      <c r="BO125" s="252"/>
      <c r="BP125" s="252"/>
      <c r="BQ125" s="231"/>
      <c r="BR125" s="231"/>
      <c r="BS125" s="231"/>
      <c r="BT125" s="231"/>
      <c r="BU125" s="231"/>
      <c r="BV125" s="231"/>
      <c r="BW125" s="231"/>
      <c r="BX125" s="231"/>
      <c r="BY125" s="231"/>
      <c r="BZ125" s="231"/>
      <c r="CA125" s="231"/>
      <c r="CB125" s="231"/>
      <c r="CC125" s="231"/>
      <c r="CD125" s="231"/>
      <c r="CE125" s="231"/>
      <c r="CF125" s="231"/>
      <c r="CG125" s="231"/>
      <c r="CH125" s="231"/>
      <c r="CI125" s="231"/>
      <c r="CJ125" s="253"/>
      <c r="CK125" s="1087" t="s">
        <v>486</v>
      </c>
      <c r="CL125" s="1072"/>
      <c r="CM125" s="1072"/>
      <c r="CN125" s="1072"/>
      <c r="CO125" s="1073"/>
      <c r="CP125" s="994" t="s">
        <v>487</v>
      </c>
      <c r="CQ125" s="962"/>
      <c r="CR125" s="962"/>
      <c r="CS125" s="962"/>
      <c r="CT125" s="962"/>
      <c r="CU125" s="962"/>
      <c r="CV125" s="962"/>
      <c r="CW125" s="962"/>
      <c r="CX125" s="962"/>
      <c r="CY125" s="962"/>
      <c r="CZ125" s="962"/>
      <c r="DA125" s="962"/>
      <c r="DB125" s="962"/>
      <c r="DC125" s="962"/>
      <c r="DD125" s="962"/>
      <c r="DE125" s="962"/>
      <c r="DF125" s="963"/>
      <c r="DG125" s="995" t="s">
        <v>445</v>
      </c>
      <c r="DH125" s="996"/>
      <c r="DI125" s="996"/>
      <c r="DJ125" s="996"/>
      <c r="DK125" s="996"/>
      <c r="DL125" s="996" t="s">
        <v>445</v>
      </c>
      <c r="DM125" s="996"/>
      <c r="DN125" s="996"/>
      <c r="DO125" s="996"/>
      <c r="DP125" s="996"/>
      <c r="DQ125" s="996" t="s">
        <v>447</v>
      </c>
      <c r="DR125" s="996"/>
      <c r="DS125" s="996"/>
      <c r="DT125" s="996"/>
      <c r="DU125" s="996"/>
      <c r="DV125" s="997" t="s">
        <v>447</v>
      </c>
      <c r="DW125" s="997"/>
      <c r="DX125" s="997"/>
      <c r="DY125" s="997"/>
      <c r="DZ125" s="998"/>
    </row>
    <row r="126" spans="1:130" s="229" customFormat="1" ht="26.25" customHeight="1" thickBot="1" x14ac:dyDescent="0.25">
      <c r="A126" s="1122"/>
      <c r="B126" s="1014"/>
      <c r="C126" s="987" t="s">
        <v>474</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445</v>
      </c>
      <c r="AB126" s="1024"/>
      <c r="AC126" s="1024"/>
      <c r="AD126" s="1024"/>
      <c r="AE126" s="1025"/>
      <c r="AF126" s="1026" t="s">
        <v>445</v>
      </c>
      <c r="AG126" s="1024"/>
      <c r="AH126" s="1024"/>
      <c r="AI126" s="1024"/>
      <c r="AJ126" s="1025"/>
      <c r="AK126" s="1026" t="s">
        <v>445</v>
      </c>
      <c r="AL126" s="1024"/>
      <c r="AM126" s="1024"/>
      <c r="AN126" s="1024"/>
      <c r="AO126" s="1025"/>
      <c r="AP126" s="1027" t="s">
        <v>445</v>
      </c>
      <c r="AQ126" s="1028"/>
      <c r="AR126" s="1028"/>
      <c r="AS126" s="1028"/>
      <c r="AT126" s="1029"/>
      <c r="AU126" s="231"/>
      <c r="AV126" s="231"/>
      <c r="AW126" s="231"/>
      <c r="AX126" s="231"/>
      <c r="AY126" s="231"/>
      <c r="AZ126" s="231"/>
      <c r="BA126" s="231"/>
      <c r="BB126" s="231"/>
      <c r="BC126" s="231"/>
      <c r="BD126" s="231"/>
      <c r="BE126" s="231"/>
      <c r="BF126" s="231"/>
      <c r="BG126" s="231"/>
      <c r="BH126" s="231"/>
      <c r="BI126" s="231"/>
      <c r="BJ126" s="231"/>
      <c r="BK126" s="231"/>
      <c r="BL126" s="231"/>
      <c r="BM126" s="231"/>
      <c r="BN126" s="231"/>
      <c r="BO126" s="231"/>
      <c r="BP126" s="231"/>
      <c r="BQ126" s="231"/>
      <c r="BR126" s="231"/>
      <c r="BS126" s="231"/>
      <c r="BT126" s="231"/>
      <c r="BU126" s="231"/>
      <c r="BV126" s="231"/>
      <c r="BW126" s="231"/>
      <c r="BX126" s="231"/>
      <c r="BY126" s="231"/>
      <c r="BZ126" s="231"/>
      <c r="CA126" s="231"/>
      <c r="CB126" s="231"/>
      <c r="CC126" s="231"/>
      <c r="CD126" s="254"/>
      <c r="CE126" s="254"/>
      <c r="CF126" s="254"/>
      <c r="CG126" s="231"/>
      <c r="CH126" s="231"/>
      <c r="CI126" s="231"/>
      <c r="CJ126" s="253"/>
      <c r="CK126" s="1088"/>
      <c r="CL126" s="1075"/>
      <c r="CM126" s="1075"/>
      <c r="CN126" s="1075"/>
      <c r="CO126" s="1076"/>
      <c r="CP126" s="987" t="s">
        <v>488</v>
      </c>
      <c r="CQ126" s="988"/>
      <c r="CR126" s="988"/>
      <c r="CS126" s="988"/>
      <c r="CT126" s="988"/>
      <c r="CU126" s="988"/>
      <c r="CV126" s="988"/>
      <c r="CW126" s="988"/>
      <c r="CX126" s="988"/>
      <c r="CY126" s="988"/>
      <c r="CZ126" s="988"/>
      <c r="DA126" s="988"/>
      <c r="DB126" s="988"/>
      <c r="DC126" s="988"/>
      <c r="DD126" s="988"/>
      <c r="DE126" s="988"/>
      <c r="DF126" s="989"/>
      <c r="DG126" s="990" t="s">
        <v>445</v>
      </c>
      <c r="DH126" s="991"/>
      <c r="DI126" s="991"/>
      <c r="DJ126" s="991"/>
      <c r="DK126" s="991"/>
      <c r="DL126" s="991" t="s">
        <v>445</v>
      </c>
      <c r="DM126" s="991"/>
      <c r="DN126" s="991"/>
      <c r="DO126" s="991"/>
      <c r="DP126" s="991"/>
      <c r="DQ126" s="991" t="s">
        <v>445</v>
      </c>
      <c r="DR126" s="991"/>
      <c r="DS126" s="991"/>
      <c r="DT126" s="991"/>
      <c r="DU126" s="991"/>
      <c r="DV126" s="992" t="s">
        <v>420</v>
      </c>
      <c r="DW126" s="992"/>
      <c r="DX126" s="992"/>
      <c r="DY126" s="992"/>
      <c r="DZ126" s="993"/>
    </row>
    <row r="127" spans="1:130" s="229" customFormat="1" ht="26.25" customHeight="1" x14ac:dyDescent="0.2">
      <c r="A127" s="1123"/>
      <c r="B127" s="1016"/>
      <c r="C127" s="1038" t="s">
        <v>489</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445</v>
      </c>
      <c r="AB127" s="1024"/>
      <c r="AC127" s="1024"/>
      <c r="AD127" s="1024"/>
      <c r="AE127" s="1025"/>
      <c r="AF127" s="1026" t="s">
        <v>445</v>
      </c>
      <c r="AG127" s="1024"/>
      <c r="AH127" s="1024"/>
      <c r="AI127" s="1024"/>
      <c r="AJ127" s="1025"/>
      <c r="AK127" s="1026" t="s">
        <v>445</v>
      </c>
      <c r="AL127" s="1024"/>
      <c r="AM127" s="1024"/>
      <c r="AN127" s="1024"/>
      <c r="AO127" s="1025"/>
      <c r="AP127" s="1027" t="s">
        <v>445</v>
      </c>
      <c r="AQ127" s="1028"/>
      <c r="AR127" s="1028"/>
      <c r="AS127" s="1028"/>
      <c r="AT127" s="1029"/>
      <c r="AU127" s="231"/>
      <c r="AV127" s="231"/>
      <c r="AW127" s="231"/>
      <c r="AX127" s="1096" t="s">
        <v>490</v>
      </c>
      <c r="AY127" s="1097"/>
      <c r="AZ127" s="1097"/>
      <c r="BA127" s="1097"/>
      <c r="BB127" s="1097"/>
      <c r="BC127" s="1097"/>
      <c r="BD127" s="1097"/>
      <c r="BE127" s="1098"/>
      <c r="BF127" s="1099" t="s">
        <v>491</v>
      </c>
      <c r="BG127" s="1097"/>
      <c r="BH127" s="1097"/>
      <c r="BI127" s="1097"/>
      <c r="BJ127" s="1097"/>
      <c r="BK127" s="1097"/>
      <c r="BL127" s="1098"/>
      <c r="BM127" s="1099" t="s">
        <v>492</v>
      </c>
      <c r="BN127" s="1097"/>
      <c r="BO127" s="1097"/>
      <c r="BP127" s="1097"/>
      <c r="BQ127" s="1097"/>
      <c r="BR127" s="1097"/>
      <c r="BS127" s="1098"/>
      <c r="BT127" s="1099" t="s">
        <v>493</v>
      </c>
      <c r="BU127" s="1097"/>
      <c r="BV127" s="1097"/>
      <c r="BW127" s="1097"/>
      <c r="BX127" s="1097"/>
      <c r="BY127" s="1097"/>
      <c r="BZ127" s="1120"/>
      <c r="CA127" s="231"/>
      <c r="CB127" s="231"/>
      <c r="CC127" s="231"/>
      <c r="CD127" s="254"/>
      <c r="CE127" s="254"/>
      <c r="CF127" s="254"/>
      <c r="CG127" s="231"/>
      <c r="CH127" s="231"/>
      <c r="CI127" s="231"/>
      <c r="CJ127" s="253"/>
      <c r="CK127" s="1088"/>
      <c r="CL127" s="1075"/>
      <c r="CM127" s="1075"/>
      <c r="CN127" s="1075"/>
      <c r="CO127" s="1076"/>
      <c r="CP127" s="987" t="s">
        <v>494</v>
      </c>
      <c r="CQ127" s="988"/>
      <c r="CR127" s="988"/>
      <c r="CS127" s="988"/>
      <c r="CT127" s="988"/>
      <c r="CU127" s="988"/>
      <c r="CV127" s="988"/>
      <c r="CW127" s="988"/>
      <c r="CX127" s="988"/>
      <c r="CY127" s="988"/>
      <c r="CZ127" s="988"/>
      <c r="DA127" s="988"/>
      <c r="DB127" s="988"/>
      <c r="DC127" s="988"/>
      <c r="DD127" s="988"/>
      <c r="DE127" s="988"/>
      <c r="DF127" s="989"/>
      <c r="DG127" s="990" t="s">
        <v>445</v>
      </c>
      <c r="DH127" s="991"/>
      <c r="DI127" s="991"/>
      <c r="DJ127" s="991"/>
      <c r="DK127" s="991"/>
      <c r="DL127" s="991" t="s">
        <v>445</v>
      </c>
      <c r="DM127" s="991"/>
      <c r="DN127" s="991"/>
      <c r="DO127" s="991"/>
      <c r="DP127" s="991"/>
      <c r="DQ127" s="991" t="s">
        <v>420</v>
      </c>
      <c r="DR127" s="991"/>
      <c r="DS127" s="991"/>
      <c r="DT127" s="991"/>
      <c r="DU127" s="991"/>
      <c r="DV127" s="992" t="s">
        <v>445</v>
      </c>
      <c r="DW127" s="992"/>
      <c r="DX127" s="992"/>
      <c r="DY127" s="992"/>
      <c r="DZ127" s="993"/>
    </row>
    <row r="128" spans="1:130" s="229" customFormat="1" ht="26.25" customHeight="1" thickBot="1" x14ac:dyDescent="0.25">
      <c r="A128" s="1106" t="s">
        <v>495</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496</v>
      </c>
      <c r="X128" s="1108"/>
      <c r="Y128" s="1108"/>
      <c r="Z128" s="1109"/>
      <c r="AA128" s="1110" t="s">
        <v>447</v>
      </c>
      <c r="AB128" s="1111"/>
      <c r="AC128" s="1111"/>
      <c r="AD128" s="1111"/>
      <c r="AE128" s="1112"/>
      <c r="AF128" s="1113" t="s">
        <v>445</v>
      </c>
      <c r="AG128" s="1111"/>
      <c r="AH128" s="1111"/>
      <c r="AI128" s="1111"/>
      <c r="AJ128" s="1112"/>
      <c r="AK128" s="1113" t="s">
        <v>447</v>
      </c>
      <c r="AL128" s="1111"/>
      <c r="AM128" s="1111"/>
      <c r="AN128" s="1111"/>
      <c r="AO128" s="1112"/>
      <c r="AP128" s="1114"/>
      <c r="AQ128" s="1115"/>
      <c r="AR128" s="1115"/>
      <c r="AS128" s="1115"/>
      <c r="AT128" s="1116"/>
      <c r="AU128" s="231"/>
      <c r="AV128" s="231"/>
      <c r="AW128" s="231"/>
      <c r="AX128" s="961" t="s">
        <v>497</v>
      </c>
      <c r="AY128" s="962"/>
      <c r="AZ128" s="962"/>
      <c r="BA128" s="962"/>
      <c r="BB128" s="962"/>
      <c r="BC128" s="962"/>
      <c r="BD128" s="962"/>
      <c r="BE128" s="963"/>
      <c r="BF128" s="1117" t="s">
        <v>393</v>
      </c>
      <c r="BG128" s="1118"/>
      <c r="BH128" s="1118"/>
      <c r="BI128" s="1118"/>
      <c r="BJ128" s="1118"/>
      <c r="BK128" s="1118"/>
      <c r="BL128" s="1119"/>
      <c r="BM128" s="1117">
        <v>15</v>
      </c>
      <c r="BN128" s="1118"/>
      <c r="BO128" s="1118"/>
      <c r="BP128" s="1118"/>
      <c r="BQ128" s="1118"/>
      <c r="BR128" s="1118"/>
      <c r="BS128" s="1119"/>
      <c r="BT128" s="1117">
        <v>20</v>
      </c>
      <c r="BU128" s="1118"/>
      <c r="BV128" s="1118"/>
      <c r="BW128" s="1118"/>
      <c r="BX128" s="1118"/>
      <c r="BY128" s="1118"/>
      <c r="BZ128" s="1141"/>
      <c r="CA128" s="254"/>
      <c r="CB128" s="254"/>
      <c r="CC128" s="254"/>
      <c r="CD128" s="254"/>
      <c r="CE128" s="254"/>
      <c r="CF128" s="254"/>
      <c r="CG128" s="231"/>
      <c r="CH128" s="231"/>
      <c r="CI128" s="231"/>
      <c r="CJ128" s="253"/>
      <c r="CK128" s="1089"/>
      <c r="CL128" s="1090"/>
      <c r="CM128" s="1090"/>
      <c r="CN128" s="1090"/>
      <c r="CO128" s="1091"/>
      <c r="CP128" s="1100" t="s">
        <v>498</v>
      </c>
      <c r="CQ128" s="790"/>
      <c r="CR128" s="790"/>
      <c r="CS128" s="790"/>
      <c r="CT128" s="790"/>
      <c r="CU128" s="790"/>
      <c r="CV128" s="790"/>
      <c r="CW128" s="790"/>
      <c r="CX128" s="790"/>
      <c r="CY128" s="790"/>
      <c r="CZ128" s="790"/>
      <c r="DA128" s="790"/>
      <c r="DB128" s="790"/>
      <c r="DC128" s="790"/>
      <c r="DD128" s="790"/>
      <c r="DE128" s="790"/>
      <c r="DF128" s="1101"/>
      <c r="DG128" s="1102" t="s">
        <v>393</v>
      </c>
      <c r="DH128" s="1103"/>
      <c r="DI128" s="1103"/>
      <c r="DJ128" s="1103"/>
      <c r="DK128" s="1103"/>
      <c r="DL128" s="1103" t="s">
        <v>127</v>
      </c>
      <c r="DM128" s="1103"/>
      <c r="DN128" s="1103"/>
      <c r="DO128" s="1103"/>
      <c r="DP128" s="1103"/>
      <c r="DQ128" s="1103" t="s">
        <v>465</v>
      </c>
      <c r="DR128" s="1103"/>
      <c r="DS128" s="1103"/>
      <c r="DT128" s="1103"/>
      <c r="DU128" s="1103"/>
      <c r="DV128" s="1104" t="s">
        <v>127</v>
      </c>
      <c r="DW128" s="1104"/>
      <c r="DX128" s="1104"/>
      <c r="DY128" s="1104"/>
      <c r="DZ128" s="1105"/>
    </row>
    <row r="129" spans="1:131" s="229" customFormat="1" ht="26.25" customHeight="1" x14ac:dyDescent="0.2">
      <c r="A129" s="999" t="s">
        <v>106</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499</v>
      </c>
      <c r="X129" s="1136"/>
      <c r="Y129" s="1136"/>
      <c r="Z129" s="1137"/>
      <c r="AA129" s="1023">
        <v>2591357</v>
      </c>
      <c r="AB129" s="1024"/>
      <c r="AC129" s="1024"/>
      <c r="AD129" s="1024"/>
      <c r="AE129" s="1025"/>
      <c r="AF129" s="1026">
        <v>2749266</v>
      </c>
      <c r="AG129" s="1024"/>
      <c r="AH129" s="1024"/>
      <c r="AI129" s="1024"/>
      <c r="AJ129" s="1025"/>
      <c r="AK129" s="1026">
        <v>2962902</v>
      </c>
      <c r="AL129" s="1024"/>
      <c r="AM129" s="1024"/>
      <c r="AN129" s="1024"/>
      <c r="AO129" s="1025"/>
      <c r="AP129" s="1138"/>
      <c r="AQ129" s="1139"/>
      <c r="AR129" s="1139"/>
      <c r="AS129" s="1139"/>
      <c r="AT129" s="1140"/>
      <c r="AU129" s="232"/>
      <c r="AV129" s="232"/>
      <c r="AW129" s="232"/>
      <c r="AX129" s="1130" t="s">
        <v>500</v>
      </c>
      <c r="AY129" s="988"/>
      <c r="AZ129" s="988"/>
      <c r="BA129" s="988"/>
      <c r="BB129" s="988"/>
      <c r="BC129" s="988"/>
      <c r="BD129" s="988"/>
      <c r="BE129" s="989"/>
      <c r="BF129" s="1131" t="s">
        <v>465</v>
      </c>
      <c r="BG129" s="1132"/>
      <c r="BH129" s="1132"/>
      <c r="BI129" s="1132"/>
      <c r="BJ129" s="1132"/>
      <c r="BK129" s="1132"/>
      <c r="BL129" s="1133"/>
      <c r="BM129" s="1131">
        <v>20</v>
      </c>
      <c r="BN129" s="1132"/>
      <c r="BO129" s="1132"/>
      <c r="BP129" s="1132"/>
      <c r="BQ129" s="1132"/>
      <c r="BR129" s="1132"/>
      <c r="BS129" s="1133"/>
      <c r="BT129" s="1131">
        <v>30</v>
      </c>
      <c r="BU129" s="1132"/>
      <c r="BV129" s="1132"/>
      <c r="BW129" s="1132"/>
      <c r="BX129" s="1132"/>
      <c r="BY129" s="1132"/>
      <c r="BZ129" s="1134"/>
      <c r="CA129" s="255"/>
      <c r="CB129" s="255"/>
      <c r="CC129" s="255"/>
      <c r="CD129" s="255"/>
      <c r="CE129" s="255"/>
      <c r="CF129" s="255"/>
      <c r="CG129" s="255"/>
      <c r="CH129" s="255"/>
      <c r="CI129" s="255"/>
      <c r="CJ129" s="255"/>
      <c r="CK129" s="255"/>
      <c r="CL129" s="255"/>
      <c r="CM129" s="255"/>
      <c r="CN129" s="255"/>
      <c r="CO129" s="255"/>
      <c r="CP129" s="255"/>
      <c r="CQ129" s="255"/>
      <c r="CR129" s="255"/>
      <c r="CS129" s="255"/>
      <c r="CT129" s="255"/>
      <c r="CU129" s="255"/>
      <c r="CV129" s="255"/>
      <c r="CW129" s="255"/>
      <c r="CX129" s="255"/>
      <c r="CY129" s="255"/>
      <c r="CZ129" s="255"/>
      <c r="DA129" s="255"/>
      <c r="DB129" s="255"/>
      <c r="DC129" s="255"/>
      <c r="DD129" s="255"/>
      <c r="DE129" s="255"/>
      <c r="DF129" s="255"/>
      <c r="DG129" s="255"/>
      <c r="DH129" s="255"/>
      <c r="DI129" s="255"/>
      <c r="DJ129" s="255"/>
      <c r="DK129" s="255"/>
      <c r="DL129" s="255"/>
      <c r="DM129" s="255"/>
      <c r="DN129" s="255"/>
      <c r="DO129" s="255"/>
      <c r="DP129" s="232"/>
      <c r="DQ129" s="232"/>
      <c r="DR129" s="232"/>
      <c r="DS129" s="232"/>
      <c r="DT129" s="232"/>
      <c r="DU129" s="232"/>
      <c r="DV129" s="232"/>
      <c r="DW129" s="232"/>
      <c r="DX129" s="232"/>
      <c r="DY129" s="232"/>
      <c r="DZ129" s="232"/>
    </row>
    <row r="130" spans="1:131" s="229" customFormat="1" ht="26.25" customHeight="1" x14ac:dyDescent="0.2">
      <c r="A130" s="999" t="s">
        <v>501</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502</v>
      </c>
      <c r="X130" s="1136"/>
      <c r="Y130" s="1136"/>
      <c r="Z130" s="1137"/>
      <c r="AA130" s="1023">
        <v>350331</v>
      </c>
      <c r="AB130" s="1024"/>
      <c r="AC130" s="1024"/>
      <c r="AD130" s="1024"/>
      <c r="AE130" s="1025"/>
      <c r="AF130" s="1026">
        <v>347812</v>
      </c>
      <c r="AG130" s="1024"/>
      <c r="AH130" s="1024"/>
      <c r="AI130" s="1024"/>
      <c r="AJ130" s="1025"/>
      <c r="AK130" s="1026">
        <v>344643</v>
      </c>
      <c r="AL130" s="1024"/>
      <c r="AM130" s="1024"/>
      <c r="AN130" s="1024"/>
      <c r="AO130" s="1025"/>
      <c r="AP130" s="1138"/>
      <c r="AQ130" s="1139"/>
      <c r="AR130" s="1139"/>
      <c r="AS130" s="1139"/>
      <c r="AT130" s="1140"/>
      <c r="AU130" s="232"/>
      <c r="AV130" s="232"/>
      <c r="AW130" s="232"/>
      <c r="AX130" s="1130" t="s">
        <v>503</v>
      </c>
      <c r="AY130" s="988"/>
      <c r="AZ130" s="988"/>
      <c r="BA130" s="988"/>
      <c r="BB130" s="988"/>
      <c r="BC130" s="988"/>
      <c r="BD130" s="988"/>
      <c r="BE130" s="989"/>
      <c r="BF130" s="1166">
        <v>7.8</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5"/>
      <c r="CB130" s="255"/>
      <c r="CC130" s="255"/>
      <c r="CD130" s="255"/>
      <c r="CE130" s="255"/>
      <c r="CF130" s="255"/>
      <c r="CG130" s="255"/>
      <c r="CH130" s="255"/>
      <c r="CI130" s="255"/>
      <c r="CJ130" s="255"/>
      <c r="CK130" s="255"/>
      <c r="CL130" s="255"/>
      <c r="CM130" s="255"/>
      <c r="CN130" s="255"/>
      <c r="CO130" s="255"/>
      <c r="CP130" s="255"/>
      <c r="CQ130" s="255"/>
      <c r="CR130" s="255"/>
      <c r="CS130" s="255"/>
      <c r="CT130" s="255"/>
      <c r="CU130" s="255"/>
      <c r="CV130" s="255"/>
      <c r="CW130" s="255"/>
      <c r="CX130" s="255"/>
      <c r="CY130" s="255"/>
      <c r="CZ130" s="255"/>
      <c r="DA130" s="255"/>
      <c r="DB130" s="255"/>
      <c r="DC130" s="255"/>
      <c r="DD130" s="255"/>
      <c r="DE130" s="255"/>
      <c r="DF130" s="255"/>
      <c r="DG130" s="255"/>
      <c r="DH130" s="255"/>
      <c r="DI130" s="255"/>
      <c r="DJ130" s="255"/>
      <c r="DK130" s="255"/>
      <c r="DL130" s="255"/>
      <c r="DM130" s="255"/>
      <c r="DN130" s="255"/>
      <c r="DO130" s="255"/>
      <c r="DP130" s="232"/>
      <c r="DQ130" s="232"/>
      <c r="DR130" s="232"/>
      <c r="DS130" s="232"/>
      <c r="DT130" s="232"/>
      <c r="DU130" s="232"/>
      <c r="DV130" s="232"/>
      <c r="DW130" s="232"/>
      <c r="DX130" s="232"/>
      <c r="DY130" s="232"/>
      <c r="DZ130" s="232"/>
    </row>
    <row r="131" spans="1:131" s="229" customFormat="1" ht="26.25" customHeight="1" thickBot="1" x14ac:dyDescent="0.25">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504</v>
      </c>
      <c r="X131" s="1173"/>
      <c r="Y131" s="1173"/>
      <c r="Z131" s="1174"/>
      <c r="AA131" s="1069">
        <v>2241026</v>
      </c>
      <c r="AB131" s="1051"/>
      <c r="AC131" s="1051"/>
      <c r="AD131" s="1051"/>
      <c r="AE131" s="1052"/>
      <c r="AF131" s="1050">
        <v>2401454</v>
      </c>
      <c r="AG131" s="1051"/>
      <c r="AH131" s="1051"/>
      <c r="AI131" s="1051"/>
      <c r="AJ131" s="1052"/>
      <c r="AK131" s="1050">
        <v>2618259</v>
      </c>
      <c r="AL131" s="1051"/>
      <c r="AM131" s="1051"/>
      <c r="AN131" s="1051"/>
      <c r="AO131" s="1052"/>
      <c r="AP131" s="1175"/>
      <c r="AQ131" s="1176"/>
      <c r="AR131" s="1176"/>
      <c r="AS131" s="1176"/>
      <c r="AT131" s="1177"/>
      <c r="AU131" s="232"/>
      <c r="AV131" s="232"/>
      <c r="AW131" s="232"/>
      <c r="AX131" s="1148" t="s">
        <v>505</v>
      </c>
      <c r="AY131" s="790"/>
      <c r="AZ131" s="790"/>
      <c r="BA131" s="790"/>
      <c r="BB131" s="790"/>
      <c r="BC131" s="790"/>
      <c r="BD131" s="790"/>
      <c r="BE131" s="1101"/>
      <c r="BF131" s="1149" t="s">
        <v>465</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5"/>
      <c r="CB131" s="255"/>
      <c r="CC131" s="255"/>
      <c r="CD131" s="255"/>
      <c r="CE131" s="255"/>
      <c r="CF131" s="255"/>
      <c r="CG131" s="255"/>
      <c r="CH131" s="255"/>
      <c r="CI131" s="255"/>
      <c r="CJ131" s="255"/>
      <c r="CK131" s="255"/>
      <c r="CL131" s="255"/>
      <c r="CM131" s="255"/>
      <c r="CN131" s="255"/>
      <c r="CO131" s="255"/>
      <c r="CP131" s="255"/>
      <c r="CQ131" s="255"/>
      <c r="CR131" s="255"/>
      <c r="CS131" s="255"/>
      <c r="CT131" s="255"/>
      <c r="CU131" s="255"/>
      <c r="CV131" s="255"/>
      <c r="CW131" s="255"/>
      <c r="CX131" s="255"/>
      <c r="CY131" s="255"/>
      <c r="CZ131" s="255"/>
      <c r="DA131" s="255"/>
      <c r="DB131" s="255"/>
      <c r="DC131" s="255"/>
      <c r="DD131" s="255"/>
      <c r="DE131" s="255"/>
      <c r="DF131" s="255"/>
      <c r="DG131" s="255"/>
      <c r="DH131" s="255"/>
      <c r="DI131" s="255"/>
      <c r="DJ131" s="255"/>
      <c r="DK131" s="255"/>
      <c r="DL131" s="255"/>
      <c r="DM131" s="255"/>
      <c r="DN131" s="255"/>
      <c r="DO131" s="255"/>
      <c r="DP131" s="232"/>
      <c r="DQ131" s="232"/>
      <c r="DR131" s="232"/>
      <c r="DS131" s="232"/>
      <c r="DT131" s="232"/>
      <c r="DU131" s="232"/>
      <c r="DV131" s="232"/>
      <c r="DW131" s="232"/>
      <c r="DX131" s="232"/>
      <c r="DY131" s="232"/>
      <c r="DZ131" s="232"/>
    </row>
    <row r="132" spans="1:131" s="229" customFormat="1" ht="26.25" customHeight="1" x14ac:dyDescent="0.2">
      <c r="A132" s="1155" t="s">
        <v>506</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507</v>
      </c>
      <c r="W132" s="1159"/>
      <c r="X132" s="1159"/>
      <c r="Y132" s="1159"/>
      <c r="Z132" s="1160"/>
      <c r="AA132" s="1161">
        <v>7.855107437</v>
      </c>
      <c r="AB132" s="1162"/>
      <c r="AC132" s="1162"/>
      <c r="AD132" s="1162"/>
      <c r="AE132" s="1163"/>
      <c r="AF132" s="1164">
        <v>8.0011526350000004</v>
      </c>
      <c r="AG132" s="1162"/>
      <c r="AH132" s="1162"/>
      <c r="AI132" s="1162"/>
      <c r="AJ132" s="1163"/>
      <c r="AK132" s="1164">
        <v>7.8328767319999999</v>
      </c>
      <c r="AL132" s="1162"/>
      <c r="AM132" s="1162"/>
      <c r="AN132" s="1162"/>
      <c r="AO132" s="1163"/>
      <c r="AP132" s="1066"/>
      <c r="AQ132" s="1067"/>
      <c r="AR132" s="1067"/>
      <c r="AS132" s="1067"/>
      <c r="AT132" s="1165"/>
      <c r="AU132" s="256"/>
      <c r="AV132" s="232"/>
      <c r="AW132" s="232"/>
      <c r="AX132" s="232"/>
      <c r="AY132" s="232"/>
      <c r="AZ132" s="232"/>
      <c r="BA132" s="232"/>
      <c r="BB132" s="232"/>
      <c r="BC132" s="232"/>
      <c r="BD132" s="232"/>
      <c r="BE132" s="232"/>
      <c r="BF132" s="232"/>
      <c r="BG132" s="232"/>
      <c r="BH132" s="232"/>
      <c r="BI132" s="232"/>
      <c r="BJ132" s="232"/>
      <c r="BK132" s="232"/>
      <c r="BL132" s="232"/>
      <c r="BM132" s="232"/>
      <c r="BN132" s="232"/>
      <c r="BO132" s="232"/>
      <c r="BP132" s="232"/>
      <c r="BQ132" s="232"/>
      <c r="BR132" s="232"/>
      <c r="BS132" s="233"/>
      <c r="BT132" s="232"/>
      <c r="BU132" s="232"/>
      <c r="BV132" s="232"/>
      <c r="BW132" s="232"/>
      <c r="BX132" s="232"/>
      <c r="BY132" s="232"/>
      <c r="BZ132" s="232"/>
      <c r="CA132" s="255"/>
      <c r="CB132" s="255"/>
      <c r="CC132" s="255"/>
      <c r="CD132" s="255"/>
      <c r="CE132" s="255"/>
      <c r="CF132" s="255"/>
      <c r="CG132" s="255"/>
      <c r="CH132" s="255"/>
      <c r="CI132" s="255"/>
      <c r="CJ132" s="255"/>
      <c r="CK132" s="255"/>
      <c r="CL132" s="255"/>
      <c r="CM132" s="255"/>
      <c r="CN132" s="255"/>
      <c r="CO132" s="255"/>
      <c r="CP132" s="255"/>
      <c r="CQ132" s="255"/>
      <c r="CR132" s="255"/>
      <c r="CS132" s="255"/>
      <c r="CT132" s="255"/>
      <c r="CU132" s="255"/>
      <c r="CV132" s="255"/>
      <c r="CW132" s="255"/>
      <c r="CX132" s="255"/>
      <c r="CY132" s="255"/>
      <c r="CZ132" s="255"/>
      <c r="DA132" s="255"/>
      <c r="DB132" s="255"/>
      <c r="DC132" s="255"/>
      <c r="DD132" s="255"/>
      <c r="DE132" s="255"/>
      <c r="DF132" s="255"/>
      <c r="DG132" s="255"/>
      <c r="DH132" s="255"/>
      <c r="DI132" s="255"/>
      <c r="DJ132" s="255"/>
      <c r="DK132" s="255"/>
      <c r="DL132" s="255"/>
      <c r="DM132" s="255"/>
      <c r="DN132" s="255"/>
      <c r="DO132" s="255"/>
      <c r="DP132" s="232"/>
      <c r="DQ132" s="232"/>
      <c r="DR132" s="232"/>
      <c r="DS132" s="232"/>
      <c r="DT132" s="232"/>
      <c r="DU132" s="232"/>
      <c r="DV132" s="232"/>
      <c r="DW132" s="232"/>
      <c r="DX132" s="232"/>
      <c r="DY132" s="232"/>
      <c r="DZ132" s="232"/>
    </row>
    <row r="133" spans="1:131" s="229" customFormat="1" ht="26.25" customHeight="1" thickBot="1" x14ac:dyDescent="0.25">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508</v>
      </c>
      <c r="W133" s="1142"/>
      <c r="X133" s="1142"/>
      <c r="Y133" s="1142"/>
      <c r="Z133" s="1143"/>
      <c r="AA133" s="1144">
        <v>8.6</v>
      </c>
      <c r="AB133" s="1145"/>
      <c r="AC133" s="1145"/>
      <c r="AD133" s="1145"/>
      <c r="AE133" s="1146"/>
      <c r="AF133" s="1144">
        <v>8.1</v>
      </c>
      <c r="AG133" s="1145"/>
      <c r="AH133" s="1145"/>
      <c r="AI133" s="1145"/>
      <c r="AJ133" s="1146"/>
      <c r="AK133" s="1144">
        <v>7.8</v>
      </c>
      <c r="AL133" s="1145"/>
      <c r="AM133" s="1145"/>
      <c r="AN133" s="1145"/>
      <c r="AO133" s="1146"/>
      <c r="AP133" s="1093"/>
      <c r="AQ133" s="1094"/>
      <c r="AR133" s="1094"/>
      <c r="AS133" s="1094"/>
      <c r="AT133" s="1147"/>
      <c r="AU133" s="232"/>
      <c r="AV133" s="232"/>
      <c r="AW133" s="232"/>
      <c r="AX133" s="232"/>
      <c r="AY133" s="232"/>
      <c r="AZ133" s="232"/>
      <c r="BA133" s="232"/>
      <c r="BB133" s="232"/>
      <c r="BC133" s="232"/>
      <c r="BD133" s="232"/>
      <c r="BE133" s="232"/>
      <c r="BF133" s="232"/>
      <c r="BG133" s="232"/>
      <c r="BH133" s="232"/>
      <c r="BI133" s="232"/>
      <c r="BJ133" s="232"/>
      <c r="BK133" s="232"/>
      <c r="BL133" s="232"/>
      <c r="BM133" s="232"/>
      <c r="BN133" s="255"/>
      <c r="BO133" s="255"/>
      <c r="BP133" s="255"/>
      <c r="BQ133" s="255"/>
      <c r="BR133" s="255"/>
      <c r="BS133" s="255"/>
      <c r="BT133" s="255"/>
      <c r="BU133" s="255"/>
      <c r="BV133" s="255"/>
      <c r="BW133" s="255"/>
      <c r="BX133" s="255"/>
      <c r="BY133" s="255"/>
      <c r="BZ133" s="255"/>
      <c r="CA133" s="255"/>
      <c r="CB133" s="255"/>
      <c r="CC133" s="255"/>
      <c r="CD133" s="255"/>
      <c r="CE133" s="255"/>
      <c r="CF133" s="255"/>
      <c r="CG133" s="255"/>
      <c r="CH133" s="255"/>
      <c r="CI133" s="255"/>
      <c r="CJ133" s="255"/>
      <c r="CK133" s="255"/>
      <c r="CL133" s="255"/>
      <c r="CM133" s="255"/>
      <c r="CN133" s="255"/>
      <c r="CO133" s="255"/>
      <c r="CP133" s="255"/>
      <c r="CQ133" s="255"/>
      <c r="CR133" s="255"/>
      <c r="CS133" s="255"/>
      <c r="CT133" s="255"/>
      <c r="CU133" s="255"/>
      <c r="CV133" s="255"/>
      <c r="CW133" s="255"/>
      <c r="CX133" s="255"/>
      <c r="CY133" s="255"/>
      <c r="CZ133" s="255"/>
      <c r="DA133" s="255"/>
      <c r="DB133" s="255"/>
      <c r="DC133" s="255"/>
      <c r="DD133" s="255"/>
      <c r="DE133" s="255"/>
      <c r="DF133" s="255"/>
      <c r="DG133" s="255"/>
      <c r="DH133" s="255"/>
      <c r="DI133" s="255"/>
      <c r="DJ133" s="255"/>
      <c r="DK133" s="255"/>
      <c r="DL133" s="255"/>
      <c r="DM133" s="255"/>
      <c r="DN133" s="255"/>
      <c r="DO133" s="255"/>
      <c r="DP133" s="232"/>
      <c r="DQ133" s="232"/>
      <c r="DR133" s="232"/>
      <c r="DS133" s="232"/>
      <c r="DT133" s="232"/>
      <c r="DU133" s="232"/>
      <c r="DV133" s="232"/>
      <c r="DW133" s="232"/>
      <c r="DX133" s="232"/>
      <c r="DY133" s="232"/>
      <c r="DZ133" s="232"/>
    </row>
    <row r="134" spans="1:131" ht="11.25" customHeight="1" x14ac:dyDescent="0.2">
      <c r="A134" s="257"/>
      <c r="B134" s="257"/>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32"/>
      <c r="AV134" s="232"/>
      <c r="AW134" s="232"/>
      <c r="AX134" s="232"/>
      <c r="AY134" s="232"/>
      <c r="AZ134" s="232"/>
      <c r="BA134" s="232"/>
      <c r="BB134" s="232"/>
      <c r="BC134" s="232"/>
      <c r="BD134" s="232"/>
      <c r="BE134" s="232"/>
      <c r="BF134" s="232"/>
      <c r="BG134" s="232"/>
      <c r="BH134" s="232"/>
      <c r="BI134" s="232"/>
      <c r="BJ134" s="232"/>
      <c r="BK134" s="232"/>
      <c r="BL134" s="232"/>
      <c r="BM134" s="232"/>
      <c r="BN134" s="255"/>
      <c r="BO134" s="255"/>
      <c r="BP134" s="255"/>
      <c r="BQ134" s="255"/>
      <c r="BR134" s="255"/>
      <c r="BS134" s="255"/>
      <c r="BT134" s="255"/>
      <c r="BU134" s="255"/>
      <c r="BV134" s="255"/>
      <c r="BW134" s="255"/>
      <c r="BX134" s="255"/>
      <c r="BY134" s="255"/>
      <c r="BZ134" s="255"/>
      <c r="CA134" s="255"/>
      <c r="CB134" s="255"/>
      <c r="CC134" s="255"/>
      <c r="CD134" s="255"/>
      <c r="CE134" s="255"/>
      <c r="CF134" s="255"/>
      <c r="CG134" s="255"/>
      <c r="CH134" s="255"/>
      <c r="CI134" s="255"/>
      <c r="CJ134" s="255"/>
      <c r="CK134" s="255"/>
      <c r="CL134" s="255"/>
      <c r="CM134" s="255"/>
      <c r="CN134" s="255"/>
      <c r="CO134" s="255"/>
      <c r="CP134" s="255"/>
      <c r="CQ134" s="255"/>
      <c r="CR134" s="255"/>
      <c r="CS134" s="255"/>
      <c r="CT134" s="255"/>
      <c r="CU134" s="255"/>
      <c r="CV134" s="255"/>
      <c r="CW134" s="255"/>
      <c r="CX134" s="255"/>
      <c r="CY134" s="255"/>
      <c r="CZ134" s="255"/>
      <c r="DA134" s="255"/>
      <c r="DB134" s="255"/>
      <c r="DC134" s="255"/>
      <c r="DD134" s="255"/>
      <c r="DE134" s="255"/>
      <c r="DF134" s="255"/>
      <c r="DG134" s="255"/>
      <c r="DH134" s="255"/>
      <c r="DI134" s="255"/>
      <c r="DJ134" s="255"/>
      <c r="DK134" s="255"/>
      <c r="DL134" s="255"/>
      <c r="DM134" s="255"/>
      <c r="DN134" s="255"/>
      <c r="DO134" s="255"/>
      <c r="DP134" s="232"/>
      <c r="DQ134" s="232"/>
      <c r="DR134" s="232"/>
      <c r="DS134" s="232"/>
      <c r="DT134" s="232"/>
      <c r="DU134" s="232"/>
      <c r="DV134" s="232"/>
      <c r="DW134" s="232"/>
      <c r="DX134" s="232"/>
      <c r="DY134" s="232"/>
      <c r="DZ134" s="232"/>
      <c r="EA134" s="229"/>
    </row>
    <row r="135" spans="1:131" ht="14.4" hidden="1" x14ac:dyDescent="0.2">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c r="CF135" s="257"/>
      <c r="CG135" s="257"/>
      <c r="CH135" s="257"/>
      <c r="CI135" s="257"/>
      <c r="CJ135" s="257"/>
      <c r="CK135" s="257"/>
      <c r="CL135" s="257"/>
      <c r="CM135" s="257"/>
      <c r="CN135" s="257"/>
      <c r="CO135" s="257"/>
      <c r="CP135" s="257"/>
      <c r="CQ135" s="257"/>
      <c r="CR135" s="257"/>
      <c r="CS135" s="257"/>
      <c r="CT135" s="257"/>
      <c r="CU135" s="257"/>
      <c r="CV135" s="257"/>
      <c r="CW135" s="257"/>
      <c r="CX135" s="257"/>
      <c r="CY135" s="257"/>
      <c r="CZ135" s="257"/>
      <c r="DA135" s="257"/>
      <c r="DB135" s="257"/>
      <c r="DC135" s="257"/>
      <c r="DD135" s="257"/>
      <c r="DE135" s="257"/>
      <c r="DF135" s="257"/>
      <c r="DG135" s="257"/>
      <c r="DH135" s="257"/>
      <c r="DI135" s="257"/>
      <c r="DJ135" s="257"/>
      <c r="DK135" s="257"/>
      <c r="DL135" s="257"/>
      <c r="DM135" s="257"/>
      <c r="DN135" s="257"/>
      <c r="DO135" s="257"/>
      <c r="DP135" s="257"/>
      <c r="DQ135" s="257"/>
      <c r="DR135" s="257"/>
      <c r="DS135" s="257"/>
      <c r="DT135" s="257"/>
      <c r="DU135" s="257"/>
      <c r="DV135" s="257"/>
      <c r="DW135" s="257"/>
      <c r="DX135" s="257"/>
      <c r="DY135" s="257"/>
      <c r="DZ135" s="257"/>
    </row>
  </sheetData>
  <sheetProtection algorithmName="SHA-512" hashValue="qbFmEHlu5lkER/HJBYVLtu0e09iKMp+Si1qYHgGVGwVQS9cb9NYxCbZRbrebhbWLc52wow2J3pzRI23YuHCFWQ==" saltValue="PToj3HmjgM1AOZTeah4DY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election activeCell="AN65" sqref="AN65:DC69"/>
    </sheetView>
  </sheetViews>
  <sheetFormatPr defaultColWidth="0" defaultRowHeight="13.5" customHeight="1" zeroHeight="1" x14ac:dyDescent="0.2"/>
  <cols>
    <col min="1" max="120" width="2.77734375" style="259" customWidth="1"/>
    <col min="121" max="121" width="0" style="258" hidden="1" customWidth="1"/>
    <col min="122" max="16384" width="9" style="258" hidden="1"/>
  </cols>
  <sheetData>
    <row r="1" spans="1:120" ht="13.2" x14ac:dyDescent="0.2">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8"/>
    </row>
    <row r="17" spans="119:120" ht="13.2" x14ac:dyDescent="0.2">
      <c r="DP17" s="258"/>
    </row>
    <row r="18" spans="119:120" ht="13.2" x14ac:dyDescent="0.2"/>
    <row r="19" spans="119:120" ht="13.2" x14ac:dyDescent="0.2"/>
    <row r="20" spans="119:120" ht="13.2" x14ac:dyDescent="0.2">
      <c r="DO20" s="258"/>
      <c r="DP20" s="258"/>
    </row>
    <row r="21" spans="119:120" ht="13.2" x14ac:dyDescent="0.2">
      <c r="DP21" s="258"/>
    </row>
    <row r="22" spans="119:120" ht="13.2" x14ac:dyDescent="0.2"/>
    <row r="23" spans="119:120" ht="13.2" x14ac:dyDescent="0.2">
      <c r="DO23" s="258"/>
      <c r="DP23" s="258"/>
    </row>
    <row r="24" spans="119:120" ht="13.2" x14ac:dyDescent="0.2">
      <c r="DP24" s="258"/>
    </row>
    <row r="25" spans="119:120" ht="13.2" x14ac:dyDescent="0.2">
      <c r="DP25" s="258"/>
    </row>
    <row r="26" spans="119:120" ht="13.2" x14ac:dyDescent="0.2">
      <c r="DO26" s="258"/>
      <c r="DP26" s="258"/>
    </row>
    <row r="27" spans="119:120" ht="13.2" x14ac:dyDescent="0.2"/>
    <row r="28" spans="119:120" ht="13.2" x14ac:dyDescent="0.2">
      <c r="DO28" s="258"/>
      <c r="DP28" s="258"/>
    </row>
    <row r="29" spans="119:120" ht="13.2" x14ac:dyDescent="0.2">
      <c r="DP29" s="258"/>
    </row>
    <row r="30" spans="119:120" ht="13.2" x14ac:dyDescent="0.2"/>
    <row r="31" spans="119:120" ht="13.2" x14ac:dyDescent="0.2">
      <c r="DO31" s="258"/>
      <c r="DP31" s="258"/>
    </row>
    <row r="32" spans="119:120" ht="13.2" x14ac:dyDescent="0.2"/>
    <row r="33" spans="98:120" ht="13.2" x14ac:dyDescent="0.2">
      <c r="DO33" s="258"/>
      <c r="DP33" s="258"/>
    </row>
    <row r="34" spans="98:120" ht="13.2" x14ac:dyDescent="0.2">
      <c r="DM34" s="258"/>
    </row>
    <row r="35" spans="98:120" ht="13.2" x14ac:dyDescent="0.2">
      <c r="CT35" s="258"/>
      <c r="CU35" s="258"/>
      <c r="CV35" s="258"/>
      <c r="CY35" s="258"/>
      <c r="CZ35" s="258"/>
      <c r="DA35" s="258"/>
      <c r="DD35" s="258"/>
      <c r="DE35" s="258"/>
      <c r="DF35" s="258"/>
      <c r="DI35" s="258"/>
      <c r="DJ35" s="258"/>
      <c r="DK35" s="258"/>
      <c r="DM35" s="258"/>
      <c r="DN35" s="258"/>
      <c r="DO35" s="258"/>
      <c r="DP35" s="258"/>
    </row>
    <row r="36" spans="98:120" ht="13.2" x14ac:dyDescent="0.2"/>
    <row r="37" spans="98:120" ht="13.2" x14ac:dyDescent="0.2">
      <c r="CW37" s="258"/>
      <c r="DB37" s="258"/>
      <c r="DG37" s="258"/>
      <c r="DL37" s="258"/>
      <c r="DP37" s="258"/>
    </row>
    <row r="38" spans="98:120" ht="13.2" x14ac:dyDescent="0.2">
      <c r="CT38" s="258"/>
      <c r="CU38" s="258"/>
      <c r="CV38" s="258"/>
      <c r="CW38" s="258"/>
      <c r="CY38" s="258"/>
      <c r="CZ38" s="258"/>
      <c r="DA38" s="258"/>
      <c r="DB38" s="258"/>
      <c r="DD38" s="258"/>
      <c r="DE38" s="258"/>
      <c r="DF38" s="258"/>
      <c r="DG38" s="258"/>
      <c r="DI38" s="258"/>
      <c r="DJ38" s="258"/>
      <c r="DK38" s="258"/>
      <c r="DL38" s="258"/>
      <c r="DN38" s="258"/>
      <c r="DO38" s="258"/>
      <c r="DP38" s="258"/>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8"/>
      <c r="DO49" s="258"/>
      <c r="DP49" s="258"/>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8"/>
      <c r="CS63" s="258"/>
      <c r="CX63" s="258"/>
      <c r="DC63" s="258"/>
      <c r="DH63" s="258"/>
    </row>
    <row r="64" spans="22:120" ht="13.2" x14ac:dyDescent="0.2">
      <c r="V64" s="258"/>
    </row>
    <row r="65" spans="15:120" ht="13.2" x14ac:dyDescent="0.2">
      <c r="X65" s="258"/>
      <c r="Z65" s="258"/>
      <c r="AA65" s="258"/>
      <c r="AB65" s="258"/>
      <c r="AC65" s="258"/>
      <c r="AD65" s="258"/>
      <c r="AE65" s="258"/>
      <c r="AF65" s="258"/>
      <c r="AG65" s="258"/>
      <c r="AH65" s="258"/>
      <c r="AI65" s="258"/>
      <c r="AJ65" s="258"/>
      <c r="AK65" s="258"/>
      <c r="AL65" s="258"/>
      <c r="AM65" s="258"/>
      <c r="AN65" s="258"/>
      <c r="AO65" s="258"/>
      <c r="AP65" s="258"/>
      <c r="AQ65" s="258"/>
      <c r="AR65" s="258"/>
      <c r="AS65" s="258"/>
      <c r="AT65" s="258"/>
      <c r="AU65" s="258"/>
      <c r="AV65" s="258"/>
      <c r="AW65" s="258"/>
      <c r="AX65" s="258"/>
      <c r="AY65" s="258"/>
      <c r="AZ65" s="258"/>
      <c r="BA65" s="258"/>
      <c r="BB65" s="258"/>
      <c r="BC65" s="258"/>
      <c r="BD65" s="258"/>
      <c r="BE65" s="258"/>
      <c r="BF65" s="258"/>
      <c r="BG65" s="258"/>
      <c r="BH65" s="258"/>
      <c r="BI65" s="258"/>
      <c r="BJ65" s="258"/>
      <c r="BK65" s="258"/>
      <c r="BL65" s="258"/>
      <c r="BM65" s="258"/>
      <c r="BN65" s="258"/>
      <c r="BO65" s="258"/>
      <c r="BP65" s="258"/>
      <c r="BQ65" s="258"/>
      <c r="BR65" s="258"/>
      <c r="BS65" s="258"/>
      <c r="BT65" s="258"/>
      <c r="BU65" s="258"/>
      <c r="BV65" s="258"/>
      <c r="BW65" s="258"/>
      <c r="BX65" s="258"/>
      <c r="BY65" s="258"/>
      <c r="BZ65" s="258"/>
      <c r="CA65" s="258"/>
      <c r="CB65" s="258"/>
      <c r="CC65" s="258"/>
      <c r="CD65" s="258"/>
      <c r="CE65" s="258"/>
      <c r="CF65" s="258"/>
      <c r="CG65" s="258"/>
      <c r="CH65" s="258"/>
      <c r="CI65" s="258"/>
      <c r="CJ65" s="258"/>
      <c r="CK65" s="258"/>
      <c r="CL65" s="258"/>
      <c r="CM65" s="258"/>
      <c r="CN65" s="258"/>
      <c r="CO65" s="258"/>
      <c r="CP65" s="258"/>
      <c r="CQ65" s="258"/>
      <c r="CR65" s="258"/>
      <c r="CU65" s="258"/>
      <c r="CZ65" s="258"/>
      <c r="DE65" s="258"/>
      <c r="DJ65" s="258"/>
    </row>
    <row r="66" spans="15:120" ht="13.2" x14ac:dyDescent="0.2">
      <c r="Q66" s="258"/>
      <c r="S66" s="258"/>
      <c r="U66" s="258"/>
      <c r="DM66" s="258"/>
    </row>
    <row r="67" spans="15:120" ht="13.2" x14ac:dyDescent="0.2">
      <c r="O67" s="258"/>
      <c r="P67" s="258"/>
      <c r="R67" s="258"/>
      <c r="T67" s="258"/>
      <c r="Y67" s="258"/>
      <c r="CT67" s="258"/>
      <c r="CV67" s="258"/>
      <c r="CW67" s="258"/>
      <c r="CY67" s="258"/>
      <c r="DA67" s="258"/>
      <c r="DB67" s="258"/>
      <c r="DD67" s="258"/>
      <c r="DF67" s="258"/>
      <c r="DG67" s="258"/>
      <c r="DI67" s="258"/>
      <c r="DK67" s="258"/>
      <c r="DL67" s="258"/>
      <c r="DN67" s="258"/>
      <c r="DO67" s="258"/>
      <c r="DP67" s="258"/>
    </row>
    <row r="68" spans="15:120" ht="13.2" x14ac:dyDescent="0.2"/>
    <row r="69" spans="15:120" ht="13.2" x14ac:dyDescent="0.2"/>
    <row r="70" spans="15:120" ht="13.2" x14ac:dyDescent="0.2"/>
    <row r="71" spans="15:120" ht="13.2" x14ac:dyDescent="0.2"/>
    <row r="72" spans="15:120" ht="13.2" x14ac:dyDescent="0.2">
      <c r="DP72" s="258"/>
    </row>
    <row r="73" spans="15:120" ht="13.2" x14ac:dyDescent="0.2">
      <c r="DP73" s="258"/>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8"/>
      <c r="CX96" s="258"/>
      <c r="DC96" s="258"/>
      <c r="DH96" s="258"/>
    </row>
    <row r="97" spans="24:120" ht="13.2" x14ac:dyDescent="0.2">
      <c r="CS97" s="258"/>
      <c r="CX97" s="258"/>
      <c r="DC97" s="258"/>
      <c r="DH97" s="258"/>
      <c r="DP97" s="259" t="s">
        <v>509</v>
      </c>
    </row>
    <row r="98" spans="24:120" ht="13.2" hidden="1" x14ac:dyDescent="0.2">
      <c r="CS98" s="258"/>
      <c r="CX98" s="258"/>
      <c r="DC98" s="258"/>
      <c r="DH98" s="258"/>
    </row>
    <row r="99" spans="24:120" ht="13.2" hidden="1" x14ac:dyDescent="0.2">
      <c r="CS99" s="258"/>
      <c r="CX99" s="258"/>
      <c r="DC99" s="258"/>
      <c r="DH99" s="258"/>
    </row>
    <row r="101" spans="24:120" ht="12" hidden="1" customHeight="1" x14ac:dyDescent="0.2">
      <c r="X101" s="258"/>
      <c r="Y101" s="258"/>
      <c r="Z101" s="258"/>
      <c r="AA101" s="258"/>
      <c r="AB101" s="258"/>
      <c r="AC101" s="258"/>
      <c r="AD101" s="258"/>
      <c r="AE101" s="258"/>
      <c r="AF101" s="258"/>
      <c r="AG101" s="258"/>
      <c r="AH101" s="258"/>
      <c r="AI101" s="258"/>
      <c r="AJ101" s="258"/>
      <c r="AK101" s="258"/>
      <c r="AL101" s="258"/>
      <c r="AM101" s="258"/>
      <c r="AN101" s="258"/>
      <c r="AO101" s="258"/>
      <c r="AP101" s="258"/>
      <c r="AQ101" s="258"/>
      <c r="AR101" s="258"/>
      <c r="AS101" s="258"/>
      <c r="AT101" s="258"/>
      <c r="AU101" s="258"/>
      <c r="AV101" s="258"/>
      <c r="AW101" s="258"/>
      <c r="AX101" s="258"/>
      <c r="AY101" s="258"/>
      <c r="AZ101" s="258"/>
      <c r="BA101" s="258"/>
      <c r="BB101" s="258"/>
      <c r="BC101" s="258"/>
      <c r="BD101" s="258"/>
      <c r="BE101" s="258"/>
      <c r="BF101" s="258"/>
      <c r="BG101" s="258"/>
      <c r="BH101" s="258"/>
      <c r="BI101" s="258"/>
      <c r="BJ101" s="258"/>
      <c r="BK101" s="258"/>
      <c r="BL101" s="258"/>
      <c r="BM101" s="258"/>
      <c r="BN101" s="258"/>
      <c r="BO101" s="258"/>
      <c r="BP101" s="258"/>
      <c r="BQ101" s="258"/>
      <c r="BR101" s="258"/>
      <c r="BS101" s="258"/>
      <c r="BT101" s="258"/>
      <c r="BU101" s="258"/>
      <c r="BV101" s="258"/>
      <c r="BW101" s="258"/>
      <c r="BX101" s="258"/>
      <c r="BY101" s="258"/>
      <c r="BZ101" s="258"/>
      <c r="CA101" s="258"/>
      <c r="CB101" s="258"/>
      <c r="CC101" s="258"/>
      <c r="CD101" s="258"/>
      <c r="CE101" s="258"/>
      <c r="CF101" s="258"/>
      <c r="CG101" s="258"/>
      <c r="CH101" s="258"/>
      <c r="CI101" s="258"/>
      <c r="CJ101" s="258"/>
      <c r="CK101" s="258"/>
      <c r="CL101" s="258"/>
      <c r="CM101" s="258"/>
      <c r="CN101" s="258"/>
      <c r="CO101" s="258"/>
      <c r="CP101" s="258"/>
      <c r="CQ101" s="258"/>
      <c r="CR101" s="258"/>
      <c r="CU101" s="258"/>
      <c r="CZ101" s="258"/>
      <c r="DE101" s="258"/>
      <c r="DJ101" s="258"/>
    </row>
    <row r="102" spans="24:120" ht="1.5" hidden="1" customHeight="1" x14ac:dyDescent="0.2">
      <c r="CU102" s="258"/>
      <c r="CZ102" s="258"/>
      <c r="DE102" s="258"/>
      <c r="DJ102" s="258"/>
      <c r="DM102" s="258"/>
    </row>
    <row r="103" spans="24:120" ht="13.2" hidden="1" x14ac:dyDescent="0.2">
      <c r="CT103" s="258"/>
      <c r="CV103" s="258"/>
      <c r="CW103" s="258"/>
      <c r="CY103" s="258"/>
      <c r="DA103" s="258"/>
      <c r="DB103" s="258"/>
      <c r="DD103" s="258"/>
      <c r="DF103" s="258"/>
      <c r="DG103" s="258"/>
      <c r="DI103" s="258"/>
      <c r="DK103" s="258"/>
      <c r="DL103" s="258"/>
      <c r="DM103" s="258"/>
      <c r="DN103" s="258"/>
      <c r="DO103" s="258"/>
      <c r="DP103" s="258"/>
    </row>
    <row r="104" spans="24:120" ht="13.2" hidden="1" x14ac:dyDescent="0.2">
      <c r="CV104" s="258"/>
      <c r="CW104" s="258"/>
      <c r="DA104" s="258"/>
      <c r="DB104" s="258"/>
      <c r="DF104" s="258"/>
      <c r="DG104" s="258"/>
      <c r="DK104" s="258"/>
      <c r="DL104" s="258"/>
      <c r="DN104" s="258"/>
      <c r="DO104" s="258"/>
      <c r="DP104" s="258"/>
    </row>
    <row r="105" spans="24:120" ht="12.75" hidden="1" customHeight="1" x14ac:dyDescent="0.2"/>
  </sheetData>
  <sheetProtection algorithmName="SHA-512" hashValue="Y8be+xRXCeHbsk+PCFZY0XiBBjWRTORPYcFl6HOuzZ6oO3fCAmCZRKW8ymoxupjDw5PlMxxG0utAOaSYiKVpMQ==" saltValue="r5nEapx0BQvUBwG+leBa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election activeCell="AN65" sqref="AN65:DC69"/>
    </sheetView>
  </sheetViews>
  <sheetFormatPr defaultColWidth="0" defaultRowHeight="13.5" customHeight="1" zeroHeight="1" x14ac:dyDescent="0.2"/>
  <cols>
    <col min="1" max="116" width="2.6640625" style="259" customWidth="1"/>
    <col min="117" max="16384" width="9" style="258" hidden="1"/>
  </cols>
  <sheetData>
    <row r="1" spans="2:116" ht="13.2" x14ac:dyDescent="0.2">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row>
    <row r="2" spans="2:116" ht="13.2" x14ac:dyDescent="0.2"/>
    <row r="3" spans="2:116" ht="13.2" x14ac:dyDescent="0.2"/>
    <row r="4" spans="2:116" ht="13.2" x14ac:dyDescent="0.2">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c r="BQ4" s="258"/>
      <c r="BR4" s="258"/>
      <c r="BS4" s="258"/>
      <c r="BT4" s="258"/>
      <c r="BU4" s="258"/>
      <c r="BV4" s="258"/>
      <c r="BW4" s="258"/>
      <c r="BX4" s="258"/>
      <c r="BY4" s="258"/>
      <c r="BZ4" s="258"/>
      <c r="CA4" s="258"/>
      <c r="CB4" s="258"/>
      <c r="CC4" s="258"/>
      <c r="CD4" s="258"/>
      <c r="CE4" s="258"/>
      <c r="CF4" s="258"/>
      <c r="CG4" s="258"/>
      <c r="CH4" s="258"/>
      <c r="CI4" s="258"/>
      <c r="CJ4" s="258"/>
      <c r="CK4" s="258"/>
      <c r="CL4" s="258"/>
      <c r="CM4" s="258"/>
      <c r="CN4" s="258"/>
      <c r="CO4" s="258"/>
      <c r="CP4" s="258"/>
      <c r="CQ4" s="258"/>
      <c r="CR4" s="258"/>
      <c r="CS4" s="258"/>
      <c r="CT4" s="258"/>
      <c r="CU4" s="258"/>
      <c r="CV4" s="258"/>
      <c r="CW4" s="258"/>
      <c r="CX4" s="258"/>
      <c r="CY4" s="258"/>
      <c r="CZ4" s="258"/>
      <c r="DA4" s="258"/>
      <c r="DB4" s="258"/>
      <c r="DC4" s="258"/>
      <c r="DD4" s="258"/>
      <c r="DE4" s="258"/>
      <c r="DF4" s="258"/>
      <c r="DG4" s="258"/>
      <c r="DH4" s="258"/>
      <c r="DI4" s="258"/>
      <c r="DJ4" s="258"/>
      <c r="DK4" s="258"/>
      <c r="DL4" s="258"/>
    </row>
    <row r="5" spans="2:116" ht="13.2" x14ac:dyDescent="0.2">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8"/>
      <c r="BA5" s="258"/>
      <c r="BB5" s="258"/>
      <c r="BC5" s="258"/>
      <c r="BD5" s="258"/>
      <c r="BE5" s="258"/>
      <c r="BF5" s="258"/>
      <c r="BG5" s="258"/>
      <c r="BH5" s="258"/>
      <c r="BI5" s="258"/>
      <c r="BJ5" s="258"/>
      <c r="BK5" s="258"/>
      <c r="BL5" s="258"/>
      <c r="BM5" s="258"/>
      <c r="BN5" s="258"/>
      <c r="BO5" s="258"/>
      <c r="BP5" s="258"/>
      <c r="BQ5" s="258"/>
      <c r="BR5" s="258"/>
      <c r="BS5" s="258"/>
      <c r="BT5" s="258"/>
      <c r="BU5" s="258"/>
      <c r="BV5" s="258"/>
      <c r="BW5" s="258"/>
      <c r="BX5" s="258"/>
      <c r="BY5" s="258"/>
      <c r="BZ5" s="258"/>
      <c r="CA5" s="258"/>
      <c r="CB5" s="258"/>
      <c r="CC5" s="258"/>
      <c r="CD5" s="258"/>
      <c r="CE5" s="258"/>
      <c r="CF5" s="258"/>
      <c r="CG5" s="258"/>
      <c r="CH5" s="258"/>
      <c r="CI5" s="258"/>
      <c r="CJ5" s="258"/>
      <c r="CK5" s="258"/>
      <c r="CL5" s="258"/>
      <c r="CM5" s="258"/>
      <c r="CN5" s="258"/>
      <c r="CO5" s="258"/>
      <c r="CP5" s="258"/>
      <c r="CQ5" s="258"/>
      <c r="CR5" s="258"/>
      <c r="CS5" s="258"/>
      <c r="CT5" s="258"/>
      <c r="CU5" s="258"/>
      <c r="CV5" s="258"/>
      <c r="CW5" s="258"/>
      <c r="CX5" s="258"/>
      <c r="CY5" s="258"/>
      <c r="CZ5" s="258"/>
      <c r="DA5" s="258"/>
      <c r="DB5" s="258"/>
      <c r="DC5" s="258"/>
      <c r="DD5" s="258"/>
      <c r="DE5" s="258"/>
      <c r="DF5" s="258"/>
      <c r="DG5" s="258"/>
      <c r="DH5" s="258"/>
      <c r="DI5" s="258"/>
      <c r="DJ5" s="258"/>
      <c r="DK5" s="258"/>
      <c r="DL5" s="258"/>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58"/>
      <c r="AR18" s="258"/>
      <c r="AS18" s="258"/>
      <c r="AT18" s="258"/>
      <c r="AU18" s="258"/>
      <c r="AV18" s="258"/>
      <c r="AW18" s="258"/>
      <c r="AX18" s="258"/>
      <c r="AY18" s="258"/>
      <c r="AZ18" s="258"/>
      <c r="BA18" s="258"/>
      <c r="BB18" s="258"/>
      <c r="BC18" s="258"/>
      <c r="BD18" s="258"/>
      <c r="BE18" s="258"/>
      <c r="BF18" s="258"/>
      <c r="BG18" s="258"/>
      <c r="BH18" s="258"/>
      <c r="BI18" s="258"/>
      <c r="BJ18" s="258"/>
      <c r="BK18" s="258"/>
      <c r="BL18" s="258"/>
      <c r="BM18" s="258"/>
      <c r="BN18" s="258"/>
      <c r="BO18" s="258"/>
      <c r="BP18" s="258"/>
      <c r="BQ18" s="258"/>
      <c r="BR18" s="258"/>
      <c r="BS18" s="258"/>
      <c r="BT18" s="258"/>
      <c r="BU18" s="258"/>
      <c r="BV18" s="258"/>
      <c r="BW18" s="258"/>
      <c r="BX18" s="258"/>
      <c r="BY18" s="258"/>
      <c r="BZ18" s="258"/>
      <c r="CA18" s="258"/>
      <c r="CB18" s="258"/>
      <c r="CC18" s="258"/>
      <c r="CD18" s="258"/>
      <c r="CE18" s="258"/>
      <c r="CF18" s="258"/>
      <c r="CG18" s="258"/>
      <c r="CH18" s="258"/>
      <c r="CI18" s="258"/>
      <c r="CJ18" s="258"/>
      <c r="CK18" s="258"/>
      <c r="CL18" s="258"/>
      <c r="CM18" s="258"/>
      <c r="CN18" s="258"/>
      <c r="CO18" s="258"/>
      <c r="CP18" s="258"/>
      <c r="CQ18" s="258"/>
      <c r="CR18" s="258"/>
      <c r="CS18" s="258"/>
      <c r="CT18" s="258"/>
      <c r="CU18" s="258"/>
      <c r="CV18" s="258"/>
      <c r="CW18" s="258"/>
      <c r="CX18" s="258"/>
      <c r="CY18" s="258"/>
      <c r="CZ18" s="258"/>
      <c r="DA18" s="258"/>
      <c r="DB18" s="258"/>
      <c r="DC18" s="258"/>
      <c r="DD18" s="258"/>
      <c r="DE18" s="258"/>
      <c r="DF18" s="258"/>
      <c r="DG18" s="258"/>
      <c r="DH18" s="258"/>
      <c r="DI18" s="258"/>
      <c r="DJ18" s="258"/>
      <c r="DK18" s="258"/>
      <c r="DL18" s="258"/>
    </row>
    <row r="19" spans="9:116" ht="13.2" x14ac:dyDescent="0.2"/>
    <row r="20" spans="9:116" ht="13.2" x14ac:dyDescent="0.2"/>
    <row r="21" spans="9:116" ht="13.2" x14ac:dyDescent="0.2">
      <c r="DL21" s="258"/>
    </row>
    <row r="22" spans="9:116" ht="13.2" x14ac:dyDescent="0.2">
      <c r="DI22" s="258"/>
      <c r="DJ22" s="258"/>
      <c r="DK22" s="258"/>
      <c r="DL22" s="258"/>
    </row>
    <row r="23" spans="9:116" ht="13.2" x14ac:dyDescent="0.2">
      <c r="CY23" s="258"/>
      <c r="CZ23" s="258"/>
      <c r="DA23" s="258"/>
      <c r="DB23" s="258"/>
      <c r="DC23" s="258"/>
      <c r="DD23" s="258"/>
      <c r="DE23" s="258"/>
      <c r="DF23" s="258"/>
      <c r="DG23" s="258"/>
      <c r="DH23" s="258"/>
      <c r="DI23" s="258"/>
      <c r="DJ23" s="258"/>
      <c r="DK23" s="258"/>
      <c r="DL23" s="258"/>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8"/>
      <c r="DA35" s="258"/>
      <c r="DB35" s="258"/>
      <c r="DC35" s="258"/>
      <c r="DD35" s="258"/>
      <c r="DE35" s="258"/>
      <c r="DF35" s="258"/>
      <c r="DG35" s="258"/>
      <c r="DH35" s="258"/>
      <c r="DI35" s="258"/>
      <c r="DJ35" s="258"/>
      <c r="DK35" s="258"/>
      <c r="DL35" s="258"/>
    </row>
    <row r="36" spans="15:116" ht="13.2" x14ac:dyDescent="0.2"/>
    <row r="37" spans="15:116" ht="13.2" x14ac:dyDescent="0.2">
      <c r="DL37" s="258"/>
    </row>
    <row r="38" spans="15:116" ht="13.2" x14ac:dyDescent="0.2">
      <c r="DI38" s="258"/>
      <c r="DJ38" s="258"/>
      <c r="DK38" s="258"/>
      <c r="DL38" s="258"/>
    </row>
    <row r="39" spans="15:116" ht="13.2" x14ac:dyDescent="0.2"/>
    <row r="40" spans="15:116" ht="13.2" x14ac:dyDescent="0.2"/>
    <row r="41" spans="15:116" ht="13.2" x14ac:dyDescent="0.2"/>
    <row r="42" spans="15:116" ht="13.2" x14ac:dyDescent="0.2"/>
    <row r="43" spans="15:116" ht="13.2" x14ac:dyDescent="0.2">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E43" s="258"/>
      <c r="DF43" s="258"/>
      <c r="DG43" s="258"/>
      <c r="DH43" s="258"/>
      <c r="DI43" s="258"/>
      <c r="DJ43" s="258"/>
      <c r="DK43" s="258"/>
      <c r="DL43" s="258"/>
    </row>
    <row r="44" spans="15:116" ht="13.2" x14ac:dyDescent="0.2">
      <c r="DL44" s="258"/>
    </row>
    <row r="45" spans="15:116" ht="13.2" x14ac:dyDescent="0.2"/>
    <row r="46" spans="15:116" ht="13.2" x14ac:dyDescent="0.2">
      <c r="DA46" s="258"/>
      <c r="DB46" s="258"/>
      <c r="DC46" s="258"/>
      <c r="DD46" s="258"/>
      <c r="DE46" s="258"/>
      <c r="DF46" s="258"/>
      <c r="DG46" s="258"/>
      <c r="DH46" s="258"/>
      <c r="DI46" s="258"/>
      <c r="DJ46" s="258"/>
      <c r="DK46" s="258"/>
      <c r="DL46" s="258"/>
    </row>
    <row r="47" spans="15:116" ht="13.2" x14ac:dyDescent="0.2"/>
    <row r="48" spans="15:116" ht="13.2" x14ac:dyDescent="0.2"/>
    <row r="49" spans="104:116" ht="13.2" x14ac:dyDescent="0.2"/>
    <row r="50" spans="104:116" ht="13.2" x14ac:dyDescent="0.2">
      <c r="CZ50" s="258"/>
      <c r="DA50" s="258"/>
      <c r="DB50" s="258"/>
      <c r="DC50" s="258"/>
      <c r="DD50" s="258"/>
      <c r="DE50" s="258"/>
      <c r="DF50" s="258"/>
      <c r="DG50" s="258"/>
      <c r="DH50" s="258"/>
      <c r="DI50" s="258"/>
      <c r="DJ50" s="258"/>
      <c r="DK50" s="258"/>
      <c r="DL50" s="258"/>
    </row>
    <row r="51" spans="104:116" ht="13.2" x14ac:dyDescent="0.2"/>
    <row r="52" spans="104:116" ht="13.2" x14ac:dyDescent="0.2"/>
    <row r="53" spans="104:116" ht="13.2" x14ac:dyDescent="0.2">
      <c r="DL53" s="258"/>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8"/>
      <c r="DD67" s="258"/>
      <c r="DE67" s="258"/>
      <c r="DF67" s="258"/>
      <c r="DG67" s="258"/>
      <c r="DH67" s="258"/>
      <c r="DI67" s="258"/>
      <c r="DJ67" s="258"/>
      <c r="DK67" s="258"/>
      <c r="DL67" s="258"/>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Z/CwHICZdqxo7bmBrI2UT7be136qL3BLSHA9RIw4ZSPefsMtWgcM1CEnV/hIiyjyx93O4AWIwjFovEvkkIfuMQ==" saltValue="wlIC+8OMhhp1ctZcSGHtV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election activeCell="AN65" sqref="AN65:DC69"/>
    </sheetView>
  </sheetViews>
  <sheetFormatPr defaultColWidth="0" defaultRowHeight="13.5" customHeight="1" zeroHeight="1" x14ac:dyDescent="0.2"/>
  <cols>
    <col min="1" max="36" width="2.44140625" style="260" customWidth="1"/>
    <col min="37" max="44" width="17" style="260" customWidth="1"/>
    <col min="45" max="45" width="6.109375" style="267" customWidth="1"/>
    <col min="46" max="46" width="3" style="265" customWidth="1"/>
    <col min="47" max="47" width="19.109375" style="260" hidden="1" customWidth="1"/>
    <col min="48" max="52" width="12.6640625" style="260" hidden="1" customWidth="1"/>
    <col min="53" max="16384" width="8.6640625" style="260" hidden="1"/>
  </cols>
  <sheetData>
    <row r="1" spans="1:46" ht="13.2" x14ac:dyDescent="0.2">
      <c r="AS1" s="261"/>
      <c r="AT1" s="261"/>
    </row>
    <row r="2" spans="1:46" ht="13.2" x14ac:dyDescent="0.2">
      <c r="AS2" s="261"/>
      <c r="AT2" s="261"/>
    </row>
    <row r="3" spans="1:46" ht="13.2" x14ac:dyDescent="0.2">
      <c r="AS3" s="261"/>
      <c r="AT3" s="261"/>
    </row>
    <row r="4" spans="1:46" ht="13.2" x14ac:dyDescent="0.2">
      <c r="AS4" s="261"/>
      <c r="AT4" s="261"/>
    </row>
    <row r="5" spans="1:46" ht="16.2" x14ac:dyDescent="0.2">
      <c r="A5" s="262" t="s">
        <v>510</v>
      </c>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4"/>
    </row>
    <row r="6" spans="1:46" ht="13.2" x14ac:dyDescent="0.2">
      <c r="A6" s="265"/>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6" t="s">
        <v>511</v>
      </c>
      <c r="AL6" s="266"/>
      <c r="AM6" s="266"/>
      <c r="AN6" s="266"/>
      <c r="AO6" s="261"/>
      <c r="AP6" s="261"/>
      <c r="AQ6" s="261"/>
      <c r="AR6" s="261"/>
    </row>
    <row r="7" spans="1:46" ht="13.5" customHeight="1" x14ac:dyDescent="0.2">
      <c r="A7" s="265"/>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8"/>
      <c r="AL7" s="269"/>
      <c r="AM7" s="269"/>
      <c r="AN7" s="270"/>
      <c r="AO7" s="1179" t="s">
        <v>512</v>
      </c>
      <c r="AP7" s="271"/>
      <c r="AQ7" s="272" t="s">
        <v>513</v>
      </c>
      <c r="AR7" s="273"/>
    </row>
    <row r="8" spans="1:46" ht="13.2" x14ac:dyDescent="0.2">
      <c r="A8" s="265"/>
      <c r="B8" s="26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74"/>
      <c r="AL8" s="275"/>
      <c r="AM8" s="275"/>
      <c r="AN8" s="276"/>
      <c r="AO8" s="1180"/>
      <c r="AP8" s="277" t="s">
        <v>514</v>
      </c>
      <c r="AQ8" s="278" t="s">
        <v>515</v>
      </c>
      <c r="AR8" s="279" t="s">
        <v>516</v>
      </c>
    </row>
    <row r="9" spans="1:46" ht="13.2" x14ac:dyDescent="0.2">
      <c r="A9" s="265"/>
      <c r="B9" s="261"/>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1181" t="s">
        <v>517</v>
      </c>
      <c r="AL9" s="1182"/>
      <c r="AM9" s="1182"/>
      <c r="AN9" s="1183"/>
      <c r="AO9" s="280">
        <v>775880</v>
      </c>
      <c r="AP9" s="280">
        <v>143602</v>
      </c>
      <c r="AQ9" s="281">
        <v>135698</v>
      </c>
      <c r="AR9" s="282">
        <v>5.8</v>
      </c>
    </row>
    <row r="10" spans="1:46" ht="13.5" customHeight="1" x14ac:dyDescent="0.2">
      <c r="A10" s="265"/>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1181" t="s">
        <v>518</v>
      </c>
      <c r="AL10" s="1182"/>
      <c r="AM10" s="1182"/>
      <c r="AN10" s="1183"/>
      <c r="AO10" s="283">
        <v>114848</v>
      </c>
      <c r="AP10" s="283">
        <v>21256</v>
      </c>
      <c r="AQ10" s="284">
        <v>15070</v>
      </c>
      <c r="AR10" s="285">
        <v>41</v>
      </c>
    </row>
    <row r="11" spans="1:46" ht="13.5" customHeight="1" x14ac:dyDescent="0.2">
      <c r="A11" s="265"/>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1181" t="s">
        <v>519</v>
      </c>
      <c r="AL11" s="1182"/>
      <c r="AM11" s="1182"/>
      <c r="AN11" s="1183"/>
      <c r="AO11" s="283" t="s">
        <v>520</v>
      </c>
      <c r="AP11" s="283" t="s">
        <v>520</v>
      </c>
      <c r="AQ11" s="284">
        <v>1204</v>
      </c>
      <c r="AR11" s="285" t="s">
        <v>520</v>
      </c>
    </row>
    <row r="12" spans="1:46" ht="13.5" customHeight="1" x14ac:dyDescent="0.2">
      <c r="A12" s="265"/>
      <c r="B12" s="26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1181" t="s">
        <v>521</v>
      </c>
      <c r="AL12" s="1182"/>
      <c r="AM12" s="1182"/>
      <c r="AN12" s="1183"/>
      <c r="AO12" s="283" t="s">
        <v>520</v>
      </c>
      <c r="AP12" s="283" t="s">
        <v>520</v>
      </c>
      <c r="AQ12" s="284" t="s">
        <v>520</v>
      </c>
      <c r="AR12" s="285" t="s">
        <v>520</v>
      </c>
    </row>
    <row r="13" spans="1:46" ht="13.5" customHeight="1" x14ac:dyDescent="0.2">
      <c r="A13" s="265"/>
      <c r="B13" s="261"/>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1181" t="s">
        <v>522</v>
      </c>
      <c r="AL13" s="1182"/>
      <c r="AM13" s="1182"/>
      <c r="AN13" s="1183"/>
      <c r="AO13" s="283">
        <v>19756</v>
      </c>
      <c r="AP13" s="283">
        <v>3656</v>
      </c>
      <c r="AQ13" s="284">
        <v>5161</v>
      </c>
      <c r="AR13" s="285">
        <v>-29.2</v>
      </c>
    </row>
    <row r="14" spans="1:46" ht="13.5" customHeight="1" x14ac:dyDescent="0.2">
      <c r="A14" s="265"/>
      <c r="B14" s="26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1181" t="s">
        <v>523</v>
      </c>
      <c r="AL14" s="1182"/>
      <c r="AM14" s="1182"/>
      <c r="AN14" s="1183"/>
      <c r="AO14" s="283">
        <v>32866</v>
      </c>
      <c r="AP14" s="283">
        <v>6083</v>
      </c>
      <c r="AQ14" s="284">
        <v>2589</v>
      </c>
      <c r="AR14" s="285">
        <v>135</v>
      </c>
    </row>
    <row r="15" spans="1:46" ht="13.5" customHeight="1" x14ac:dyDescent="0.2">
      <c r="A15" s="265"/>
      <c r="B15" s="261"/>
      <c r="C15" s="261"/>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1184" t="s">
        <v>524</v>
      </c>
      <c r="AL15" s="1185"/>
      <c r="AM15" s="1185"/>
      <c r="AN15" s="1186"/>
      <c r="AO15" s="283">
        <v>-59820</v>
      </c>
      <c r="AP15" s="283">
        <v>-11072</v>
      </c>
      <c r="AQ15" s="284">
        <v>-9993</v>
      </c>
      <c r="AR15" s="285">
        <v>10.8</v>
      </c>
    </row>
    <row r="16" spans="1:46" ht="13.2" x14ac:dyDescent="0.2">
      <c r="A16" s="265"/>
      <c r="B16" s="26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1184" t="s">
        <v>185</v>
      </c>
      <c r="AL16" s="1185"/>
      <c r="AM16" s="1185"/>
      <c r="AN16" s="1186"/>
      <c r="AO16" s="283">
        <v>883530</v>
      </c>
      <c r="AP16" s="283">
        <v>163526</v>
      </c>
      <c r="AQ16" s="284">
        <v>149729</v>
      </c>
      <c r="AR16" s="285">
        <v>9.1999999999999993</v>
      </c>
    </row>
    <row r="17" spans="1:46" ht="13.2" x14ac:dyDescent="0.2">
      <c r="A17" s="265"/>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61"/>
      <c r="AN17" s="261"/>
      <c r="AO17" s="261"/>
      <c r="AP17" s="261"/>
      <c r="AQ17" s="261"/>
      <c r="AR17" s="286"/>
    </row>
    <row r="18" spans="1:46" ht="13.2" x14ac:dyDescent="0.2">
      <c r="A18" s="265"/>
      <c r="B18" s="261"/>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87"/>
      <c r="AR18" s="287"/>
    </row>
    <row r="19" spans="1:46" ht="13.2" x14ac:dyDescent="0.2">
      <c r="A19" s="265"/>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t="s">
        <v>525</v>
      </c>
      <c r="AL19" s="261"/>
      <c r="AM19" s="261"/>
      <c r="AN19" s="261"/>
      <c r="AO19" s="261"/>
      <c r="AP19" s="261"/>
      <c r="AQ19" s="261"/>
      <c r="AR19" s="261"/>
    </row>
    <row r="20" spans="1:46" ht="13.2" x14ac:dyDescent="0.2">
      <c r="A20" s="265"/>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88"/>
      <c r="AL20" s="289"/>
      <c r="AM20" s="289"/>
      <c r="AN20" s="290"/>
      <c r="AO20" s="291" t="s">
        <v>526</v>
      </c>
      <c r="AP20" s="292" t="s">
        <v>527</v>
      </c>
      <c r="AQ20" s="293" t="s">
        <v>528</v>
      </c>
      <c r="AR20" s="294"/>
    </row>
    <row r="21" spans="1:46" s="300" customFormat="1" ht="13.2" x14ac:dyDescent="0.2">
      <c r="A21" s="295"/>
      <c r="B21" s="266"/>
      <c r="C21" s="266"/>
      <c r="D21" s="266"/>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1187" t="s">
        <v>529</v>
      </c>
      <c r="AL21" s="1188"/>
      <c r="AM21" s="1188"/>
      <c r="AN21" s="1189"/>
      <c r="AO21" s="296">
        <v>14.62</v>
      </c>
      <c r="AP21" s="297">
        <v>13.47</v>
      </c>
      <c r="AQ21" s="298">
        <v>1.1499999999999999</v>
      </c>
      <c r="AR21" s="266"/>
      <c r="AS21" s="299"/>
      <c r="AT21" s="295"/>
    </row>
    <row r="22" spans="1:46" s="300" customFormat="1" ht="13.2" x14ac:dyDescent="0.2">
      <c r="A22" s="295"/>
      <c r="B22" s="266"/>
      <c r="C22" s="266"/>
      <c r="D22" s="266"/>
      <c r="E22" s="266"/>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1187" t="s">
        <v>530</v>
      </c>
      <c r="AL22" s="1188"/>
      <c r="AM22" s="1188"/>
      <c r="AN22" s="1189"/>
      <c r="AO22" s="301">
        <v>100.3</v>
      </c>
      <c r="AP22" s="302">
        <v>96.1</v>
      </c>
      <c r="AQ22" s="303">
        <v>4.2</v>
      </c>
      <c r="AR22" s="287"/>
      <c r="AS22" s="299"/>
      <c r="AT22" s="295"/>
    </row>
    <row r="23" spans="1:46" s="300" customFormat="1" ht="13.2" x14ac:dyDescent="0.2">
      <c r="A23" s="295"/>
      <c r="B23" s="266"/>
      <c r="C23" s="266"/>
      <c r="D23" s="266"/>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87"/>
      <c r="AQ23" s="287"/>
      <c r="AR23" s="287"/>
      <c r="AS23" s="299"/>
      <c r="AT23" s="295"/>
    </row>
    <row r="24" spans="1:46" s="300" customFormat="1" ht="13.2" x14ac:dyDescent="0.2">
      <c r="A24" s="295"/>
      <c r="B24" s="266"/>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87"/>
      <c r="AQ24" s="287"/>
      <c r="AR24" s="287"/>
      <c r="AS24" s="299"/>
      <c r="AT24" s="295"/>
    </row>
    <row r="25" spans="1:46" s="300" customFormat="1" ht="13.2" x14ac:dyDescent="0.2">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5"/>
    </row>
    <row r="26" spans="1:46" s="300" customFormat="1" ht="13.2" x14ac:dyDescent="0.2">
      <c r="A26" s="1178" t="s">
        <v>531</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6"/>
    </row>
    <row r="27" spans="1:46" ht="13.2" x14ac:dyDescent="0.2">
      <c r="A27" s="308"/>
      <c r="AO27" s="261"/>
      <c r="AP27" s="261"/>
      <c r="AQ27" s="261"/>
      <c r="AR27" s="261"/>
      <c r="AS27" s="261"/>
      <c r="AT27" s="261"/>
    </row>
    <row r="28" spans="1:46" ht="16.2" x14ac:dyDescent="0.2">
      <c r="A28" s="262" t="s">
        <v>532</v>
      </c>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309"/>
    </row>
    <row r="29" spans="1:46" ht="13.2" x14ac:dyDescent="0.2">
      <c r="A29" s="265"/>
      <c r="B29" s="261"/>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6" t="s">
        <v>533</v>
      </c>
      <c r="AL29" s="266"/>
      <c r="AM29" s="266"/>
      <c r="AN29" s="266"/>
      <c r="AO29" s="261"/>
      <c r="AP29" s="261"/>
      <c r="AQ29" s="261"/>
      <c r="AR29" s="261"/>
      <c r="AS29" s="310"/>
    </row>
    <row r="30" spans="1:46" ht="13.5" customHeight="1" x14ac:dyDescent="0.2">
      <c r="A30" s="265"/>
      <c r="B30" s="261"/>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8"/>
      <c r="AL30" s="269"/>
      <c r="AM30" s="269"/>
      <c r="AN30" s="270"/>
      <c r="AO30" s="1179" t="s">
        <v>512</v>
      </c>
      <c r="AP30" s="271"/>
      <c r="AQ30" s="272" t="s">
        <v>513</v>
      </c>
      <c r="AR30" s="273"/>
    </row>
    <row r="31" spans="1:46" ht="13.2" x14ac:dyDescent="0.2">
      <c r="A31" s="265"/>
      <c r="B31" s="261"/>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74"/>
      <c r="AL31" s="275"/>
      <c r="AM31" s="275"/>
      <c r="AN31" s="276"/>
      <c r="AO31" s="1180"/>
      <c r="AP31" s="277" t="s">
        <v>514</v>
      </c>
      <c r="AQ31" s="278" t="s">
        <v>515</v>
      </c>
      <c r="AR31" s="279" t="s">
        <v>516</v>
      </c>
    </row>
    <row r="32" spans="1:46" ht="27" customHeight="1" x14ac:dyDescent="0.2">
      <c r="A32" s="265"/>
      <c r="B32" s="261"/>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1195" t="s">
        <v>534</v>
      </c>
      <c r="AL32" s="1196"/>
      <c r="AM32" s="1196"/>
      <c r="AN32" s="1197"/>
      <c r="AO32" s="311">
        <v>385118</v>
      </c>
      <c r="AP32" s="311">
        <v>71279</v>
      </c>
      <c r="AQ32" s="312">
        <v>77495</v>
      </c>
      <c r="AR32" s="313">
        <v>-8</v>
      </c>
    </row>
    <row r="33" spans="1:46" ht="13.5" customHeight="1" x14ac:dyDescent="0.2">
      <c r="A33" s="265"/>
      <c r="B33" s="261"/>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1195" t="s">
        <v>535</v>
      </c>
      <c r="AL33" s="1196"/>
      <c r="AM33" s="1196"/>
      <c r="AN33" s="1197"/>
      <c r="AO33" s="311" t="s">
        <v>520</v>
      </c>
      <c r="AP33" s="311" t="s">
        <v>520</v>
      </c>
      <c r="AQ33" s="312" t="s">
        <v>520</v>
      </c>
      <c r="AR33" s="313" t="s">
        <v>520</v>
      </c>
    </row>
    <row r="34" spans="1:46" ht="27" customHeight="1" x14ac:dyDescent="0.2">
      <c r="A34" s="265"/>
      <c r="B34" s="261"/>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1195" t="s">
        <v>536</v>
      </c>
      <c r="AL34" s="1196"/>
      <c r="AM34" s="1196"/>
      <c r="AN34" s="1197"/>
      <c r="AO34" s="311" t="s">
        <v>520</v>
      </c>
      <c r="AP34" s="311" t="s">
        <v>520</v>
      </c>
      <c r="AQ34" s="312" t="s">
        <v>520</v>
      </c>
      <c r="AR34" s="313" t="s">
        <v>520</v>
      </c>
    </row>
    <row r="35" spans="1:46" ht="27" customHeight="1" x14ac:dyDescent="0.2">
      <c r="A35" s="265"/>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1195" t="s">
        <v>537</v>
      </c>
      <c r="AL35" s="1196"/>
      <c r="AM35" s="1196"/>
      <c r="AN35" s="1197"/>
      <c r="AO35" s="311">
        <v>150026</v>
      </c>
      <c r="AP35" s="311">
        <v>27767</v>
      </c>
      <c r="AQ35" s="312">
        <v>26940</v>
      </c>
      <c r="AR35" s="313">
        <v>3.1</v>
      </c>
    </row>
    <row r="36" spans="1:46" ht="27" customHeight="1" x14ac:dyDescent="0.2">
      <c r="A36" s="265"/>
      <c r="B36" s="261"/>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1195" t="s">
        <v>538</v>
      </c>
      <c r="AL36" s="1196"/>
      <c r="AM36" s="1196"/>
      <c r="AN36" s="1197"/>
      <c r="AO36" s="311">
        <v>6878</v>
      </c>
      <c r="AP36" s="311">
        <v>1273</v>
      </c>
      <c r="AQ36" s="312">
        <v>3757</v>
      </c>
      <c r="AR36" s="313">
        <v>-66.099999999999994</v>
      </c>
    </row>
    <row r="37" spans="1:46" ht="13.5" customHeight="1" x14ac:dyDescent="0.2">
      <c r="A37" s="265"/>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1195" t="s">
        <v>539</v>
      </c>
      <c r="AL37" s="1196"/>
      <c r="AM37" s="1196"/>
      <c r="AN37" s="1197"/>
      <c r="AO37" s="311">
        <v>7706</v>
      </c>
      <c r="AP37" s="311">
        <v>1426</v>
      </c>
      <c r="AQ37" s="312">
        <v>476</v>
      </c>
      <c r="AR37" s="313">
        <v>199.6</v>
      </c>
    </row>
    <row r="38" spans="1:46" ht="27" customHeight="1" x14ac:dyDescent="0.2">
      <c r="A38" s="265"/>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1198" t="s">
        <v>540</v>
      </c>
      <c r="AL38" s="1199"/>
      <c r="AM38" s="1199"/>
      <c r="AN38" s="1200"/>
      <c r="AO38" s="314" t="s">
        <v>520</v>
      </c>
      <c r="AP38" s="314" t="s">
        <v>520</v>
      </c>
      <c r="AQ38" s="315">
        <v>3</v>
      </c>
      <c r="AR38" s="303" t="s">
        <v>520</v>
      </c>
      <c r="AS38" s="310"/>
    </row>
    <row r="39" spans="1:46" ht="13.2" x14ac:dyDescent="0.2">
      <c r="A39" s="265"/>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1198" t="s">
        <v>541</v>
      </c>
      <c r="AL39" s="1199"/>
      <c r="AM39" s="1199"/>
      <c r="AN39" s="1200"/>
      <c r="AO39" s="311" t="s">
        <v>520</v>
      </c>
      <c r="AP39" s="311" t="s">
        <v>520</v>
      </c>
      <c r="AQ39" s="312">
        <v>-1869</v>
      </c>
      <c r="AR39" s="313" t="s">
        <v>520</v>
      </c>
      <c r="AS39" s="310"/>
    </row>
    <row r="40" spans="1:46" ht="27" customHeight="1" x14ac:dyDescent="0.2">
      <c r="A40" s="265"/>
      <c r="B40" s="261"/>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1195" t="s">
        <v>542</v>
      </c>
      <c r="AL40" s="1196"/>
      <c r="AM40" s="1196"/>
      <c r="AN40" s="1197"/>
      <c r="AO40" s="311">
        <v>-344643</v>
      </c>
      <c r="AP40" s="311">
        <v>-63787</v>
      </c>
      <c r="AQ40" s="312">
        <v>-73868</v>
      </c>
      <c r="AR40" s="313">
        <v>-13.6</v>
      </c>
      <c r="AS40" s="310"/>
    </row>
    <row r="41" spans="1:46" ht="13.2" x14ac:dyDescent="0.2">
      <c r="A41" s="265"/>
      <c r="B41" s="261"/>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1201" t="s">
        <v>298</v>
      </c>
      <c r="AL41" s="1202"/>
      <c r="AM41" s="1202"/>
      <c r="AN41" s="1203"/>
      <c r="AO41" s="311">
        <v>205085</v>
      </c>
      <c r="AP41" s="311">
        <v>37958</v>
      </c>
      <c r="AQ41" s="312">
        <v>32935</v>
      </c>
      <c r="AR41" s="313">
        <v>15.3</v>
      </c>
      <c r="AS41" s="310"/>
    </row>
    <row r="42" spans="1:46" ht="13.2" x14ac:dyDescent="0.2">
      <c r="A42" s="265"/>
      <c r="B42" s="261"/>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316" t="s">
        <v>543</v>
      </c>
      <c r="AL42" s="261"/>
      <c r="AM42" s="261"/>
      <c r="AN42" s="261"/>
      <c r="AO42" s="261"/>
      <c r="AP42" s="261"/>
      <c r="AQ42" s="287"/>
      <c r="AR42" s="287"/>
      <c r="AS42" s="310"/>
    </row>
    <row r="43" spans="1:46" ht="13.2" x14ac:dyDescent="0.2">
      <c r="A43" s="265"/>
      <c r="B43" s="261"/>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317"/>
      <c r="AQ43" s="287"/>
      <c r="AR43" s="261"/>
      <c r="AS43" s="310"/>
    </row>
    <row r="44" spans="1:46" ht="13.2" x14ac:dyDescent="0.2">
      <c r="A44" s="265"/>
      <c r="B44" s="261"/>
      <c r="C44" s="261"/>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87"/>
      <c r="AR44" s="261"/>
    </row>
    <row r="45" spans="1:46" ht="13.2" x14ac:dyDescent="0.2">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318"/>
      <c r="AR45" s="263"/>
      <c r="AS45" s="263"/>
      <c r="AT45" s="261"/>
    </row>
    <row r="46" spans="1:46" ht="13.2" x14ac:dyDescent="0.2">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1"/>
    </row>
    <row r="47" spans="1:46" ht="17.25" customHeight="1" x14ac:dyDescent="0.2">
      <c r="A47" s="320" t="s">
        <v>544</v>
      </c>
      <c r="B47" s="261"/>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1"/>
      <c r="AQ47" s="261"/>
      <c r="AR47" s="261"/>
    </row>
    <row r="48" spans="1:46" ht="13.2" x14ac:dyDescent="0.2">
      <c r="A48" s="265"/>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321" t="s">
        <v>545</v>
      </c>
      <c r="AL48" s="321"/>
      <c r="AM48" s="321"/>
      <c r="AN48" s="321"/>
      <c r="AO48" s="321"/>
      <c r="AP48" s="321"/>
      <c r="AQ48" s="322"/>
      <c r="AR48" s="321"/>
    </row>
    <row r="49" spans="1:44" ht="13.5" customHeight="1" x14ac:dyDescent="0.2">
      <c r="A49" s="265"/>
      <c r="B49" s="261"/>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323"/>
      <c r="AL49" s="324"/>
      <c r="AM49" s="1190" t="s">
        <v>512</v>
      </c>
      <c r="AN49" s="1192" t="s">
        <v>546</v>
      </c>
      <c r="AO49" s="1193"/>
      <c r="AP49" s="1193"/>
      <c r="AQ49" s="1193"/>
      <c r="AR49" s="1194"/>
    </row>
    <row r="50" spans="1:44" ht="13.2" x14ac:dyDescent="0.2">
      <c r="A50" s="265"/>
      <c r="B50" s="261"/>
      <c r="C50" s="261"/>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325"/>
      <c r="AL50" s="326"/>
      <c r="AM50" s="1191"/>
      <c r="AN50" s="327" t="s">
        <v>547</v>
      </c>
      <c r="AO50" s="328" t="s">
        <v>548</v>
      </c>
      <c r="AP50" s="329" t="s">
        <v>549</v>
      </c>
      <c r="AQ50" s="330" t="s">
        <v>550</v>
      </c>
      <c r="AR50" s="331" t="s">
        <v>551</v>
      </c>
    </row>
    <row r="51" spans="1:44" ht="13.2" x14ac:dyDescent="0.2">
      <c r="A51" s="265"/>
      <c r="B51" s="261"/>
      <c r="C51" s="261"/>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323" t="s">
        <v>552</v>
      </c>
      <c r="AL51" s="324"/>
      <c r="AM51" s="332">
        <v>1341380</v>
      </c>
      <c r="AN51" s="333">
        <v>231992</v>
      </c>
      <c r="AO51" s="334">
        <v>40.1</v>
      </c>
      <c r="AP51" s="335">
        <v>122882</v>
      </c>
      <c r="AQ51" s="336">
        <v>-11.4</v>
      </c>
      <c r="AR51" s="337">
        <v>51.5</v>
      </c>
    </row>
    <row r="52" spans="1:44" ht="13.2" x14ac:dyDescent="0.2">
      <c r="A52" s="265"/>
      <c r="B52" s="261"/>
      <c r="C52" s="261"/>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338"/>
      <c r="AL52" s="339" t="s">
        <v>553</v>
      </c>
      <c r="AM52" s="340">
        <v>505016</v>
      </c>
      <c r="AN52" s="341">
        <v>87343</v>
      </c>
      <c r="AO52" s="342">
        <v>21.8</v>
      </c>
      <c r="AP52" s="343">
        <v>65785</v>
      </c>
      <c r="AQ52" s="344">
        <v>-7.6</v>
      </c>
      <c r="AR52" s="345">
        <v>29.4</v>
      </c>
    </row>
    <row r="53" spans="1:44" ht="13.2" x14ac:dyDescent="0.2">
      <c r="A53" s="265"/>
      <c r="B53" s="261"/>
      <c r="C53" s="261"/>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323" t="s">
        <v>554</v>
      </c>
      <c r="AL53" s="324"/>
      <c r="AM53" s="332">
        <v>1247861</v>
      </c>
      <c r="AN53" s="333">
        <v>219231</v>
      </c>
      <c r="AO53" s="334">
        <v>-5.5</v>
      </c>
      <c r="AP53" s="335">
        <v>114790</v>
      </c>
      <c r="AQ53" s="336">
        <v>-6.6</v>
      </c>
      <c r="AR53" s="337">
        <v>1.1000000000000001</v>
      </c>
    </row>
    <row r="54" spans="1:44" ht="13.2" x14ac:dyDescent="0.2">
      <c r="A54" s="265"/>
      <c r="B54" s="261"/>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338"/>
      <c r="AL54" s="339" t="s">
        <v>553</v>
      </c>
      <c r="AM54" s="340">
        <v>410392</v>
      </c>
      <c r="AN54" s="341">
        <v>72100</v>
      </c>
      <c r="AO54" s="342">
        <v>-17.5</v>
      </c>
      <c r="AP54" s="343">
        <v>55601</v>
      </c>
      <c r="AQ54" s="344">
        <v>-15.5</v>
      </c>
      <c r="AR54" s="345">
        <v>-2</v>
      </c>
    </row>
    <row r="55" spans="1:44" ht="13.2" x14ac:dyDescent="0.2">
      <c r="A55" s="265"/>
      <c r="B55" s="261"/>
      <c r="C55" s="261"/>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261"/>
      <c r="AK55" s="323" t="s">
        <v>555</v>
      </c>
      <c r="AL55" s="324"/>
      <c r="AM55" s="332">
        <v>1213391</v>
      </c>
      <c r="AN55" s="333">
        <v>215637</v>
      </c>
      <c r="AO55" s="334">
        <v>-1.6</v>
      </c>
      <c r="AP55" s="335">
        <v>126262</v>
      </c>
      <c r="AQ55" s="336">
        <v>10</v>
      </c>
      <c r="AR55" s="337">
        <v>-11.6</v>
      </c>
    </row>
    <row r="56" spans="1:44" ht="13.2" x14ac:dyDescent="0.2">
      <c r="A56" s="265"/>
      <c r="B56" s="261"/>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338"/>
      <c r="AL56" s="339" t="s">
        <v>553</v>
      </c>
      <c r="AM56" s="340">
        <v>405470</v>
      </c>
      <c r="AN56" s="341">
        <v>72058</v>
      </c>
      <c r="AO56" s="342">
        <v>-0.1</v>
      </c>
      <c r="AP56" s="343">
        <v>56769</v>
      </c>
      <c r="AQ56" s="344">
        <v>2.1</v>
      </c>
      <c r="AR56" s="345">
        <v>-2.2000000000000002</v>
      </c>
    </row>
    <row r="57" spans="1:44" ht="13.2" x14ac:dyDescent="0.2">
      <c r="A57" s="265"/>
      <c r="B57" s="261"/>
      <c r="C57" s="261"/>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323" t="s">
        <v>556</v>
      </c>
      <c r="AL57" s="324"/>
      <c r="AM57" s="332">
        <v>916921</v>
      </c>
      <c r="AN57" s="333">
        <v>166259</v>
      </c>
      <c r="AO57" s="334">
        <v>-22.9</v>
      </c>
      <c r="AP57" s="335">
        <v>126525</v>
      </c>
      <c r="AQ57" s="336">
        <v>0.2</v>
      </c>
      <c r="AR57" s="337">
        <v>-23.1</v>
      </c>
    </row>
    <row r="58" spans="1:44" ht="13.2" x14ac:dyDescent="0.2">
      <c r="A58" s="265"/>
      <c r="B58" s="261"/>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338"/>
      <c r="AL58" s="339" t="s">
        <v>553</v>
      </c>
      <c r="AM58" s="340">
        <v>435473</v>
      </c>
      <c r="AN58" s="341">
        <v>78962</v>
      </c>
      <c r="AO58" s="342">
        <v>9.6</v>
      </c>
      <c r="AP58" s="343">
        <v>67052</v>
      </c>
      <c r="AQ58" s="344">
        <v>18.100000000000001</v>
      </c>
      <c r="AR58" s="345">
        <v>-8.5</v>
      </c>
    </row>
    <row r="59" spans="1:44" ht="13.2" x14ac:dyDescent="0.2">
      <c r="A59" s="265"/>
      <c r="B59" s="261"/>
      <c r="C59" s="261"/>
      <c r="D59" s="261"/>
      <c r="E59" s="261"/>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323" t="s">
        <v>557</v>
      </c>
      <c r="AL59" s="324"/>
      <c r="AM59" s="332">
        <v>886075</v>
      </c>
      <c r="AN59" s="333">
        <v>163997</v>
      </c>
      <c r="AO59" s="334">
        <v>-1.4</v>
      </c>
      <c r="AP59" s="335">
        <v>122054</v>
      </c>
      <c r="AQ59" s="336">
        <v>-3.5</v>
      </c>
      <c r="AR59" s="337">
        <v>2.1</v>
      </c>
    </row>
    <row r="60" spans="1:44" ht="13.2" x14ac:dyDescent="0.2">
      <c r="A60" s="265"/>
      <c r="B60" s="261"/>
      <c r="C60" s="261"/>
      <c r="D60" s="261"/>
      <c r="E60" s="261"/>
      <c r="F60" s="261"/>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338"/>
      <c r="AL60" s="339" t="s">
        <v>553</v>
      </c>
      <c r="AM60" s="340">
        <v>411503</v>
      </c>
      <c r="AN60" s="341">
        <v>76162</v>
      </c>
      <c r="AO60" s="342">
        <v>-3.5</v>
      </c>
      <c r="AP60" s="343">
        <v>68298</v>
      </c>
      <c r="AQ60" s="344">
        <v>1.9</v>
      </c>
      <c r="AR60" s="345">
        <v>-5.4</v>
      </c>
    </row>
    <row r="61" spans="1:44" ht="13.2" x14ac:dyDescent="0.2">
      <c r="A61" s="265"/>
      <c r="B61" s="261"/>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c r="AK61" s="323" t="s">
        <v>558</v>
      </c>
      <c r="AL61" s="346"/>
      <c r="AM61" s="347">
        <v>1121126</v>
      </c>
      <c r="AN61" s="348">
        <v>199423</v>
      </c>
      <c r="AO61" s="349">
        <v>1.7</v>
      </c>
      <c r="AP61" s="350">
        <v>122503</v>
      </c>
      <c r="AQ61" s="351">
        <v>-2.2999999999999998</v>
      </c>
      <c r="AR61" s="337">
        <v>4</v>
      </c>
    </row>
    <row r="62" spans="1:44" ht="13.2" x14ac:dyDescent="0.2">
      <c r="A62" s="265"/>
      <c r="B62" s="261"/>
      <c r="C62" s="261"/>
      <c r="D62" s="261"/>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338"/>
      <c r="AL62" s="339" t="s">
        <v>553</v>
      </c>
      <c r="AM62" s="340">
        <v>433571</v>
      </c>
      <c r="AN62" s="341">
        <v>77325</v>
      </c>
      <c r="AO62" s="342">
        <v>2.1</v>
      </c>
      <c r="AP62" s="343">
        <v>62701</v>
      </c>
      <c r="AQ62" s="344">
        <v>-0.2</v>
      </c>
      <c r="AR62" s="345">
        <v>2.2999999999999998</v>
      </c>
    </row>
    <row r="63" spans="1:44" ht="13.2" x14ac:dyDescent="0.2">
      <c r="A63" s="265"/>
      <c r="B63" s="261"/>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row>
    <row r="64" spans="1:44" ht="13.2" x14ac:dyDescent="0.2">
      <c r="A64" s="265"/>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row>
    <row r="65" spans="1:46" ht="13.2" x14ac:dyDescent="0.2">
      <c r="A65" s="265"/>
      <c r="B65" s="261"/>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261"/>
      <c r="AM65" s="261"/>
      <c r="AN65" s="261"/>
      <c r="AO65" s="261"/>
      <c r="AP65" s="261"/>
      <c r="AQ65" s="261"/>
      <c r="AR65" s="261"/>
    </row>
    <row r="66" spans="1:46" ht="13.2" x14ac:dyDescent="0.2">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x14ac:dyDescent="0.2">
      <c r="AK67" s="261"/>
      <c r="AL67" s="261"/>
      <c r="AM67" s="261"/>
      <c r="AN67" s="261"/>
      <c r="AO67" s="261"/>
      <c r="AP67" s="261"/>
      <c r="AQ67" s="261"/>
      <c r="AR67" s="261"/>
      <c r="AS67" s="261"/>
      <c r="AT67" s="261"/>
    </row>
    <row r="68" spans="1:46" ht="13.5" hidden="1" customHeight="1" x14ac:dyDescent="0.2">
      <c r="AK68" s="261"/>
      <c r="AL68" s="261"/>
      <c r="AM68" s="261"/>
      <c r="AN68" s="261"/>
      <c r="AO68" s="261"/>
      <c r="AP68" s="261"/>
      <c r="AQ68" s="261"/>
      <c r="AR68" s="261"/>
    </row>
    <row r="69" spans="1:46" ht="13.5" hidden="1" customHeight="1" x14ac:dyDescent="0.2">
      <c r="AK69" s="261"/>
      <c r="AL69" s="261"/>
      <c r="AM69" s="261"/>
      <c r="AN69" s="261"/>
      <c r="AO69" s="261"/>
      <c r="AP69" s="261"/>
      <c r="AQ69" s="261"/>
      <c r="AR69" s="261"/>
    </row>
    <row r="70" spans="1:46" ht="13.2" hidden="1" x14ac:dyDescent="0.2">
      <c r="AK70" s="261"/>
      <c r="AL70" s="261"/>
      <c r="AM70" s="261"/>
      <c r="AN70" s="261"/>
      <c r="AO70" s="261"/>
      <c r="AP70" s="261"/>
      <c r="AQ70" s="261"/>
      <c r="AR70" s="261"/>
    </row>
    <row r="71" spans="1:46" ht="13.2" hidden="1" x14ac:dyDescent="0.2">
      <c r="AK71" s="261"/>
      <c r="AL71" s="261"/>
      <c r="AM71" s="261"/>
      <c r="AN71" s="261"/>
      <c r="AO71" s="261"/>
      <c r="AP71" s="261"/>
      <c r="AQ71" s="261"/>
      <c r="AR71" s="261"/>
    </row>
    <row r="72" spans="1:46" ht="13.2" hidden="1" x14ac:dyDescent="0.2">
      <c r="AK72" s="261"/>
      <c r="AL72" s="261"/>
      <c r="AM72" s="261"/>
      <c r="AN72" s="261"/>
      <c r="AO72" s="261"/>
      <c r="AP72" s="261"/>
      <c r="AQ72" s="261"/>
      <c r="AR72" s="261"/>
    </row>
    <row r="73" spans="1:46" ht="13.2" hidden="1" x14ac:dyDescent="0.2">
      <c r="AK73" s="261"/>
      <c r="AL73" s="261"/>
      <c r="AM73" s="261"/>
      <c r="AN73" s="261"/>
      <c r="AO73" s="261"/>
      <c r="AP73" s="261"/>
      <c r="AQ73" s="261"/>
      <c r="AR73" s="261"/>
    </row>
  </sheetData>
  <sheetProtection algorithmName="SHA-512" hashValue="rR//yQbufvlAY34pHO1dgKUewowDWz1jQL/sraZOsx6v8yaYQRDn6yMI0ig+ykPKSOL+H43JTOyNFXvovoxnxQ==" saltValue="anGLdmMXclvYiBi8ZVlhX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election activeCell="AN65" sqref="AN65:DC69"/>
    </sheetView>
  </sheetViews>
  <sheetFormatPr defaultColWidth="0" defaultRowHeight="13.5" customHeight="1" zeroHeight="1" x14ac:dyDescent="0.2"/>
  <cols>
    <col min="1" max="125" width="2.44140625" style="259" customWidth="1"/>
    <col min="126" max="16384" width="9" style="258" hidden="1"/>
  </cols>
  <sheetData>
    <row r="1" spans="2:125" ht="13.5" customHeight="1" x14ac:dyDescent="0.2">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c r="DQ1" s="258"/>
      <c r="DR1" s="258"/>
      <c r="DS1" s="258"/>
      <c r="DT1" s="258"/>
      <c r="DU1" s="258"/>
    </row>
    <row r="2" spans="2:125" ht="13.2" x14ac:dyDescent="0.2">
      <c r="B2" s="258"/>
      <c r="DG2" s="258"/>
    </row>
    <row r="3" spans="2:125" ht="13.2" x14ac:dyDescent="0.2">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H3" s="258"/>
      <c r="DI3" s="258"/>
      <c r="DJ3" s="258"/>
      <c r="DK3" s="258"/>
      <c r="DL3" s="258"/>
      <c r="DM3" s="258"/>
      <c r="DN3" s="258"/>
      <c r="DO3" s="258"/>
      <c r="DP3" s="258"/>
      <c r="DQ3" s="258"/>
      <c r="DR3" s="258"/>
      <c r="DS3" s="258"/>
      <c r="DT3" s="258"/>
      <c r="DU3" s="258"/>
    </row>
    <row r="4" spans="2:125" ht="13.2" x14ac:dyDescent="0.2"/>
    <row r="5" spans="2:125" ht="13.2" x14ac:dyDescent="0.2"/>
    <row r="6" spans="2:125" ht="13.2" x14ac:dyDescent="0.2"/>
    <row r="7" spans="2:125" ht="13.2" x14ac:dyDescent="0.2"/>
    <row r="8" spans="2:125" ht="13.2" x14ac:dyDescent="0.2"/>
    <row r="9" spans="2:125" ht="13.2" x14ac:dyDescent="0.2">
      <c r="DU9" s="258"/>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8"/>
    </row>
    <row r="18" spans="125:125" ht="13.2" x14ac:dyDescent="0.2"/>
    <row r="19" spans="125:125" ht="13.2" x14ac:dyDescent="0.2"/>
    <row r="20" spans="125:125" ht="13.2" x14ac:dyDescent="0.2">
      <c r="DU20" s="258"/>
    </row>
    <row r="21" spans="125:125" ht="13.2" x14ac:dyDescent="0.2">
      <c r="DU21" s="258"/>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8"/>
    </row>
    <row r="29" spans="125:125" ht="13.2" x14ac:dyDescent="0.2"/>
    <row r="30" spans="125:125" ht="13.2" x14ac:dyDescent="0.2"/>
    <row r="31" spans="125:125" ht="13.2" x14ac:dyDescent="0.2"/>
    <row r="32" spans="125:125" ht="13.2" x14ac:dyDescent="0.2"/>
    <row r="33" spans="2:125" ht="13.2" x14ac:dyDescent="0.2">
      <c r="B33" s="258"/>
      <c r="G33" s="258"/>
      <c r="I33" s="258"/>
    </row>
    <row r="34" spans="2:125" ht="13.2" x14ac:dyDescent="0.2">
      <c r="C34" s="258"/>
      <c r="P34" s="258"/>
      <c r="DE34" s="258"/>
      <c r="DH34" s="258"/>
    </row>
    <row r="35" spans="2:125" ht="13.2" x14ac:dyDescent="0.2">
      <c r="D35" s="258"/>
      <c r="E35" s="258"/>
      <c r="DG35" s="258"/>
      <c r="DJ35" s="258"/>
      <c r="DP35" s="258"/>
      <c r="DQ35" s="258"/>
      <c r="DR35" s="258"/>
      <c r="DS35" s="258"/>
      <c r="DT35" s="258"/>
      <c r="DU35" s="258"/>
    </row>
    <row r="36" spans="2:125" ht="13.2" x14ac:dyDescent="0.2">
      <c r="F36" s="258"/>
      <c r="H36" s="258"/>
      <c r="J36" s="258"/>
      <c r="K36" s="258"/>
      <c r="L36" s="258"/>
      <c r="M36" s="258"/>
      <c r="N36" s="258"/>
      <c r="O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8"/>
      <c r="AY36" s="258"/>
      <c r="AZ36" s="258"/>
      <c r="BA36" s="258"/>
      <c r="BB36" s="258"/>
      <c r="BC36" s="258"/>
      <c r="BD36" s="258"/>
      <c r="BE36" s="258"/>
      <c r="BF36" s="258"/>
      <c r="BG36" s="258"/>
      <c r="BH36" s="258"/>
      <c r="BI36" s="258"/>
      <c r="BJ36" s="258"/>
      <c r="BK36" s="258"/>
      <c r="BL36" s="258"/>
      <c r="BM36" s="258"/>
      <c r="BN36" s="258"/>
      <c r="BO36" s="258"/>
      <c r="BP36" s="258"/>
      <c r="BQ36" s="258"/>
      <c r="BR36" s="258"/>
      <c r="BS36" s="258"/>
      <c r="BT36" s="258"/>
      <c r="BU36" s="258"/>
      <c r="BV36" s="258"/>
      <c r="BW36" s="258"/>
      <c r="BX36" s="258"/>
      <c r="BY36" s="258"/>
      <c r="BZ36" s="258"/>
      <c r="CA36" s="258"/>
      <c r="CB36" s="258"/>
      <c r="CC36" s="258"/>
      <c r="CD36" s="258"/>
      <c r="CE36" s="258"/>
      <c r="CF36" s="258"/>
      <c r="CG36" s="258"/>
      <c r="CH36" s="258"/>
      <c r="CI36" s="258"/>
      <c r="CJ36" s="258"/>
      <c r="CK36" s="258"/>
      <c r="CL36" s="258"/>
      <c r="CM36" s="258"/>
      <c r="CN36" s="258"/>
      <c r="CO36" s="258"/>
      <c r="CP36" s="258"/>
      <c r="CQ36" s="258"/>
      <c r="CR36" s="258"/>
      <c r="CS36" s="258"/>
      <c r="CT36" s="258"/>
      <c r="CU36" s="258"/>
      <c r="CV36" s="258"/>
      <c r="CW36" s="258"/>
      <c r="CX36" s="258"/>
      <c r="CY36" s="258"/>
      <c r="CZ36" s="258"/>
      <c r="DA36" s="258"/>
      <c r="DB36" s="258"/>
      <c r="DC36" s="258"/>
      <c r="DD36" s="258"/>
      <c r="DF36" s="258"/>
      <c r="DI36" s="258"/>
      <c r="DK36" s="258"/>
      <c r="DL36" s="258"/>
      <c r="DM36" s="258"/>
      <c r="DN36" s="258"/>
      <c r="DO36" s="258"/>
      <c r="DP36" s="258"/>
      <c r="DQ36" s="258"/>
      <c r="DR36" s="258"/>
      <c r="DS36" s="258"/>
      <c r="DT36" s="258"/>
      <c r="DU36" s="258"/>
    </row>
    <row r="37" spans="2:125" ht="13.2" x14ac:dyDescent="0.2">
      <c r="DU37" s="258"/>
    </row>
    <row r="38" spans="2:125" ht="13.2" x14ac:dyDescent="0.2">
      <c r="DT38" s="258"/>
      <c r="DU38" s="258"/>
    </row>
    <row r="39" spans="2:125" ht="13.2" x14ac:dyDescent="0.2"/>
    <row r="40" spans="2:125" ht="13.2" x14ac:dyDescent="0.2">
      <c r="DH40" s="258"/>
    </row>
    <row r="41" spans="2:125" ht="13.2" x14ac:dyDescent="0.2">
      <c r="DE41" s="258"/>
    </row>
    <row r="42" spans="2:125" ht="13.2" x14ac:dyDescent="0.2">
      <c r="DG42" s="258"/>
      <c r="DJ42" s="258"/>
    </row>
    <row r="43" spans="2:125" ht="13.2" x14ac:dyDescent="0.2">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F43" s="258"/>
      <c r="DI43" s="258"/>
      <c r="DK43" s="258"/>
      <c r="DL43" s="258"/>
      <c r="DM43" s="258"/>
      <c r="DN43" s="258"/>
      <c r="DO43" s="258"/>
      <c r="DP43" s="258"/>
      <c r="DQ43" s="258"/>
      <c r="DR43" s="258"/>
      <c r="DS43" s="258"/>
      <c r="DT43" s="258"/>
      <c r="DU43" s="258"/>
    </row>
    <row r="44" spans="2:125" ht="13.2" x14ac:dyDescent="0.2">
      <c r="DU44" s="258"/>
    </row>
    <row r="45" spans="2:125" ht="13.2" x14ac:dyDescent="0.2"/>
    <row r="46" spans="2:125" ht="13.2" x14ac:dyDescent="0.2"/>
    <row r="47" spans="2:125" ht="13.2" x14ac:dyDescent="0.2"/>
    <row r="48" spans="2:125" ht="13.2" x14ac:dyDescent="0.2">
      <c r="DT48" s="258"/>
      <c r="DU48" s="258"/>
    </row>
    <row r="49" spans="120:125" ht="13.2" x14ac:dyDescent="0.2">
      <c r="DU49" s="258"/>
    </row>
    <row r="50" spans="120:125" ht="13.2" x14ac:dyDescent="0.2">
      <c r="DU50" s="258"/>
    </row>
    <row r="51" spans="120:125" ht="13.2" x14ac:dyDescent="0.2">
      <c r="DP51" s="258"/>
      <c r="DQ51" s="258"/>
      <c r="DR51" s="258"/>
      <c r="DS51" s="258"/>
      <c r="DT51" s="258"/>
      <c r="DU51" s="258"/>
    </row>
    <row r="52" spans="120:125" ht="13.2" x14ac:dyDescent="0.2"/>
    <row r="53" spans="120:125" ht="13.2" x14ac:dyDescent="0.2"/>
    <row r="54" spans="120:125" ht="13.2" x14ac:dyDescent="0.2">
      <c r="DU54" s="258"/>
    </row>
    <row r="55" spans="120:125" ht="13.2" x14ac:dyDescent="0.2"/>
    <row r="56" spans="120:125" ht="13.2" x14ac:dyDescent="0.2"/>
    <row r="57" spans="120:125" ht="13.2" x14ac:dyDescent="0.2"/>
    <row r="58" spans="120:125" ht="13.2" x14ac:dyDescent="0.2">
      <c r="DU58" s="258"/>
    </row>
    <row r="59" spans="120:125" ht="13.2" x14ac:dyDescent="0.2"/>
    <row r="60" spans="120:125" ht="13.2" x14ac:dyDescent="0.2"/>
    <row r="61" spans="120:125" ht="13.2" x14ac:dyDescent="0.2"/>
    <row r="62" spans="120:125" ht="13.2" x14ac:dyDescent="0.2"/>
    <row r="63" spans="120:125" ht="13.2" x14ac:dyDescent="0.2">
      <c r="DU63" s="258"/>
    </row>
    <row r="64" spans="120:125" ht="13.2" x14ac:dyDescent="0.2">
      <c r="DT64" s="258"/>
      <c r="DU64" s="258"/>
    </row>
    <row r="65" spans="123:125" ht="13.2" x14ac:dyDescent="0.2"/>
    <row r="66" spans="123:125" ht="13.2" x14ac:dyDescent="0.2"/>
    <row r="67" spans="123:125" ht="13.2" x14ac:dyDescent="0.2"/>
    <row r="68" spans="123:125" ht="13.2" x14ac:dyDescent="0.2"/>
    <row r="69" spans="123:125" ht="13.2" x14ac:dyDescent="0.2">
      <c r="DS69" s="258"/>
      <c r="DT69" s="258"/>
      <c r="DU69" s="258"/>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8"/>
    </row>
    <row r="83" spans="116:125" ht="13.2" x14ac:dyDescent="0.2">
      <c r="DM83" s="258"/>
      <c r="DN83" s="258"/>
      <c r="DO83" s="258"/>
      <c r="DP83" s="258"/>
      <c r="DQ83" s="258"/>
      <c r="DR83" s="258"/>
      <c r="DS83" s="258"/>
      <c r="DT83" s="258"/>
      <c r="DU83" s="258"/>
    </row>
    <row r="84" spans="116:125" ht="13.2" x14ac:dyDescent="0.2"/>
    <row r="85" spans="116:125" ht="13.2" x14ac:dyDescent="0.2"/>
    <row r="86" spans="116:125" ht="13.2" x14ac:dyDescent="0.2"/>
    <row r="87" spans="116:125" ht="13.2" x14ac:dyDescent="0.2"/>
    <row r="88" spans="116:125" ht="13.2" x14ac:dyDescent="0.2">
      <c r="DU88" s="258"/>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8"/>
      <c r="DT94" s="258"/>
      <c r="DU94" s="258"/>
    </row>
    <row r="95" spans="116:125" ht="13.5" customHeight="1" x14ac:dyDescent="0.2">
      <c r="DU95" s="258"/>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8"/>
    </row>
    <row r="102" spans="124:125" ht="13.5" customHeight="1" x14ac:dyDescent="0.2"/>
    <row r="103" spans="124:125" ht="13.5" customHeight="1" x14ac:dyDescent="0.2"/>
    <row r="104" spans="124:125" ht="13.5" customHeight="1" x14ac:dyDescent="0.2">
      <c r="DT104" s="258"/>
      <c r="DU104" s="25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8" t="s">
        <v>560</v>
      </c>
    </row>
    <row r="121" spans="125:125" ht="13.5" hidden="1" customHeight="1" x14ac:dyDescent="0.2">
      <c r="DU121" s="258"/>
    </row>
  </sheetData>
  <sheetProtection algorithmName="SHA-512" hashValue="OSDaOuzkbJRWZYtMw+jc4GPS/cyPeeuWDnnj6Zm05fPNxV6CZWwFEwBB0g8xpdKh4oes9b0bAbcqLa8qN7OM+g==" saltValue="hzIlP2Nn7j7ikz77CR1X3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election activeCell="AN65" sqref="AN65:DC69"/>
    </sheetView>
  </sheetViews>
  <sheetFormatPr defaultColWidth="0" defaultRowHeight="13.5" customHeight="1" zeroHeight="1" x14ac:dyDescent="0.2"/>
  <cols>
    <col min="1" max="125" width="2.44140625" style="259" customWidth="1"/>
    <col min="126" max="142" width="0" style="258" hidden="1" customWidth="1"/>
    <col min="143" max="16384" width="9" style="258" hidden="1"/>
  </cols>
  <sheetData>
    <row r="1" spans="1:125" ht="13.5" customHeight="1" x14ac:dyDescent="0.2">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c r="DQ1" s="258"/>
      <c r="DR1" s="258"/>
      <c r="DS1" s="258"/>
      <c r="DT1" s="258"/>
      <c r="DU1" s="258"/>
    </row>
    <row r="2" spans="1:125" ht="13.2" x14ac:dyDescent="0.2">
      <c r="B2" s="258"/>
      <c r="T2" s="258"/>
    </row>
    <row r="3" spans="1:125" ht="13.2" x14ac:dyDescent="0.2">
      <c r="C3" s="258"/>
      <c r="D3" s="258"/>
      <c r="E3" s="258"/>
      <c r="F3" s="258"/>
      <c r="G3" s="258"/>
      <c r="H3" s="258"/>
      <c r="I3" s="258"/>
      <c r="J3" s="258"/>
      <c r="K3" s="258"/>
      <c r="L3" s="258"/>
      <c r="M3" s="258"/>
      <c r="N3" s="258"/>
      <c r="O3" s="258"/>
      <c r="P3" s="258"/>
      <c r="Q3" s="258"/>
      <c r="R3" s="258"/>
      <c r="S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G3" s="258"/>
      <c r="DH3" s="258"/>
      <c r="DI3" s="258"/>
      <c r="DJ3" s="258"/>
      <c r="DK3" s="258"/>
      <c r="DL3" s="258"/>
      <c r="DM3" s="258"/>
      <c r="DN3" s="258"/>
      <c r="DO3" s="258"/>
      <c r="DP3" s="258"/>
      <c r="DQ3" s="258"/>
      <c r="DR3" s="258"/>
      <c r="DS3" s="258"/>
      <c r="DT3" s="258"/>
      <c r="DU3" s="258"/>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8"/>
      <c r="G33" s="258"/>
      <c r="I33" s="258"/>
    </row>
    <row r="34" spans="2:125" ht="13.2" x14ac:dyDescent="0.2">
      <c r="C34" s="258"/>
      <c r="P34" s="258"/>
      <c r="R34" s="258"/>
      <c r="U34" s="258"/>
    </row>
    <row r="35" spans="2:125" ht="13.2" x14ac:dyDescent="0.2">
      <c r="D35" s="258"/>
      <c r="E35" s="258"/>
      <c r="T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8"/>
      <c r="AY35" s="258"/>
      <c r="AZ35" s="258"/>
      <c r="BA35" s="258"/>
      <c r="BB35" s="258"/>
      <c r="BC35" s="258"/>
      <c r="BD35" s="258"/>
      <c r="BE35" s="258"/>
      <c r="BF35" s="258"/>
      <c r="BG35" s="258"/>
      <c r="BH35" s="258"/>
      <c r="BI35" s="258"/>
      <c r="BJ35" s="258"/>
      <c r="BK35" s="258"/>
      <c r="BL35" s="258"/>
      <c r="BM35" s="258"/>
      <c r="BN35" s="258"/>
      <c r="BO35" s="258"/>
      <c r="BP35" s="258"/>
      <c r="BQ35" s="258"/>
      <c r="BR35" s="258"/>
      <c r="BS35" s="258"/>
      <c r="BT35" s="258"/>
      <c r="BU35" s="258"/>
      <c r="BV35" s="258"/>
      <c r="BW35" s="258"/>
      <c r="BX35" s="258"/>
      <c r="BY35" s="258"/>
      <c r="BZ35" s="258"/>
      <c r="CA35" s="258"/>
      <c r="CB35" s="258"/>
      <c r="CC35" s="258"/>
      <c r="CD35" s="258"/>
      <c r="CE35" s="258"/>
      <c r="CF35" s="258"/>
      <c r="CG35" s="258"/>
      <c r="CH35" s="258"/>
      <c r="CI35" s="258"/>
      <c r="CJ35" s="258"/>
      <c r="CK35" s="258"/>
      <c r="CL35" s="258"/>
      <c r="CM35" s="258"/>
      <c r="CN35" s="258"/>
      <c r="CO35" s="258"/>
      <c r="CP35" s="258"/>
      <c r="CQ35" s="258"/>
      <c r="CR35" s="258"/>
      <c r="CS35" s="258"/>
      <c r="CT35" s="258"/>
      <c r="CU35" s="258"/>
      <c r="CV35" s="258"/>
      <c r="CW35" s="258"/>
      <c r="CX35" s="258"/>
      <c r="CY35" s="258"/>
      <c r="CZ35" s="258"/>
      <c r="DA35" s="258"/>
      <c r="DB35" s="258"/>
      <c r="DC35" s="258"/>
      <c r="DD35" s="258"/>
      <c r="DE35" s="258"/>
      <c r="DF35" s="258"/>
      <c r="DG35" s="258"/>
      <c r="DH35" s="258"/>
      <c r="DI35" s="258"/>
      <c r="DJ35" s="258"/>
      <c r="DK35" s="258"/>
      <c r="DL35" s="258"/>
      <c r="DM35" s="258"/>
      <c r="DN35" s="258"/>
      <c r="DO35" s="258"/>
      <c r="DP35" s="258"/>
      <c r="DQ35" s="258"/>
      <c r="DR35" s="258"/>
      <c r="DS35" s="258"/>
      <c r="DT35" s="258"/>
      <c r="DU35" s="258"/>
    </row>
    <row r="36" spans="2:125" ht="13.2" x14ac:dyDescent="0.2">
      <c r="F36" s="258"/>
      <c r="H36" s="258"/>
      <c r="J36" s="258"/>
      <c r="K36" s="258"/>
      <c r="L36" s="258"/>
      <c r="M36" s="258"/>
      <c r="N36" s="258"/>
      <c r="O36" s="258"/>
      <c r="Q36" s="258"/>
      <c r="S36" s="258"/>
      <c r="V36" s="258"/>
    </row>
    <row r="37" spans="2:125" ht="13.2" x14ac:dyDescent="0.2"/>
    <row r="38" spans="2:125" ht="13.2" x14ac:dyDescent="0.2"/>
    <row r="39" spans="2:125" ht="13.2" x14ac:dyDescent="0.2"/>
    <row r="40" spans="2:125" ht="13.2" x14ac:dyDescent="0.2">
      <c r="U40" s="258"/>
    </row>
    <row r="41" spans="2:125" ht="13.2" x14ac:dyDescent="0.2">
      <c r="R41" s="258"/>
    </row>
    <row r="42" spans="2:125" ht="13.2" x14ac:dyDescent="0.2">
      <c r="T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I42" s="258"/>
      <c r="BJ42" s="258"/>
      <c r="BK42" s="258"/>
      <c r="BL42" s="258"/>
      <c r="BM42" s="258"/>
      <c r="BN42" s="258"/>
      <c r="BO42" s="258"/>
      <c r="BP42" s="258"/>
      <c r="BQ42" s="258"/>
      <c r="BR42" s="258"/>
      <c r="BS42" s="258"/>
      <c r="BT42" s="258"/>
      <c r="BU42" s="258"/>
      <c r="BV42" s="258"/>
      <c r="BW42" s="258"/>
      <c r="BX42" s="258"/>
      <c r="BY42" s="258"/>
      <c r="BZ42" s="258"/>
      <c r="CA42" s="258"/>
      <c r="CB42" s="258"/>
      <c r="CC42" s="258"/>
      <c r="CD42" s="258"/>
      <c r="CE42" s="258"/>
      <c r="CF42" s="258"/>
      <c r="CG42" s="258"/>
      <c r="CH42" s="258"/>
      <c r="CI42" s="258"/>
      <c r="CJ42" s="258"/>
      <c r="CK42" s="258"/>
      <c r="CL42" s="258"/>
      <c r="CM42" s="258"/>
      <c r="CN42" s="258"/>
      <c r="CO42" s="258"/>
      <c r="CP42" s="258"/>
      <c r="CQ42" s="258"/>
      <c r="CR42" s="258"/>
      <c r="CS42" s="258"/>
      <c r="CT42" s="258"/>
      <c r="CU42" s="258"/>
      <c r="CV42" s="258"/>
      <c r="CW42" s="258"/>
      <c r="CX42" s="258"/>
      <c r="CY42" s="258"/>
      <c r="CZ42" s="258"/>
      <c r="DA42" s="258"/>
      <c r="DB42" s="258"/>
      <c r="DC42" s="258"/>
      <c r="DD42" s="258"/>
      <c r="DE42" s="258"/>
      <c r="DF42" s="258"/>
      <c r="DG42" s="258"/>
      <c r="DH42" s="258"/>
      <c r="DI42" s="258"/>
      <c r="DJ42" s="258"/>
      <c r="DK42" s="258"/>
      <c r="DL42" s="258"/>
      <c r="DM42" s="258"/>
      <c r="DN42" s="258"/>
      <c r="DO42" s="258"/>
      <c r="DP42" s="258"/>
      <c r="DQ42" s="258"/>
      <c r="DR42" s="258"/>
      <c r="DS42" s="258"/>
      <c r="DT42" s="258"/>
      <c r="DU42" s="258"/>
    </row>
    <row r="43" spans="2:125" ht="13.2" x14ac:dyDescent="0.2">
      <c r="Q43" s="258"/>
      <c r="S43" s="258"/>
      <c r="V43" s="258"/>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561</v>
      </c>
    </row>
  </sheetData>
  <sheetProtection algorithmName="SHA-512" hashValue="aZRqVhU3A7mvxQ2PN045aJFxopxI//w5q/QXR9mY7Uf08ENvCVt/YMoU/Mm+eC/PHZeFVPmyranIwGeOBadeWA==" saltValue="jr+WuX1naxL33bNwiTkFw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election activeCell="AN65" sqref="AN65:DC69"/>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2">
      <c r="B47" s="10"/>
      <c r="C47" s="1204" t="s">
        <v>3</v>
      </c>
      <c r="D47" s="1204"/>
      <c r="E47" s="1205"/>
      <c r="F47" s="11">
        <v>36.630000000000003</v>
      </c>
      <c r="G47" s="12">
        <v>30.24</v>
      </c>
      <c r="H47" s="12">
        <v>27.44</v>
      </c>
      <c r="I47" s="12">
        <v>37.14</v>
      </c>
      <c r="J47" s="13">
        <v>52.96</v>
      </c>
    </row>
    <row r="48" spans="2:10" ht="57.75" customHeight="1" x14ac:dyDescent="0.2">
      <c r="B48" s="14"/>
      <c r="C48" s="1206" t="s">
        <v>4</v>
      </c>
      <c r="D48" s="1206"/>
      <c r="E48" s="1207"/>
      <c r="F48" s="15">
        <v>6.97</v>
      </c>
      <c r="G48" s="16">
        <v>5.84</v>
      </c>
      <c r="H48" s="16">
        <v>2.68</v>
      </c>
      <c r="I48" s="16">
        <v>4.84</v>
      </c>
      <c r="J48" s="17">
        <v>5.35</v>
      </c>
    </row>
    <row r="49" spans="2:10" ht="57.75" customHeight="1" thickBot="1" x14ac:dyDescent="0.25">
      <c r="B49" s="18"/>
      <c r="C49" s="1208" t="s">
        <v>5</v>
      </c>
      <c r="D49" s="1208"/>
      <c r="E49" s="1209"/>
      <c r="F49" s="19" t="s">
        <v>567</v>
      </c>
      <c r="G49" s="20" t="s">
        <v>568</v>
      </c>
      <c r="H49" s="20" t="s">
        <v>569</v>
      </c>
      <c r="I49" s="20">
        <v>13.59</v>
      </c>
      <c r="J49" s="21">
        <v>19.36</v>
      </c>
    </row>
    <row r="50" spans="2:10" ht="13.2" x14ac:dyDescent="0.2"/>
  </sheetData>
  <sheetProtection algorithmName="SHA-512" hashValue="/6oq66PC+WLLURwnI6XqlT6FvbiyTXceX4C9Qy/XCEZ/x+SAWkn3rbem/rw+28OrBgRa2UPJh8YbZbywbfAE9g==" saltValue="4SbNcwIBTgDZqoXrVQ2f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渡辺 沙彩</cp:lastModifiedBy>
  <cp:lastPrinted>2023-03-17T06:51:28Z</cp:lastPrinted>
  <dcterms:created xsi:type="dcterms:W3CDTF">2023-02-20T04:04:34Z</dcterms:created>
  <dcterms:modified xsi:type="dcterms:W3CDTF">2023-10-31T00:05:53Z</dcterms:modified>
  <cp:category/>
</cp:coreProperties>
</file>