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190.93\12上下水道\3簡水\簡易水道事業\★水道一般（調査物）\★水道文書関係（調査物）\R4\★回答文書\【照会_市町村財政課1月27日（金）期限】公営企業に係る経営比較分析表（令和３年度決算）の分析等について\"/>
    </mc:Choice>
  </mc:AlternateContent>
  <xr:revisionPtr revIDLastSave="0" documentId="13_ncr:1_{AB3B5DEF-F399-41CE-A8CD-772985124E05}" xr6:coauthVersionLast="47" xr6:coauthVersionMax="47" xr10:uidLastSave="{00000000-0000-0000-0000-000000000000}"/>
  <workbookProtection workbookAlgorithmName="SHA-512" workbookHashValue="e1pwL37B+mMjuCHAJeNUxe84gyyf2lGDjgkEqmr8D2ClBwExI0aHbUjXDk+2U3O0FdU5sdVyoySEUBr5Y1tqRw==" workbookSaltValue="CfY0NvyAST56pu7shF8DY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<sst xmlns="http://schemas.openxmlformats.org/spreadsheetml/2006/main" count="233" uniqueCount="118">
  <si>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</si>
  <si>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</si>
  <si>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</si>
  <si>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</si>
  <si>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</si>
  <si>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</si>
  <si>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</si>
  <si>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</si>
  <si>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</si>
  <si>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</si>
  <si>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</si>
  <si>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</si>
  <si>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</si>
  <si>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</si>
  <si>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</si>
  <si>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</si>
  <si>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</si>
  <si>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</si>
  <si>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</si>
  <si>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</si>
  <si>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</si>
  <si>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</si>
  <si>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</si>
  <si>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</si>
  <si>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</si>
  <si>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</si>
  <si>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</si>
  <si>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</si>
  <si>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</si>
  <si>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</si>
  <si>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</si>
  <si>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</si>
  <si>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</si>
  <si>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</si>
  <si>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</si>
  <si>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</si>
  <si>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</si>
  <si>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</si>
  <si>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</si>
  <si>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</si>
  <si>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</si>
  <si>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</si>
  <si>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</si>
  <si>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</si>
  <si>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</si>
  <si>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</si>
  <si>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</si>
  <si>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</si>
  <si>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</si>
  <si>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</si>
  <si>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</si>
  <si>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</si>
  <si>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</si>
  <si>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</si>
  <si>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</si>
  <si>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</si>
  <si>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</si>
  <si>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</si>
  <si>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</si>
  <si>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</si>
  <si>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</si>
  <si>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</si>
  <si>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</si>
  <si>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</si>
  <si>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</si>
  <si>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</si>
  <si>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</si>
  <si>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</si>
  <si>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</si>
  <si>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</si>
  <si>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</si>
  <si>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</si>
  <si>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</si>
  <si>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</si>
  <si>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</si>
  <si>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</si>
  <si>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</si>
  <si>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</si>
  <si>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</si>
  <si>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</si>
  <si>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</si>
  <si>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</si>
  <si>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</si>
  <si>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</si>
  <si>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</si>
  <si>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</si>
  <si>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</si>
  <si>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</si>
  <si>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</si>
  <si>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</si>
  <si>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</si>
  <si>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</si>
  <si>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</si>
  <si>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</si>
  <si>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</si>
  <si>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</si>
  <si>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平田村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</si>
  <si>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</si>
  <si>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</si>
  <si>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</si>
  <si>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</si>
  <si>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</si>
  <si>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</si>
  <si>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</si>
  <si>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</si>
  <si>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</si>
  <si>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</si>
  <si>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</si>
  <si>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</si>
  <si>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</si>
  <si>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</si>
  <si>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</si>
  <si>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</si>
  <si>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</si>
  <si>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</si>
  <si>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前年度から5.73%減少した。依然として一般会計からの繰入がなければ経営できない状態が続いている。現在の地方債償還金、管路更新事業を踏まえると、今後も現況に近い経営が続くことが予想されるが、健全な経営へ向け事業の効率化を図るなど、経営改善策を見出していくことが必要である。
④企業債残高対事業規模比率は前年度から56.23%減少した。現在の主な企業債は平成8年に竣工した第一次拡張事業と平成21年度から継続中である管路更新事業のものである。給水普及率が80%台と低いため、引き続き新規加入の促進に努める。
⑤料金回収率は3.89%減少した。給水収益以外の繰入金により収入不足を補填している割合が高い。今後も基準外繰入で収入を補填せざるを得ない状況が続くが、徴収率の向上及び給水原価の減少に努めたい。
⑥給水原価は前年度から27.2円増加した。有収率の向上を図るとともに、施設管理費のコスト削減に努めたい。また、基本料金と従量料金のバランスを考慮し、定期的に料金の引き上げを実施したい。
⑦施設利用率は前年度から4.35%増加したが、給水人口減少に伴い、給水量は減少傾向にある。老朽施設の更新も費用的な面で経年劣化に追いつかない状況である。また、今後の課題として施設の長寿命化を図りながら、近隣市町村との広域化・共同化も検討していく必要である。
⑧有収率は前年度から8.14%減少した。継続して実施している老朽管更新事業に併せて、漏水調査業務にも努めたい。</t>
    <rPh sb="1" eb="6">
      <t>シュウエキテキシュウシ</t>
    </rPh>
    <rPh sb="6" eb="8">
      <t>ヒリツ</t>
    </rPh>
    <rPh sb="9" eb="12">
      <t>ゼンネンド</t>
    </rPh>
    <rPh sb="19" eb="21">
      <t>ゲンショウ</t>
    </rPh>
    <rPh sb="24" eb="26">
      <t>イゼン</t>
    </rPh>
    <rPh sb="29" eb="33">
      <t>イッパンカイケイ</t>
    </rPh>
    <rPh sb="36" eb="38">
      <t>クリイレ</t>
    </rPh>
    <rPh sb="43" eb="45">
      <t>ケイエイ</t>
    </rPh>
    <rPh sb="49" eb="51">
      <t>ジョウタイ</t>
    </rPh>
    <rPh sb="52" eb="53">
      <t>ツヅ</t>
    </rPh>
    <rPh sb="58" eb="60">
      <t>ゲンザイ</t>
    </rPh>
    <rPh sb="61" eb="64">
      <t>チホウサイ</t>
    </rPh>
    <rPh sb="64" eb="67">
      <t>ショウカンキン</t>
    </rPh>
    <rPh sb="68" eb="70">
      <t>カンロ</t>
    </rPh>
    <rPh sb="70" eb="72">
      <t>コウシン</t>
    </rPh>
    <rPh sb="72" eb="74">
      <t>ジギョウ</t>
    </rPh>
    <rPh sb="75" eb="76">
      <t>フ</t>
    </rPh>
    <rPh sb="81" eb="83">
      <t>コンゴ</t>
    </rPh>
    <rPh sb="84" eb="86">
      <t>ゲンキョウ</t>
    </rPh>
    <rPh sb="87" eb="88">
      <t>チカ</t>
    </rPh>
    <rPh sb="89" eb="91">
      <t>ケイエイ</t>
    </rPh>
    <rPh sb="92" eb="93">
      <t>ツヅ</t>
    </rPh>
    <rPh sb="97" eb="99">
      <t>ヨソウ</t>
    </rPh>
    <rPh sb="104" eb="106">
      <t>ケンゼン</t>
    </rPh>
    <rPh sb="107" eb="109">
      <t>ケイエイ</t>
    </rPh>
    <rPh sb="110" eb="111">
      <t>ム</t>
    </rPh>
    <rPh sb="112" eb="114">
      <t>ジギョウ</t>
    </rPh>
    <rPh sb="115" eb="118">
      <t>コウリツカ</t>
    </rPh>
    <rPh sb="119" eb="120">
      <t>ハカ</t>
    </rPh>
    <rPh sb="124" eb="126">
      <t>ケイエイ</t>
    </rPh>
    <rPh sb="126" eb="129">
      <t>カイゼンサク</t>
    </rPh>
    <rPh sb="130" eb="132">
      <t>ミイダ</t>
    </rPh>
    <rPh sb="139" eb="141">
      <t>ヒツヨウ</t>
    </rPh>
    <rPh sb="147" eb="150">
      <t>キギョウサイ</t>
    </rPh>
    <rPh sb="150" eb="152">
      <t>ザンダカ</t>
    </rPh>
    <rPh sb="152" eb="153">
      <t>タイ</t>
    </rPh>
    <rPh sb="153" eb="157">
      <t>ジギョウキボ</t>
    </rPh>
    <rPh sb="157" eb="159">
      <t>ヒリツ</t>
    </rPh>
    <rPh sb="160" eb="163">
      <t>ゼンネンド</t>
    </rPh>
    <rPh sb="171" eb="173">
      <t>ゲンショウ</t>
    </rPh>
    <rPh sb="176" eb="178">
      <t>ゲンザイ</t>
    </rPh>
    <rPh sb="179" eb="180">
      <t>オモ</t>
    </rPh>
    <rPh sb="181" eb="184">
      <t>キギョウサイ</t>
    </rPh>
    <rPh sb="185" eb="187">
      <t>ヘイセイ</t>
    </rPh>
    <rPh sb="188" eb="189">
      <t>ネン</t>
    </rPh>
    <rPh sb="190" eb="192">
      <t>シュンコウ</t>
    </rPh>
    <rPh sb="194" eb="197">
      <t>ダイイチジ</t>
    </rPh>
    <rPh sb="197" eb="199">
      <t>カクチョウ</t>
    </rPh>
    <rPh sb="199" eb="201">
      <t>ジギョウ</t>
    </rPh>
    <rPh sb="202" eb="204">
      <t>ヘイセイ</t>
    </rPh>
    <rPh sb="206" eb="208">
      <t>ネンド</t>
    </rPh>
    <rPh sb="210" eb="213">
      <t>ケイゾクチュウ</t>
    </rPh>
    <rPh sb="216" eb="218">
      <t>カンロ</t>
    </rPh>
    <rPh sb="218" eb="220">
      <t>コウシン</t>
    </rPh>
    <rPh sb="220" eb="222">
      <t>ジギョウ</t>
    </rPh>
    <rPh sb="229" eb="231">
      <t>キュウスイ</t>
    </rPh>
    <rPh sb="231" eb="234">
      <t>フキュウリツ</t>
    </rPh>
    <rPh sb="238" eb="239">
      <t>ダイ</t>
    </rPh>
    <rPh sb="240" eb="241">
      <t>ヒク</t>
    </rPh>
    <rPh sb="245" eb="246">
      <t>ヒ</t>
    </rPh>
    <rPh sb="247" eb="248">
      <t>ツヅ</t>
    </rPh>
    <rPh sb="249" eb="253">
      <t>シンキカニュウ</t>
    </rPh>
    <rPh sb="254" eb="256">
      <t>ソクシン</t>
    </rPh>
    <rPh sb="257" eb="258">
      <t>ツト</t>
    </rPh>
    <rPh sb="263" eb="265">
      <t>リョウキン</t>
    </rPh>
    <rPh sb="265" eb="268">
      <t>カイシュウリツ</t>
    </rPh>
    <rPh sb="274" eb="276">
      <t>ゲンショウ</t>
    </rPh>
    <rPh sb="279" eb="283">
      <t>キュウスイシュウエキ</t>
    </rPh>
    <rPh sb="283" eb="285">
      <t>イガイ</t>
    </rPh>
    <rPh sb="288" eb="289">
      <t>キン</t>
    </rPh>
    <rPh sb="316" eb="317">
      <t>イ</t>
    </rPh>
    <rPh sb="321" eb="323">
      <t>ホテン</t>
    </rPh>
    <rPh sb="327" eb="328">
      <t>エ</t>
    </rPh>
    <rPh sb="330" eb="332">
      <t>ジョウキョウ</t>
    </rPh>
    <rPh sb="333" eb="334">
      <t>ツヅ</t>
    </rPh>
    <rPh sb="337" eb="340">
      <t>チョウシュウリツ</t>
    </rPh>
    <rPh sb="341" eb="343">
      <t>コウジョウ</t>
    </rPh>
    <rPh sb="343" eb="344">
      <t>オヨ</t>
    </rPh>
    <rPh sb="345" eb="349">
      <t>キュウスイゲンカ</t>
    </rPh>
    <rPh sb="350" eb="352">
      <t>ゲンショウ</t>
    </rPh>
    <rPh sb="353" eb="354">
      <t>ツト</t>
    </rPh>
    <rPh sb="360" eb="364">
      <t>キュウスイゲンカ</t>
    </rPh>
    <rPh sb="365" eb="368">
      <t>ゼンネンド</t>
    </rPh>
    <rPh sb="374" eb="375">
      <t>エン</t>
    </rPh>
    <rPh sb="375" eb="377">
      <t>ゾウカ</t>
    </rPh>
    <rPh sb="380" eb="383">
      <t>ユウシュウリツ</t>
    </rPh>
    <rPh sb="384" eb="386">
      <t>コウジョウ</t>
    </rPh>
    <rPh sb="387" eb="388">
      <t>ハカ</t>
    </rPh>
    <rPh sb="394" eb="396">
      <t>シセツ</t>
    </rPh>
    <rPh sb="396" eb="399">
      <t>カンリヒ</t>
    </rPh>
    <rPh sb="403" eb="405">
      <t>サクゲン</t>
    </rPh>
    <rPh sb="406" eb="407">
      <t>ツト</t>
    </rPh>
    <rPh sb="433" eb="436">
      <t>テイキテキ</t>
    </rPh>
    <rPh sb="437" eb="439">
      <t>リョウキン</t>
    </rPh>
    <rPh sb="440" eb="441">
      <t>ヒ</t>
    </rPh>
    <rPh sb="442" eb="443">
      <t>ア</t>
    </rPh>
    <rPh sb="445" eb="447">
      <t>ジッシ</t>
    </rPh>
    <rPh sb="453" eb="455">
      <t>シセツ</t>
    </rPh>
    <rPh sb="455" eb="458">
      <t>リヨウリツ</t>
    </rPh>
    <rPh sb="459" eb="462">
      <t>ゼンネンド</t>
    </rPh>
    <rPh sb="469" eb="471">
      <t>ゾウカ</t>
    </rPh>
    <rPh sb="475" eb="479">
      <t>キュウスイジンコウ</t>
    </rPh>
    <rPh sb="479" eb="481">
      <t>ゲンショウ</t>
    </rPh>
    <rPh sb="482" eb="483">
      <t>トモナ</t>
    </rPh>
    <rPh sb="485" eb="488">
      <t>キュウスイリョウ</t>
    </rPh>
    <rPh sb="489" eb="493">
      <t>ゲンショウケイコウ</t>
    </rPh>
    <rPh sb="497" eb="501">
      <t>ロウキュウシセツ</t>
    </rPh>
    <rPh sb="502" eb="504">
      <t>コウシン</t>
    </rPh>
    <rPh sb="505" eb="508">
      <t>ヒヨウテキ</t>
    </rPh>
    <rPh sb="509" eb="510">
      <t>メン</t>
    </rPh>
    <rPh sb="511" eb="513">
      <t>ケイネン</t>
    </rPh>
    <rPh sb="513" eb="515">
      <t>レッカ</t>
    </rPh>
    <rPh sb="516" eb="517">
      <t>オ</t>
    </rPh>
    <rPh sb="522" eb="524">
      <t>ジョウキョウ</t>
    </rPh>
    <rPh sb="531" eb="533">
      <t>コンゴ</t>
    </rPh>
    <rPh sb="534" eb="536">
      <t>カダイ</t>
    </rPh>
    <rPh sb="539" eb="541">
      <t>シセツ</t>
    </rPh>
    <rPh sb="542" eb="546">
      <t>チョウジュミョウカ</t>
    </rPh>
    <rPh sb="547" eb="548">
      <t>ハカ</t>
    </rPh>
    <rPh sb="553" eb="555">
      <t>キンリン</t>
    </rPh>
    <rPh sb="555" eb="558">
      <t>シチョウソン</t>
    </rPh>
    <rPh sb="560" eb="563">
      <t>コウイキカ</t>
    </rPh>
    <rPh sb="564" eb="567">
      <t>キョウドウカ</t>
    </rPh>
    <rPh sb="568" eb="570">
      <t>ケントウ</t>
    </rPh>
    <rPh sb="574" eb="576">
      <t>ヒツヨウ</t>
    </rPh>
    <rPh sb="582" eb="585">
      <t>ユウシュウリツ</t>
    </rPh>
    <rPh sb="586" eb="589">
      <t>ゼンネンド</t>
    </rPh>
    <rPh sb="596" eb="598">
      <t>ゲンショウ</t>
    </rPh>
    <rPh sb="601" eb="603">
      <t>ケイゾク</t>
    </rPh>
    <rPh sb="605" eb="607">
      <t>ジッシ</t>
    </rPh>
    <rPh sb="611" eb="614">
      <t>ロウキュウカン</t>
    </rPh>
    <rPh sb="614" eb="616">
      <t>コウシン</t>
    </rPh>
    <rPh sb="616" eb="618">
      <t>ジギョウ</t>
    </rPh>
    <rPh sb="619" eb="620">
      <t>アワ</t>
    </rPh>
    <rPh sb="623" eb="627">
      <t>ロウスイチョウサ</t>
    </rPh>
    <rPh sb="627" eb="629">
      <t>ギョウム</t>
    </rPh>
    <rPh sb="631" eb="632">
      <t>ツト</t>
    </rPh>
    <phoneticPr fontId="4"/>
  </si>
  <si>
    <t>　管路更新率は0.04%増加した。令和2年度から塩ビ管等の更新事業を15年計画で実施しているが、令和6年度までは事業規模が小さいため、並行して各施設の機械設備関係の更新を図り、効率的な水道施設の運営に努めたい。</t>
    <rPh sb="1" eb="3">
      <t>カンロ</t>
    </rPh>
    <rPh sb="3" eb="6">
      <t>コウシンリツ</t>
    </rPh>
    <rPh sb="12" eb="14">
      <t>ゾウカ</t>
    </rPh>
    <rPh sb="17" eb="19">
      <t>レイワ</t>
    </rPh>
    <rPh sb="20" eb="22">
      <t>ネンド</t>
    </rPh>
    <rPh sb="24" eb="25">
      <t>エン</t>
    </rPh>
    <rPh sb="26" eb="27">
      <t>カン</t>
    </rPh>
    <rPh sb="27" eb="28">
      <t>トウ</t>
    </rPh>
    <rPh sb="29" eb="33">
      <t>コウシンジギョウ</t>
    </rPh>
    <rPh sb="36" eb="37">
      <t>ネン</t>
    </rPh>
    <rPh sb="37" eb="39">
      <t>ケイカク</t>
    </rPh>
    <rPh sb="40" eb="42">
      <t>ジッシ</t>
    </rPh>
    <rPh sb="48" eb="50">
      <t>レイワ</t>
    </rPh>
    <rPh sb="51" eb="53">
      <t>ネンド</t>
    </rPh>
    <rPh sb="56" eb="60">
      <t>ジギョウキボ</t>
    </rPh>
    <rPh sb="61" eb="62">
      <t>チイ</t>
    </rPh>
    <rPh sb="67" eb="69">
      <t>ヘイコウ</t>
    </rPh>
    <rPh sb="71" eb="72">
      <t>カク</t>
    </rPh>
    <rPh sb="72" eb="74">
      <t>シセツ</t>
    </rPh>
    <phoneticPr fontId="4"/>
  </si>
  <si>
    <t>　当村の水道事業運営は、一般会計からの繰入がなければ経営できない厳しい状況にある。今後も各施設の老朽化に伴い、更新事業を継続して行う必要がる。現状の経営状況を早期に改善するのは難しいが、健全な経営に近づけるため、料金改定、維持管理コストの削減、事業の効率化を図るなど、経営改善策を見出していくことが必要である。また、令和5年度からの法適化に伴い、経営状況の更なる把握や財源の確保に努め、安全で強靭な水道事業を持続していく。</t>
    <rPh sb="1" eb="3">
      <t>トウソン</t>
    </rPh>
    <rPh sb="4" eb="8">
      <t>スイドウジギョウ</t>
    </rPh>
    <rPh sb="8" eb="10">
      <t>ウンエイ</t>
    </rPh>
    <rPh sb="12" eb="16">
      <t>イッパンカイケイ</t>
    </rPh>
    <rPh sb="19" eb="21">
      <t>クリイレ</t>
    </rPh>
    <rPh sb="26" eb="28">
      <t>ケイエイ</t>
    </rPh>
    <rPh sb="32" eb="33">
      <t>キビ</t>
    </rPh>
    <rPh sb="35" eb="37">
      <t>ジョウキョウ</t>
    </rPh>
    <rPh sb="41" eb="43">
      <t>コンゴ</t>
    </rPh>
    <rPh sb="44" eb="45">
      <t>カク</t>
    </rPh>
    <rPh sb="45" eb="47">
      <t>シセツ</t>
    </rPh>
    <rPh sb="48" eb="51">
      <t>ロウキュウカ</t>
    </rPh>
    <rPh sb="52" eb="53">
      <t>トモナ</t>
    </rPh>
    <rPh sb="55" eb="59">
      <t>コウシンジギョウ</t>
    </rPh>
    <rPh sb="60" eb="62">
      <t>ケイゾク</t>
    </rPh>
    <rPh sb="64" eb="65">
      <t>オコナ</t>
    </rPh>
    <rPh sb="66" eb="68">
      <t>ヒツヨウ</t>
    </rPh>
    <rPh sb="71" eb="73">
      <t>ゲンジョウ</t>
    </rPh>
    <rPh sb="74" eb="78">
      <t>ケイエイジョウキョウ</t>
    </rPh>
    <rPh sb="79" eb="81">
      <t>ソウキ</t>
    </rPh>
    <rPh sb="82" eb="84">
      <t>カイゼン</t>
    </rPh>
    <rPh sb="88" eb="89">
      <t>ムズカ</t>
    </rPh>
    <rPh sb="93" eb="95">
      <t>ケンゼン</t>
    </rPh>
    <rPh sb="96" eb="98">
      <t>ケイエイ</t>
    </rPh>
    <rPh sb="99" eb="100">
      <t>チカ</t>
    </rPh>
    <rPh sb="106" eb="110">
      <t>リョウキンカイテイ</t>
    </rPh>
    <rPh sb="111" eb="115">
      <t>イジカンリ</t>
    </rPh>
    <rPh sb="119" eb="121">
      <t>サクゲン</t>
    </rPh>
    <rPh sb="122" eb="124">
      <t>ジギョウ</t>
    </rPh>
    <rPh sb="125" eb="128">
      <t>コウリツカ</t>
    </rPh>
    <rPh sb="129" eb="130">
      <t>ハカ</t>
    </rPh>
    <rPh sb="134" eb="138">
      <t>ケイエイカイゼン</t>
    </rPh>
    <rPh sb="138" eb="139">
      <t>サク</t>
    </rPh>
    <rPh sb="140" eb="142">
      <t>ミイダ</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</si>
</sst>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2.1800000000000002</c:v>
                </c:pt>
                <c:pt idx="1">
                  <c:v>0.92</c:v>
                </c:pt>
                <c:pt idx="2">
                  <c:v>0.89</c:v>
                </c:pt>
                <c:pt idx="3">
                  <c:v>0.12</c:v>
                </c:pt>
                <c:pt idx="4">
                  <c:v>0.16</c:v>
                </c:pt>
              </c:numCache>
            </c:numRef>
          </c:val>
          <c:extLst>
            <c:ext xmlns:c16="http://schemas.microsoft.com/office/drawing/2014/chart" uri="{C3380CC4-5D6E-409C-BE32-E72D297353CC}">
              <c16:uniqueId val="{00000000-3E6E-43E6-8AD6-57DD2D864C9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3E6E-43E6-8AD6-57DD2D864C9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60.69</c:v>
                </c:pt>
                <c:pt idx="1">
                  <c:v>57.44</c:v>
                </c:pt>
                <c:pt idx="2">
                  <c:v>57.32</c:v>
                </c:pt>
                <c:pt idx="3">
                  <c:v>57.45</c:v>
                </c:pt>
                <c:pt idx="4">
                  <c:v>61.8</c:v>
                </c:pt>
              </c:numCache>
            </c:numRef>
          </c:val>
          <c:extLst>
            <c:ext xmlns:c16="http://schemas.microsoft.com/office/drawing/2014/chart" uri="{C3380CC4-5D6E-409C-BE32-E72D297353CC}">
              <c16:uniqueId val="{00000000-AC6B-4130-B25E-76037F60E6F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AC6B-4130-B25E-76037F60E6F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83.62</c:v>
                </c:pt>
                <c:pt idx="1">
                  <c:v>86.11</c:v>
                </c:pt>
                <c:pt idx="2">
                  <c:v>88.16</c:v>
                </c:pt>
                <c:pt idx="3">
                  <c:v>92.08</c:v>
                </c:pt>
                <c:pt idx="4">
                  <c:v>83.94</c:v>
                </c:pt>
              </c:numCache>
            </c:numRef>
          </c:val>
          <c:extLst>
            <c:ext xmlns:c16="http://schemas.microsoft.com/office/drawing/2014/chart" uri="{C3380CC4-5D6E-409C-BE32-E72D297353CC}">
              <c16:uniqueId val="{00000000-348C-4E0F-88AA-A568B89B7F1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348C-4E0F-88AA-A568B89B7F1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70.45</c:v>
                </c:pt>
                <c:pt idx="1">
                  <c:v>60.25</c:v>
                </c:pt>
                <c:pt idx="2">
                  <c:v>73.430000000000007</c:v>
                </c:pt>
                <c:pt idx="3">
                  <c:v>73.569999999999993</c:v>
                </c:pt>
                <c:pt idx="4">
                  <c:v>67.84</c:v>
                </c:pt>
              </c:numCache>
            </c:numRef>
          </c:val>
          <c:extLst>
            <c:ext xmlns:c16="http://schemas.microsoft.com/office/drawing/2014/chart" uri="{C3380CC4-5D6E-409C-BE32-E72D297353CC}">
              <c16:uniqueId val="{00000000-45A8-4817-BBF8-7C755C0974D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45A8-4817-BBF8-7C755C0974D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4D-4BED-856C-5B1ACF177C0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4D-4BED-856C-5B1ACF177C0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1-4087-BE3A-457605008AC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1-4087-BE3A-457605008AC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5-49F7-AEBC-5BD4B906595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5-49F7-AEBC-5BD4B906595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44-4B3E-8446-1C60895B32B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44-4B3E-8446-1C60895B32B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1244.08</c:v>
                </c:pt>
                <c:pt idx="1">
                  <c:v>1261.53</c:v>
                </c:pt>
                <c:pt idx="2">
                  <c:v>1177.58</c:v>
                </c:pt>
                <c:pt idx="3">
                  <c:v>1029.76</c:v>
                </c:pt>
                <c:pt idx="4">
                  <c:v>973.53</c:v>
                </c:pt>
              </c:numCache>
            </c:numRef>
          </c:val>
          <c:extLst>
            <c:ext xmlns:c16="http://schemas.microsoft.com/office/drawing/2014/chart" uri="{C3380CC4-5D6E-409C-BE32-E72D297353CC}">
              <c16:uniqueId val="{00000000-A918-41D9-9A2F-D8FC4A25FD5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A918-41D9-9A2F-D8FC4A25FD5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53.37</c:v>
                </c:pt>
                <c:pt idx="1">
                  <c:v>44.46</c:v>
                </c:pt>
                <c:pt idx="2">
                  <c:v>52.41</c:v>
                </c:pt>
                <c:pt idx="3">
                  <c:v>54.31</c:v>
                </c:pt>
                <c:pt idx="4">
                  <c:v>50.42</c:v>
                </c:pt>
              </c:numCache>
            </c:numRef>
          </c:val>
          <c:extLst>
            <c:ext xmlns:c16="http://schemas.microsoft.com/office/drawing/2014/chart" uri="{C3380CC4-5D6E-409C-BE32-E72D297353CC}">
              <c16:uniqueId val="{00000000-8B7B-42A0-830C-00DBFDE8A39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8B7B-42A0-830C-00DBFDE8A39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381.56</c:v>
                </c:pt>
                <c:pt idx="1">
                  <c:v>458.05</c:v>
                </c:pt>
                <c:pt idx="2">
                  <c:v>392.4</c:v>
                </c:pt>
                <c:pt idx="3">
                  <c:v>383.05</c:v>
                </c:pt>
                <c:pt idx="4">
                  <c:v>410.25</c:v>
                </c:pt>
              </c:numCache>
            </c:numRef>
          </c:val>
          <c:extLst>
            <c:ext xmlns:c16="http://schemas.microsoft.com/office/drawing/2014/chart" uri="{C3380CC4-5D6E-409C-BE32-E72D297353CC}">
              <c16:uniqueId val="{00000000-C07F-4173-B1E5-602F513B1B5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C07F-4173-B1E5-602F513B1B5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平田村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5754</v>
      </c>
      <c r="AM8" s="37"/>
      <c r="AN8" s="37"/>
      <c r="AO8" s="37"/>
      <c r="AP8" s="37"/>
      <c r="AQ8" s="37"/>
      <c r="AR8" s="37"/>
      <c r="AS8" s="37"/>
      <c r="AT8" s="38">
        <f>データ!$S$6</f>
        <v>93.42</v>
      </c>
      <c r="AU8" s="38"/>
      <c r="AV8" s="38"/>
      <c r="AW8" s="38"/>
      <c r="AX8" s="38"/>
      <c r="AY8" s="38"/>
      <c r="AZ8" s="38"/>
      <c r="BA8" s="38"/>
      <c r="BB8" s="38">
        <f>データ!$T$6</f>
        <v>61.59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49.93</v>
      </c>
      <c r="Q10" s="38"/>
      <c r="R10" s="38"/>
      <c r="S10" s="38"/>
      <c r="T10" s="38"/>
      <c r="U10" s="38"/>
      <c r="V10" s="38"/>
      <c r="W10" s="37">
        <f>データ!$Q$6</f>
        <v>3625</v>
      </c>
      <c r="X10" s="37"/>
      <c r="Y10" s="37"/>
      <c r="Z10" s="37"/>
      <c r="AA10" s="37"/>
      <c r="AB10" s="37"/>
      <c r="AC10" s="37"/>
      <c r="AD10" s="2"/>
      <c r="AE10" s="2"/>
      <c r="AF10" s="2"/>
      <c r="AG10" s="2"/>
      <c r="AH10" s="2"/>
      <c r="AI10" s="2"/>
      <c r="AJ10" s="2"/>
      <c r="AK10" s="2"/>
      <c r="AL10" s="37">
        <f>データ!$U$6</f>
        <v>2841</v>
      </c>
      <c r="AM10" s="37"/>
      <c r="AN10" s="37"/>
      <c r="AO10" s="37"/>
      <c r="AP10" s="37"/>
      <c r="AQ10" s="37"/>
      <c r="AR10" s="37"/>
      <c r="AS10" s="37"/>
      <c r="AT10" s="38">
        <f>データ!$V$6</f>
        <v>26.87</v>
      </c>
      <c r="AU10" s="38"/>
      <c r="AV10" s="38"/>
      <c r="AW10" s="38"/>
      <c r="AX10" s="38"/>
      <c r="AY10" s="38"/>
      <c r="AZ10" s="38"/>
      <c r="BA10" s="38"/>
      <c r="BB10" s="38">
        <f>データ!$W$6</f>
        <v>105.73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42</v>
      </c>
      <c r="O85" s="13" t="str">
        <f>データ!EN6</f>
        <v>【0.58】</v>
      </c>
    </row>
  </sheetData>
  <sheetProtection algorithmName="SHA-512" hashValue="HSyWR6EMFx+8HYHJG80lvNCyryZFzBp9ueIi/ZtLpdQ9NWsH2R9/vrymcc4uqGw0czraPGvnPZqqF1Pm4l00Dw==" saltValue="z5c4elimTf1hckbs9I3I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75035</v>
      </c>
      <c r="D6" s="20">
        <f t="shared" si="3"/>
        <v>47</v>
      </c>
      <c r="E6" s="20">
        <f t="shared" si="3"/>
        <v>1</v>
      </c>
      <c r="F6" s="20">
        <f t="shared" si="3"/>
        <v>0</v>
      </c>
      <c r="G6" s="20">
        <f t="shared" si="3"/>
        <v>0</v>
      </c>
      <c r="H6" s="20" t="str">
        <f t="shared" si="3"/>
        <v>福島県　平田村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49.93</v>
      </c>
      <c r="Q6" s="21">
        <f t="shared" si="3"/>
        <v>3625</v>
      </c>
      <c r="R6" s="21">
        <f t="shared" si="3"/>
        <v>5754</v>
      </c>
      <c r="S6" s="21">
        <f t="shared" si="3"/>
        <v>93.42</v>
      </c>
      <c r="T6" s="21">
        <f t="shared" si="3"/>
        <v>61.59</v>
      </c>
      <c r="U6" s="21">
        <f t="shared" si="3"/>
        <v>2841</v>
      </c>
      <c r="V6" s="21">
        <f t="shared" si="3"/>
        <v>26.87</v>
      </c>
      <c r="W6" s="21">
        <f t="shared" si="3"/>
        <v>105.73</v>
      </c>
      <c r="X6" s="22">
        <f>IF(X7="",NA(),X7)</f>
        <v>70.45</v>
      </c>
      <c r="Y6" s="22">
        <f t="shared" ref="Y6:AG6" si="4">IF(Y7="",NA(),Y7)</f>
        <v>60.25</v>
      </c>
      <c r="Z6" s="22">
        <f t="shared" si="4"/>
        <v>73.430000000000007</v>
      </c>
      <c r="AA6" s="22">
        <f t="shared" si="4"/>
        <v>73.569999999999993</v>
      </c>
      <c r="AB6" s="22">
        <f t="shared" si="4"/>
        <v>67.84</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1244.08</v>
      </c>
      <c r="BF6" s="22">
        <f t="shared" ref="BF6:BN6" si="7">IF(BF7="",NA(),BF7)</f>
        <v>1261.53</v>
      </c>
      <c r="BG6" s="22">
        <f t="shared" si="7"/>
        <v>1177.58</v>
      </c>
      <c r="BH6" s="22">
        <f t="shared" si="7"/>
        <v>1029.76</v>
      </c>
      <c r="BI6" s="22">
        <f t="shared" si="7"/>
        <v>973.53</v>
      </c>
      <c r="BJ6" s="22">
        <f t="shared" si="7"/>
        <v>1061.58</v>
      </c>
      <c r="BK6" s="22">
        <f t="shared" si="7"/>
        <v>1007.7</v>
      </c>
      <c r="BL6" s="22">
        <f t="shared" si="7"/>
        <v>1018.52</v>
      </c>
      <c r="BM6" s="22">
        <f t="shared" si="7"/>
        <v>949.61</v>
      </c>
      <c r="BN6" s="22">
        <f t="shared" si="7"/>
        <v>918.84</v>
      </c>
      <c r="BO6" s="21" t="str">
        <f>IF(BO7="","",IF(BO7="-","【-】","【"&amp;SUBSTITUTE(TEXT(BO7,"#,##0.00"),"-","△")&amp;"】"))</f>
        <v>【940.88】</v>
      </c>
      <c r="BP6" s="22">
        <f>IF(BP7="",NA(),BP7)</f>
        <v>53.37</v>
      </c>
      <c r="BQ6" s="22">
        <f t="shared" ref="BQ6:BY6" si="8">IF(BQ7="",NA(),BQ7)</f>
        <v>44.46</v>
      </c>
      <c r="BR6" s="22">
        <f t="shared" si="8"/>
        <v>52.41</v>
      </c>
      <c r="BS6" s="22">
        <f t="shared" si="8"/>
        <v>54.31</v>
      </c>
      <c r="BT6" s="22">
        <f t="shared" si="8"/>
        <v>50.42</v>
      </c>
      <c r="BU6" s="22">
        <f t="shared" si="8"/>
        <v>58.52</v>
      </c>
      <c r="BV6" s="22">
        <f t="shared" si="8"/>
        <v>59.22</v>
      </c>
      <c r="BW6" s="22">
        <f t="shared" si="8"/>
        <v>58.79</v>
      </c>
      <c r="BX6" s="22">
        <f t="shared" si="8"/>
        <v>58.41</v>
      </c>
      <c r="BY6" s="22">
        <f t="shared" si="8"/>
        <v>58.27</v>
      </c>
      <c r="BZ6" s="21" t="str">
        <f>IF(BZ7="","",IF(BZ7="-","【-】","【"&amp;SUBSTITUTE(TEXT(BZ7,"#,##0.00"),"-","△")&amp;"】"))</f>
        <v>【54.59】</v>
      </c>
      <c r="CA6" s="22">
        <f>IF(CA7="",NA(),CA7)</f>
        <v>381.56</v>
      </c>
      <c r="CB6" s="22">
        <f t="shared" ref="CB6:CJ6" si="9">IF(CB7="",NA(),CB7)</f>
        <v>458.05</v>
      </c>
      <c r="CC6" s="22">
        <f t="shared" si="9"/>
        <v>392.4</v>
      </c>
      <c r="CD6" s="22">
        <f t="shared" si="9"/>
        <v>383.05</v>
      </c>
      <c r="CE6" s="22">
        <f t="shared" si="9"/>
        <v>410.25</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60.69</v>
      </c>
      <c r="CM6" s="22">
        <f t="shared" ref="CM6:CU6" si="10">IF(CM7="",NA(),CM7)</f>
        <v>57.44</v>
      </c>
      <c r="CN6" s="22">
        <f t="shared" si="10"/>
        <v>57.32</v>
      </c>
      <c r="CO6" s="22">
        <f t="shared" si="10"/>
        <v>57.45</v>
      </c>
      <c r="CP6" s="22">
        <f t="shared" si="10"/>
        <v>61.8</v>
      </c>
      <c r="CQ6" s="22">
        <f t="shared" si="10"/>
        <v>57.3</v>
      </c>
      <c r="CR6" s="22">
        <f t="shared" si="10"/>
        <v>56.76</v>
      </c>
      <c r="CS6" s="22">
        <f t="shared" si="10"/>
        <v>56.04</v>
      </c>
      <c r="CT6" s="22">
        <f t="shared" si="10"/>
        <v>58.52</v>
      </c>
      <c r="CU6" s="22">
        <f t="shared" si="10"/>
        <v>58.88</v>
      </c>
      <c r="CV6" s="21" t="str">
        <f>IF(CV7="","",IF(CV7="-","【-】","【"&amp;SUBSTITUTE(TEXT(CV7,"#,##0.00"),"-","△")&amp;"】"))</f>
        <v>【56.42】</v>
      </c>
      <c r="CW6" s="22">
        <f>IF(CW7="",NA(),CW7)</f>
        <v>83.62</v>
      </c>
      <c r="CX6" s="22">
        <f t="shared" ref="CX6:DF6" si="11">IF(CX7="",NA(),CX7)</f>
        <v>86.11</v>
      </c>
      <c r="CY6" s="22">
        <f t="shared" si="11"/>
        <v>88.16</v>
      </c>
      <c r="CZ6" s="22">
        <f t="shared" si="11"/>
        <v>92.08</v>
      </c>
      <c r="DA6" s="22">
        <f t="shared" si="11"/>
        <v>83.94</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2.1800000000000002</v>
      </c>
      <c r="EE6" s="22">
        <f t="shared" ref="EE6:EM6" si="14">IF(EE7="",NA(),EE7)</f>
        <v>0.92</v>
      </c>
      <c r="EF6" s="22">
        <f t="shared" si="14"/>
        <v>0.89</v>
      </c>
      <c r="EG6" s="22">
        <f t="shared" si="14"/>
        <v>0.12</v>
      </c>
      <c r="EH6" s="22">
        <f t="shared" si="14"/>
        <v>0.16</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75035</v>
      </c>
      <c r="D7" s="24">
        <v>47</v>
      </c>
      <c r="E7" s="24">
        <v>1</v>
      </c>
      <c r="F7" s="24">
        <v>0</v>
      </c>
      <c r="G7" s="24">
        <v>0</v>
      </c>
      <c r="H7" s="24" t="s">
        <v>96</v>
      </c>
      <c r="I7" s="24" t="s">
        <v>97</v>
      </c>
      <c r="J7" s="24" t="s">
        <v>98</v>
      </c>
      <c r="K7" s="24" t="s">
        <v>99</v>
      </c>
      <c r="L7" s="24" t="s">
        <v>100</v>
      </c>
      <c r="M7" s="24" t="s">
        <v>101</v>
      </c>
      <c r="N7" s="25" t="s">
        <v>102</v>
      </c>
      <c r="O7" s="25" t="s">
        <v>103</v>
      </c>
      <c r="P7" s="25">
        <v>49.93</v>
      </c>
      <c r="Q7" s="25">
        <v>3625</v>
      </c>
      <c r="R7" s="25">
        <v>5754</v>
      </c>
      <c r="S7" s="25">
        <v>93.42</v>
      </c>
      <c r="T7" s="25">
        <v>61.59</v>
      </c>
      <c r="U7" s="25">
        <v>2841</v>
      </c>
      <c r="V7" s="25">
        <v>26.87</v>
      </c>
      <c r="W7" s="25">
        <v>105.73</v>
      </c>
      <c r="X7" s="25">
        <v>70.45</v>
      </c>
      <c r="Y7" s="25">
        <v>60.25</v>
      </c>
      <c r="Z7" s="25">
        <v>73.430000000000007</v>
      </c>
      <c r="AA7" s="25">
        <v>73.569999999999993</v>
      </c>
      <c r="AB7" s="25">
        <v>67.84</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1244.08</v>
      </c>
      <c r="BF7" s="25">
        <v>1261.53</v>
      </c>
      <c r="BG7" s="25">
        <v>1177.58</v>
      </c>
      <c r="BH7" s="25">
        <v>1029.76</v>
      </c>
      <c r="BI7" s="25">
        <v>973.53</v>
      </c>
      <c r="BJ7" s="25">
        <v>1061.58</v>
      </c>
      <c r="BK7" s="25">
        <v>1007.7</v>
      </c>
      <c r="BL7" s="25">
        <v>1018.52</v>
      </c>
      <c r="BM7" s="25">
        <v>949.61</v>
      </c>
      <c r="BN7" s="25">
        <v>918.84</v>
      </c>
      <c r="BO7" s="25">
        <v>940.88</v>
      </c>
      <c r="BP7" s="25">
        <v>53.37</v>
      </c>
      <c r="BQ7" s="25">
        <v>44.46</v>
      </c>
      <c r="BR7" s="25">
        <v>52.41</v>
      </c>
      <c r="BS7" s="25">
        <v>54.31</v>
      </c>
      <c r="BT7" s="25">
        <v>50.42</v>
      </c>
      <c r="BU7" s="25">
        <v>58.52</v>
      </c>
      <c r="BV7" s="25">
        <v>59.22</v>
      </c>
      <c r="BW7" s="25">
        <v>58.79</v>
      </c>
      <c r="BX7" s="25">
        <v>58.41</v>
      </c>
      <c r="BY7" s="25">
        <v>58.27</v>
      </c>
      <c r="BZ7" s="25">
        <v>54.59</v>
      </c>
      <c r="CA7" s="25">
        <v>381.56</v>
      </c>
      <c r="CB7" s="25">
        <v>458.05</v>
      </c>
      <c r="CC7" s="25">
        <v>392.4</v>
      </c>
      <c r="CD7" s="25">
        <v>383.05</v>
      </c>
      <c r="CE7" s="25">
        <v>410.25</v>
      </c>
      <c r="CF7" s="25">
        <v>296.3</v>
      </c>
      <c r="CG7" s="25">
        <v>292.89999999999998</v>
      </c>
      <c r="CH7" s="25">
        <v>298.25</v>
      </c>
      <c r="CI7" s="25">
        <v>303.27999999999997</v>
      </c>
      <c r="CJ7" s="25">
        <v>303.81</v>
      </c>
      <c r="CK7" s="25">
        <v>301.2</v>
      </c>
      <c r="CL7" s="25">
        <v>60.69</v>
      </c>
      <c r="CM7" s="25">
        <v>57.44</v>
      </c>
      <c r="CN7" s="25">
        <v>57.32</v>
      </c>
      <c r="CO7" s="25">
        <v>57.45</v>
      </c>
      <c r="CP7" s="25">
        <v>61.8</v>
      </c>
      <c r="CQ7" s="25">
        <v>57.3</v>
      </c>
      <c r="CR7" s="25">
        <v>56.76</v>
      </c>
      <c r="CS7" s="25">
        <v>56.04</v>
      </c>
      <c r="CT7" s="25">
        <v>58.52</v>
      </c>
      <c r="CU7" s="25">
        <v>58.88</v>
      </c>
      <c r="CV7" s="25">
        <v>56.42</v>
      </c>
      <c r="CW7" s="25">
        <v>83.62</v>
      </c>
      <c r="CX7" s="25">
        <v>86.11</v>
      </c>
      <c r="CY7" s="25">
        <v>88.16</v>
      </c>
      <c r="CZ7" s="25">
        <v>92.08</v>
      </c>
      <c r="DA7" s="25">
        <v>83.94</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2.1800000000000002</v>
      </c>
      <c r="EE7" s="25">
        <v>0.92</v>
      </c>
      <c r="EF7" s="25">
        <v>0.89</v>
      </c>
      <c r="EG7" s="25">
        <v>0.12</v>
      </c>
      <c r="EH7" s="25">
        <v>0.16</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