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a library\外部調査・アンケート他回答控え\経営分析表の策定及び公表R3年度 230120\"/>
    </mc:Choice>
  </mc:AlternateContent>
  <xr:revisionPtr revIDLastSave="0" documentId="8_{6DA29BDC-63A1-47F4-A588-157F495BB7A8}" xr6:coauthVersionLast="47" xr6:coauthVersionMax="47" xr10:uidLastSave="{00000000-0000-0000-0000-000000000000}"/>
  <workbookProtection workbookAlgorithmName="SHA-512" workbookHashValue="G7R9oiw9wnxzNNql9lK8weWy1VNDYnxJbH3gmjj3kDV01ZRdABJ0rzrCyJ84P0RsaRSu43MA6OXjJN8tvEEvgQ==" workbookSaltValue="I7FbCDmengCnSSq4AOBEyg==" workbookSpinCount="100000" lockStructure="1"/>
  <bookViews>
    <workbookView xWindow="4056" yWindow="1152" windowWidth="16464" windowHeight="10992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HM80" i="4" s="1"/>
  <c r="EL7" i="5"/>
  <c r="EK7" i="5"/>
  <c r="EJ7" i="5"/>
  <c r="EI7" i="5"/>
  <c r="EH7" i="5"/>
  <c r="EG7" i="5"/>
  <c r="EF7" i="5"/>
  <c r="EE7" i="5"/>
  <c r="FH79" i="4" s="1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HV56" i="4" s="1"/>
  <c r="DC7" i="5"/>
  <c r="DB7" i="5"/>
  <c r="DA7" i="5"/>
  <c r="CZ7" i="5"/>
  <c r="CY7" i="5"/>
  <c r="CX7" i="5"/>
  <c r="CW7" i="5"/>
  <c r="CU7" i="5"/>
  <c r="FL56" i="4" s="1"/>
  <c r="CT7" i="5"/>
  <c r="CS7" i="5"/>
  <c r="CR7" i="5"/>
  <c r="CQ7" i="5"/>
  <c r="CP7" i="5"/>
  <c r="CO7" i="5"/>
  <c r="CN7" i="5"/>
  <c r="CM7" i="5"/>
  <c r="DS55" i="4" s="1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HV34" i="4" s="1"/>
  <c r="BK7" i="5"/>
  <c r="BJ7" i="5"/>
  <c r="BI7" i="5"/>
  <c r="BH7" i="5"/>
  <c r="BG7" i="5"/>
  <c r="BF7" i="5"/>
  <c r="BE7" i="5"/>
  <c r="BC7" i="5"/>
  <c r="FL34" i="4" s="1"/>
  <c r="BB7" i="5"/>
  <c r="BA7" i="5"/>
  <c r="AZ7" i="5"/>
  <c r="AY7" i="5"/>
  <c r="AX7" i="5"/>
  <c r="AW7" i="5"/>
  <c r="AV7" i="5"/>
  <c r="AU7" i="5"/>
  <c r="DS33" i="4" s="1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LP10" i="4" s="1"/>
  <c r="AD6" i="5"/>
  <c r="JW10" i="4" s="1"/>
  <c r="AC6" i="5"/>
  <c r="ID10" i="4" s="1"/>
  <c r="AB6" i="5"/>
  <c r="AA6" i="5"/>
  <c r="Z6" i="5"/>
  <c r="Y6" i="5"/>
  <c r="X6" i="5"/>
  <c r="W6" i="5"/>
  <c r="CN12" i="4" s="1"/>
  <c r="V6" i="5"/>
  <c r="U6" i="5"/>
  <c r="B12" i="4" s="1"/>
  <c r="T6" i="5"/>
  <c r="S6" i="5"/>
  <c r="EG10" i="4" s="1"/>
  <c r="R6" i="5"/>
  <c r="Q6" i="5"/>
  <c r="P6" i="5"/>
  <c r="B10" i="4" s="1"/>
  <c r="O6" i="5"/>
  <c r="N6" i="5"/>
  <c r="M6" i="5"/>
  <c r="CN8" i="4" s="1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I90" i="4"/>
  <c r="H90" i="4"/>
  <c r="G90" i="4"/>
  <c r="F90" i="4"/>
  <c r="MH80" i="4"/>
  <c r="LO80" i="4"/>
  <c r="KV80" i="4"/>
  <c r="KC80" i="4"/>
  <c r="JJ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G56" i="4"/>
  <c r="GR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G34" i="4"/>
  <c r="GR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D33" i="4"/>
  <c r="BX33" i="4"/>
  <c r="BI33" i="4"/>
  <c r="AT33" i="4"/>
  <c r="AE33" i="4"/>
  <c r="P33" i="4"/>
  <c r="LP12" i="4"/>
  <c r="JW12" i="4"/>
  <c r="FZ12" i="4"/>
  <c r="EG12" i="4"/>
  <c r="AU12" i="4"/>
  <c r="FZ10" i="4"/>
  <c r="CN10" i="4"/>
  <c r="AU10" i="4"/>
  <c r="LP8" i="4"/>
  <c r="JW8" i="4"/>
  <c r="ID8" i="4"/>
  <c r="FZ8" i="4"/>
  <c r="EG8" i="4"/>
  <c r="AU8" i="4"/>
  <c r="B8" i="4"/>
  <c r="MH78" i="4" l="1"/>
  <c r="IZ54" i="4"/>
  <c r="FL32" i="4"/>
  <c r="CS78" i="4"/>
  <c r="BX54" i="4"/>
  <c r="BX32" i="4"/>
  <c r="MN54" i="4"/>
  <c r="MN32" i="4"/>
  <c r="IZ32" i="4"/>
  <c r="HM78" i="4"/>
  <c r="FL54" i="4"/>
  <c r="C11" i="5"/>
  <c r="D11" i="5"/>
  <c r="E11" i="5"/>
  <c r="B11" i="5"/>
  <c r="DS32" i="4" l="1"/>
  <c r="AE54" i="4"/>
  <c r="AE32" i="4"/>
  <c r="KU54" i="4"/>
  <c r="KU32" i="4"/>
  <c r="KC78" i="4"/>
  <c r="HG54" i="4"/>
  <c r="HG32" i="4"/>
  <c r="FH78" i="4"/>
  <c r="DS54" i="4"/>
  <c r="AN78" i="4"/>
  <c r="EO78" i="4"/>
  <c r="U78" i="4"/>
  <c r="P54" i="4"/>
  <c r="P32" i="4"/>
  <c r="KF54" i="4"/>
  <c r="KF32" i="4"/>
  <c r="JJ78" i="4"/>
  <c r="GR54" i="4"/>
  <c r="GR32" i="4"/>
  <c r="DD54" i="4"/>
  <c r="DD32" i="4"/>
  <c r="LY32" i="4"/>
  <c r="IK32" i="4"/>
  <c r="IK54" i="4"/>
  <c r="GT78" i="4"/>
  <c r="EW54" i="4"/>
  <c r="EW32" i="4"/>
  <c r="BZ78" i="4"/>
  <c r="BI54" i="4"/>
  <c r="BI32" i="4"/>
  <c r="LY54" i="4"/>
  <c r="LO78" i="4"/>
  <c r="BG78" i="4"/>
  <c r="AT54" i="4"/>
  <c r="LJ54" i="4"/>
  <c r="KV78" i="4"/>
  <c r="HV54" i="4"/>
  <c r="HV32" i="4"/>
  <c r="GA78" i="4"/>
  <c r="EH54" i="4"/>
  <c r="EH32" i="4"/>
  <c r="AT32" i="4"/>
  <c r="LJ32" i="4"/>
</calcChain>
</file>

<file path=xl/sharedStrings.xml><?xml version="1.0" encoding="utf-8"?>
<sst xmlns="http://schemas.openxmlformats.org/spreadsheetml/2006/main" count="327" uniqueCount="187">
  <si>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</si>
  <si>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</si>
  <si>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</si>
  <si>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</si>
  <si>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</si>
  <si>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</si>
  <si>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</si>
  <si>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</si>
  <si>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</si>
  <si>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</si>
  <si>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</si>
  <si>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</si>
  <si>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</si>
  <si>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</si>
  <si>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</si>
  <si>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</si>
  <si>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</si>
  <si>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</si>
  <si>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</si>
  <si>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</si>
  <si>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</si>
  <si>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</si>
  <si>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</si>
  <si>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</si>
  <si>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</si>
  <si>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</si>
  <si>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</si>
  <si>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</si>
  <si>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</si>
  <si>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</si>
  <si>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</si>
  <si>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</si>
  <si>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</si>
  <si>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</si>
  <si>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</si>
  <si>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</si>
  <si>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</si>
  <si>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</si>
  <si>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</si>
  <si>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</si>
  <si>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</si>
  <si>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</si>
  <si>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</si>
  <si>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</si>
  <si>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</si>
  <si>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</si>
  <si>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</si>
  <si>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</si>
  <si>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</si>
  <si>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</si>
  <si>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</si>
  <si>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</si>
  <si>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</si>
  <si>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</si>
  <si>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</si>
  <si>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</si>
  <si>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</si>
  <si>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</si>
  <si>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</si>
  <si>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</si>
  <si>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</si>
  <si>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</si>
  <si>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</si>
  <si>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</si>
  <si>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</si>
  <si>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</si>
  <si>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</si>
  <si>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</si>
  <si>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</si>
  <si>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</si>
  <si>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</si>
  <si>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</si>
  <si>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</si>
  <si>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</si>
  <si>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</si>
  <si>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</si>
  <si>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</si>
  <si>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</si>
  <si>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</si>
  <si>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</si>
  <si>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</si>
  <si>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</si>
  <si>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</si>
  <si>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</si>
  <si>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</si>
  <si>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</si>
  <si>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</si>
  <si>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</si>
  <si>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</si>
  <si>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</si>
  <si>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</si>
  <si>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</si>
  <si>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</si>
  <si>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</si>
  <si>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</si>
  <si>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</si>
  <si>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</si>
  <si>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</si>
  <si>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</si>
  <si>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</si>
  <si>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</si>
  <si>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</si>
  <si>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</si>
  <si>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</si>
  <si>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</si>
  <si>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</si>
  <si>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</si>
  <si>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</si>
  <si>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</si>
  <si>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</si>
  <si>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</si>
  <si>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</si>
  <si>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</si>
  <si>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</si>
  <si>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</si>
  <si>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</si>
  <si>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</si>
  <si>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</si>
  <si>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</si>
  <si>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</si>
  <si>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</si>
  <si>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</si>
  <si>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</si>
  <si>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</si>
  <si>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</si>
  <si>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</si>
  <si>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</si>
  <si>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</si>
  <si>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</si>
  <si>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</si>
  <si>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</si>
  <si>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</si>
  <si>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</si>
  <si>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</si>
  <si>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</si>
  <si>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</si>
  <si>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</si>
  <si>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</si>
  <si>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</si>
  <si>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</si>
  <si>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</si>
  <si>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</si>
  <si>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</si>
  <si>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</si>
  <si>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</si>
  <si>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</si>
  <si>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</si>
  <si>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</si>
  <si>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</si>
  <si>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</si>
  <si>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</si>
  <si>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</si>
  <si>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</si>
  <si>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</si>
  <si>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</si>
  <si>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</si>
  <si>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</si>
  <si>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</si>
  <si>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</si>
  <si>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</si>
  <si>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</si>
  <si>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</si>
  <si>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</si>
  <si>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</si>
  <si>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</si>
  <si>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公立岩瀬病院企業団</t>
  </si>
  <si>
    <t>公立岩瀬病院</t>
  </si>
  <si>
    <t>条例全部</t>
  </si>
  <si>
    <t>病院事業</t>
  </si>
  <si>
    <t>一般病院</t>
  </si>
  <si>
    <t>200床以上～300床未満</t>
  </si>
  <si>
    <t>自治体職員</t>
  </si>
  <si>
    <t>直営</t>
  </si>
  <si>
    <t>対象</t>
  </si>
  <si>
    <t>ド 透 未 訓</t>
  </si>
  <si>
    <t>救 臨 感 災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</si>
  <si>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</si>
  <si>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</si>
  <si>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</si>
  <si>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</si>
  <si>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</si>
  <si>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</si>
  <si>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</si>
  <si>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・新型コロナウイルス感染症患者の入院受入医療機関として、県中地域やその他地域からの患者を受入れている。
・救急医療、小児医療、リハビリテーション医療、周産期医療などの不採算部門に関わる医療を提供している。
・臨床研修指定病院として、２ヶ年間の卒後初期臨床研修を通して、地域医療の担い手となる医療人材の育成に取り組んでいる。</t>
    <rPh sb="1" eb="3">
      <t>シンガタ</t>
    </rPh>
    <rPh sb="10" eb="13">
      <t>カンセンショウ</t>
    </rPh>
    <rPh sb="13" eb="15">
      <t>カンジャ</t>
    </rPh>
    <rPh sb="16" eb="18">
      <t>ニュウイン</t>
    </rPh>
    <rPh sb="18" eb="20">
      <t>ウケイレ</t>
    </rPh>
    <rPh sb="20" eb="22">
      <t>イリョウ</t>
    </rPh>
    <rPh sb="22" eb="24">
      <t>キカン</t>
    </rPh>
    <rPh sb="28" eb="29">
      <t>ケン</t>
    </rPh>
    <rPh sb="29" eb="30">
      <t>チュウ</t>
    </rPh>
    <rPh sb="30" eb="32">
      <t>チイキ</t>
    </rPh>
    <rPh sb="35" eb="36">
      <t>タ</t>
    </rPh>
    <rPh sb="36" eb="38">
      <t>チイキ</t>
    </rPh>
    <rPh sb="41" eb="43">
      <t>カンジャ</t>
    </rPh>
    <rPh sb="44" eb="46">
      <t>ウケイ</t>
    </rPh>
    <rPh sb="104" eb="106">
      <t>リンショウ</t>
    </rPh>
    <rPh sb="106" eb="108">
      <t>ケンシュウ</t>
    </rPh>
    <rPh sb="108" eb="110">
      <t>シテイ</t>
    </rPh>
    <rPh sb="110" eb="112">
      <t>ビョウイン</t>
    </rPh>
    <rPh sb="118" eb="119">
      <t>ネン</t>
    </rPh>
    <rPh sb="119" eb="120">
      <t>カン</t>
    </rPh>
    <rPh sb="121" eb="123">
      <t>ソツゴ</t>
    </rPh>
    <rPh sb="123" eb="125">
      <t>ショキ</t>
    </rPh>
    <rPh sb="125" eb="127">
      <t>リンショウ</t>
    </rPh>
    <rPh sb="130" eb="131">
      <t>トオ</t>
    </rPh>
    <rPh sb="134" eb="136">
      <t>チイキ</t>
    </rPh>
    <rPh sb="136" eb="138">
      <t>イリョウ</t>
    </rPh>
    <rPh sb="139" eb="140">
      <t>ニナ</t>
    </rPh>
    <rPh sb="141" eb="142">
      <t>テ</t>
    </rPh>
    <rPh sb="145" eb="147">
      <t>イリョウ</t>
    </rPh>
    <rPh sb="147" eb="149">
      <t>ジンザイ</t>
    </rPh>
    <rPh sb="150" eb="152">
      <t>イクセイ</t>
    </rPh>
    <rPh sb="153" eb="154">
      <t>ト</t>
    </rPh>
    <rPh sb="155" eb="156">
      <t>ク</t>
    </rPh>
    <phoneticPr fontId="5"/>
  </si>
  <si>
    <t>・令和２年度からの新型コロナウイルス感染症の影響により、病床の利用率が７０％を下回る状況が続いており、医業収支は改善傾向を示すものの、経常収支比率は１００％を下回って推移している。
・入院患者一人一日当たりの収益は向上しており、医業収益に対する職員給与費率や、材料費比率は、前年度から一定の改善を達成できた。</t>
    <rPh sb="1" eb="3">
      <t>レ</t>
    </rPh>
    <rPh sb="9" eb="11">
      <t>シンガタ</t>
    </rPh>
    <rPh sb="18" eb="21">
      <t>カンセンショウ</t>
    </rPh>
    <rPh sb="22" eb="24">
      <t>エイキョウ</t>
    </rPh>
    <rPh sb="28" eb="30">
      <t>ビョウショウ</t>
    </rPh>
    <rPh sb="31" eb="34">
      <t>リヨウリツ</t>
    </rPh>
    <rPh sb="39" eb="41">
      <t>シタマワ</t>
    </rPh>
    <rPh sb="42" eb="44">
      <t>ジョウキョウ</t>
    </rPh>
    <rPh sb="45" eb="46">
      <t>ツヅ</t>
    </rPh>
    <rPh sb="51" eb="53">
      <t>イギョウ</t>
    </rPh>
    <rPh sb="53" eb="55">
      <t>シュウシ</t>
    </rPh>
    <rPh sb="56" eb="58">
      <t>カイゼン</t>
    </rPh>
    <rPh sb="58" eb="60">
      <t>ケイコウ</t>
    </rPh>
    <rPh sb="61" eb="62">
      <t>シメ</t>
    </rPh>
    <rPh sb="67" eb="69">
      <t>ケイジョウ</t>
    </rPh>
    <rPh sb="69" eb="71">
      <t>シュウシ</t>
    </rPh>
    <rPh sb="71" eb="73">
      <t>ヒリツ</t>
    </rPh>
    <rPh sb="79" eb="81">
      <t>シタマワ</t>
    </rPh>
    <rPh sb="83" eb="85">
      <t>スイイ</t>
    </rPh>
    <rPh sb="92" eb="94">
      <t>ニュウイン</t>
    </rPh>
    <rPh sb="94" eb="96">
      <t>カンジャ</t>
    </rPh>
    <rPh sb="96" eb="98">
      <t>ヒトリ</t>
    </rPh>
    <rPh sb="98" eb="100">
      <t>イチニチ</t>
    </rPh>
    <rPh sb="100" eb="101">
      <t>ア</t>
    </rPh>
    <rPh sb="104" eb="106">
      <t>シュウエキ</t>
    </rPh>
    <rPh sb="107" eb="109">
      <t>コウジョウ</t>
    </rPh>
    <rPh sb="114" eb="116">
      <t>イギョウ</t>
    </rPh>
    <rPh sb="116" eb="118">
      <t>シュウエキ</t>
    </rPh>
    <rPh sb="119" eb="120">
      <t>タイ</t>
    </rPh>
    <rPh sb="122" eb="124">
      <t>ショクイン</t>
    </rPh>
    <rPh sb="124" eb="126">
      <t>キュウヨ</t>
    </rPh>
    <rPh sb="126" eb="127">
      <t>ヒ</t>
    </rPh>
    <rPh sb="127" eb="128">
      <t>リツ</t>
    </rPh>
    <rPh sb="130" eb="132">
      <t>ザイリョウ</t>
    </rPh>
    <rPh sb="132" eb="133">
      <t>ヒ</t>
    </rPh>
    <rPh sb="133" eb="135">
      <t>ヒリツ</t>
    </rPh>
    <rPh sb="137" eb="138">
      <t>ゼン</t>
    </rPh>
    <rPh sb="138" eb="140">
      <t>ネンド</t>
    </rPh>
    <rPh sb="142" eb="144">
      <t>イッテイ</t>
    </rPh>
    <rPh sb="145" eb="147">
      <t>カイゼン</t>
    </rPh>
    <rPh sb="148" eb="150">
      <t>タッセイ</t>
    </rPh>
    <phoneticPr fontId="5"/>
  </si>
  <si>
    <t>一連の改築事業が終了しているため、有形固定資産に関する指標は、全国平均値を下回る状況にあるが、器械備品の減価償却率が向上しているため、今後の整備にあたっては適時適切な更新や、器機導入に努め、過大な投資とならないよう計画的に進める。</t>
    <rPh sb="17" eb="19">
      <t>ユウケイ</t>
    </rPh>
    <rPh sb="19" eb="21">
      <t>コテイ</t>
    </rPh>
    <rPh sb="21" eb="23">
      <t>シサン</t>
    </rPh>
    <rPh sb="24" eb="25">
      <t>カン</t>
    </rPh>
    <rPh sb="47" eb="49">
      <t>キカイ</t>
    </rPh>
    <rPh sb="49" eb="51">
      <t>ビヒン</t>
    </rPh>
    <rPh sb="52" eb="54">
      <t>ゲンカ</t>
    </rPh>
    <rPh sb="54" eb="56">
      <t>ショウキャク</t>
    </rPh>
    <rPh sb="56" eb="57">
      <t>リツ</t>
    </rPh>
    <rPh sb="58" eb="60">
      <t>コウジョウ</t>
    </rPh>
    <rPh sb="67" eb="69">
      <t>コンゴ</t>
    </rPh>
    <rPh sb="78" eb="80">
      <t>テキジ</t>
    </rPh>
    <rPh sb="80" eb="82">
      <t>テキセツ</t>
    </rPh>
    <rPh sb="83" eb="85">
      <t>コウシン</t>
    </rPh>
    <rPh sb="87" eb="89">
      <t>キキ</t>
    </rPh>
    <rPh sb="89" eb="91">
      <t>ドウニュウ</t>
    </rPh>
    <rPh sb="92" eb="93">
      <t>ツト</t>
    </rPh>
    <rPh sb="107" eb="110">
      <t>ケイカクテキ</t>
    </rPh>
    <rPh sb="111" eb="112">
      <t>スス</t>
    </rPh>
    <phoneticPr fontId="5"/>
  </si>
  <si>
    <t>　令和３年度の経営状況は、引き続く新型コロナウイルス感染症への対応のため、病床の稼働に一定の制限が加えられ、入院、外来患者数ともにコロナ前を大きく下回る実績となるなかで、診療収益に一定の改善みられた。
　新型コロナウイルス感染症対策の中で役割を果たしながら、高度急性期医療の実践を中軸とし、回復期機能としての地域包括ケア病床を有効に活用し、救急医療や小児医療、リハビリテーション医療や、産科婦人科を含む周産期医療など、地域に求められる当院の役割を担っていくために、医師などの医療人材の適正な配置に努め、経営改善に取り組んでいく。</t>
    <rPh sb="13" eb="14">
      <t>ヒ</t>
    </rPh>
    <rPh sb="15" eb="16">
      <t>ツヅ</t>
    </rPh>
    <rPh sb="17" eb="19">
      <t>シンガタ</t>
    </rPh>
    <rPh sb="26" eb="29">
      <t>カンセンショウ</t>
    </rPh>
    <rPh sb="31" eb="33">
      <t>タイオウ</t>
    </rPh>
    <rPh sb="37" eb="39">
      <t>ビョウショウ</t>
    </rPh>
    <rPh sb="40" eb="42">
      <t>カドウ</t>
    </rPh>
    <rPh sb="43" eb="45">
      <t>イッテイ</t>
    </rPh>
    <rPh sb="46" eb="48">
      <t>セイゲン</t>
    </rPh>
    <rPh sb="49" eb="50">
      <t>クワ</t>
    </rPh>
    <rPh sb="68" eb="69">
      <t>マエ</t>
    </rPh>
    <rPh sb="70" eb="71">
      <t>オオ</t>
    </rPh>
    <rPh sb="73" eb="75">
      <t>シタマワ</t>
    </rPh>
    <rPh sb="76" eb="78">
      <t>ジッセキ</t>
    </rPh>
    <rPh sb="85" eb="87">
      <t>シンリョウ</t>
    </rPh>
    <rPh sb="87" eb="89">
      <t>シュウエキ</t>
    </rPh>
    <rPh sb="90" eb="92">
      <t>イッテイ</t>
    </rPh>
    <rPh sb="93" eb="95">
      <t>カイゼン</t>
    </rPh>
    <rPh sb="102" eb="104">
      <t>シンガタ</t>
    </rPh>
    <rPh sb="111" eb="114">
      <t>カンセンショウ</t>
    </rPh>
    <rPh sb="114" eb="116">
      <t>タイサク</t>
    </rPh>
    <rPh sb="117" eb="118">
      <t>ナカ</t>
    </rPh>
    <rPh sb="119" eb="121">
      <t>ヤクワリ</t>
    </rPh>
    <rPh sb="122" eb="123">
      <t>ハ</t>
    </rPh>
    <rPh sb="140" eb="142">
      <t>チュウジク</t>
    </rPh>
    <rPh sb="163" eb="165">
      <t>ユウコウ</t>
    </rPh>
    <rPh sb="251" eb="253">
      <t>ケイエイ</t>
    </rPh>
    <rPh sb="253" eb="255">
      <t>カイゼン</t>
    </rPh>
    <rPh sb="256" eb="257">
      <t>ト</t>
    </rPh>
    <rPh sb="258" eb="259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</si>
</sst>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80" fontId="11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181" fontId="15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vertical="top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6" fillId="0" borderId="8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Alignment="1" applyProtection="1">
      <alignment horizontal="left" vertical="top" wrapText="1" shrinkToFit="1"/>
      <protection locked="0"/>
    </xf>
    <xf numFmtId="0" fontId="6" fillId="0" borderId="9" xfId="0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Fill="1" applyBorder="1" applyAlignment="1" applyProtection="1">
      <alignment horizontal="left" vertical="top" wrapText="1" shrinkToFit="1"/>
      <protection locked="0"/>
    </xf>
    <xf numFmtId="0" fontId="6" fillId="0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11" xfId="0" applyFont="1" applyFill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77.7</c:v>
                </c:pt>
                <c:pt idx="1">
                  <c:v>77.400000000000006</c:v>
                </c:pt>
                <c:pt idx="2">
                  <c:v>73.2</c:v>
                </c:pt>
                <c:pt idx="3">
                  <c:v>61.2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B-47C3-B814-787D10531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83832"/>
        <c:axId val="33908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</c:v>
                </c:pt>
                <c:pt idx="1">
                  <c:v>72.099999999999994</c:v>
                </c:pt>
                <c:pt idx="2">
                  <c:v>72.900000000000006</c:v>
                </c:pt>
                <c:pt idx="3">
                  <c:v>64.5</c:v>
                </c:pt>
                <c:pt idx="4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B-47C3-B814-787D10531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83832"/>
        <c:axId val="339082656"/>
      </c:lineChart>
      <c:catAx>
        <c:axId val="339083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082656"/>
        <c:crosses val="autoZero"/>
        <c:auto val="1"/>
        <c:lblAlgn val="ctr"/>
        <c:lblOffset val="100"/>
        <c:noMultiLvlLbl val="1"/>
      </c:catAx>
      <c:valAx>
        <c:axId val="33908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083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13004</c:v>
                </c:pt>
                <c:pt idx="1">
                  <c:v>13299</c:v>
                </c:pt>
                <c:pt idx="2">
                  <c:v>13412</c:v>
                </c:pt>
                <c:pt idx="3">
                  <c:v>14255</c:v>
                </c:pt>
                <c:pt idx="4">
                  <c:v>13821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3-40A6-9A64-F835C73BA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68840"/>
        <c:axId val="386970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12309</c:v>
                </c:pt>
                <c:pt idx="1">
                  <c:v>12502</c:v>
                </c:pt>
                <c:pt idx="2">
                  <c:v>12970</c:v>
                </c:pt>
                <c:pt idx="3">
                  <c:v>13767</c:v>
                </c:pt>
                <c:pt idx="4">
                  <c:v>14046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3-40A6-9A64-F835C73BA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68840"/>
        <c:axId val="386970408"/>
      </c:lineChart>
      <c:catAx>
        <c:axId val="386968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6970408"/>
        <c:crosses val="autoZero"/>
        <c:auto val="1"/>
        <c:lblAlgn val="ctr"/>
        <c:lblOffset val="100"/>
        <c:noMultiLvlLbl val="1"/>
      </c:catAx>
      <c:valAx>
        <c:axId val="386970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6968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44171</c:v>
                </c:pt>
                <c:pt idx="1">
                  <c:v>45597</c:v>
                </c:pt>
                <c:pt idx="2">
                  <c:v>45982</c:v>
                </c:pt>
                <c:pt idx="3">
                  <c:v>48595</c:v>
                </c:pt>
                <c:pt idx="4">
                  <c:v>52779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E-4C9C-8257-3C394FD4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0800"/>
        <c:axId val="38696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45494</c:v>
                </c:pt>
                <c:pt idx="1">
                  <c:v>47924</c:v>
                </c:pt>
                <c:pt idx="2">
                  <c:v>48807</c:v>
                </c:pt>
                <c:pt idx="3">
                  <c:v>51594</c:v>
                </c:pt>
                <c:pt idx="4">
                  <c:v>53805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E-4C9C-8257-3C394FD4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70800"/>
        <c:axId val="386966488"/>
      </c:lineChart>
      <c:catAx>
        <c:axId val="386970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6966488"/>
        <c:crosses val="autoZero"/>
        <c:auto val="1"/>
        <c:lblAlgn val="ctr"/>
        <c:lblOffset val="100"/>
        <c:noMultiLvlLbl val="1"/>
      </c:catAx>
      <c:valAx>
        <c:axId val="38696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6970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8.1999999999999993</c:v>
                </c:pt>
                <c:pt idx="1">
                  <c:v>6.7</c:v>
                </c:pt>
                <c:pt idx="2">
                  <c:v>7.9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5-4D86-A052-2C207E82E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86968"/>
        <c:axId val="33908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90.8</c:v>
                </c:pt>
                <c:pt idx="2">
                  <c:v>81.900000000000006</c:v>
                </c:pt>
                <c:pt idx="3">
                  <c:v>91.6</c:v>
                </c:pt>
                <c:pt idx="4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5-4D86-A052-2C207E82E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86968"/>
        <c:axId val="339083048"/>
      </c:lineChart>
      <c:catAx>
        <c:axId val="339086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083048"/>
        <c:crosses val="autoZero"/>
        <c:auto val="1"/>
        <c:lblAlgn val="ctr"/>
        <c:lblOffset val="100"/>
        <c:noMultiLvlLbl val="1"/>
      </c:catAx>
      <c:valAx>
        <c:axId val="33908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086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91</c:v>
                </c:pt>
                <c:pt idx="1">
                  <c:v>92.6</c:v>
                </c:pt>
                <c:pt idx="2">
                  <c:v>89.5</c:v>
                </c:pt>
                <c:pt idx="3">
                  <c:v>80</c:v>
                </c:pt>
                <c:pt idx="4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4-4CBE-BD7D-E78A176D9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86184"/>
        <c:axId val="33908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86</c:v>
                </c:pt>
                <c:pt idx="2">
                  <c:v>86</c:v>
                </c:pt>
                <c:pt idx="3">
                  <c:v>80.7</c:v>
                </c:pt>
                <c:pt idx="4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4-4CBE-BD7D-E78A176D9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86184"/>
        <c:axId val="339088928"/>
      </c:lineChart>
      <c:catAx>
        <c:axId val="339086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088928"/>
        <c:crosses val="autoZero"/>
        <c:auto val="1"/>
        <c:lblAlgn val="ctr"/>
        <c:lblOffset val="100"/>
        <c:noMultiLvlLbl val="1"/>
      </c:catAx>
      <c:valAx>
        <c:axId val="33908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086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101.8</c:v>
                </c:pt>
                <c:pt idx="2">
                  <c:v>98.6</c:v>
                </c:pt>
                <c:pt idx="3">
                  <c:v>91.4</c:v>
                </c:pt>
                <c:pt idx="4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E-4376-AFE3-8095F76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85400"/>
        <c:axId val="33908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97.5</c:v>
                </c:pt>
                <c:pt idx="2">
                  <c:v>96.9</c:v>
                </c:pt>
                <c:pt idx="3">
                  <c:v>101.8</c:v>
                </c:pt>
                <c:pt idx="4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E-4376-AFE3-8095F76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85400"/>
        <c:axId val="339089712"/>
      </c:lineChart>
      <c:catAx>
        <c:axId val="339085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089712"/>
        <c:crosses val="autoZero"/>
        <c:auto val="1"/>
        <c:lblAlgn val="ctr"/>
        <c:lblOffset val="100"/>
        <c:noMultiLvlLbl val="1"/>
      </c:catAx>
      <c:valAx>
        <c:axId val="33908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339085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23.6</c:v>
                </c:pt>
                <c:pt idx="1">
                  <c:v>26.8</c:v>
                </c:pt>
                <c:pt idx="2">
                  <c:v>30.2</c:v>
                </c:pt>
                <c:pt idx="3">
                  <c:v>33.299999999999997</c:v>
                </c:pt>
                <c:pt idx="4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5-4547-B050-1E1F0FF6E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89320"/>
        <c:axId val="33908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46.9</c:v>
                </c:pt>
                <c:pt idx="1">
                  <c:v>48.6</c:v>
                </c:pt>
                <c:pt idx="2">
                  <c:v>50.8</c:v>
                </c:pt>
                <c:pt idx="3">
                  <c:v>51.4</c:v>
                </c:pt>
                <c:pt idx="4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5-4547-B050-1E1F0FF6E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89320"/>
        <c:axId val="339086576"/>
      </c:lineChart>
      <c:catAx>
        <c:axId val="339089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9086576"/>
        <c:crosses val="autoZero"/>
        <c:auto val="1"/>
        <c:lblAlgn val="ctr"/>
        <c:lblOffset val="100"/>
        <c:noMultiLvlLbl val="1"/>
      </c:catAx>
      <c:valAx>
        <c:axId val="33908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9089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68.900000000000006</c:v>
                </c:pt>
                <c:pt idx="2">
                  <c:v>74.7</c:v>
                </c:pt>
                <c:pt idx="3">
                  <c:v>76.8</c:v>
                </c:pt>
                <c:pt idx="4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B-464E-B62F-E6CD862A5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0016"/>
        <c:axId val="38696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70.099999999999994</c:v>
                </c:pt>
                <c:pt idx="2">
                  <c:v>72.599999999999994</c:v>
                </c:pt>
                <c:pt idx="3">
                  <c:v>71.900000000000006</c:v>
                </c:pt>
                <c:pt idx="4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B-464E-B62F-E6CD862A5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70016"/>
        <c:axId val="386969232"/>
      </c:lineChart>
      <c:catAx>
        <c:axId val="386970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6969232"/>
        <c:crosses val="autoZero"/>
        <c:auto val="1"/>
        <c:lblAlgn val="ctr"/>
        <c:lblOffset val="100"/>
        <c:noMultiLvlLbl val="1"/>
      </c:catAx>
      <c:valAx>
        <c:axId val="38696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6970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43022072</c:v>
                </c:pt>
                <c:pt idx="1">
                  <c:v>42787387</c:v>
                </c:pt>
                <c:pt idx="2">
                  <c:v>42908326</c:v>
                </c:pt>
                <c:pt idx="3">
                  <c:v>43413882</c:v>
                </c:pt>
                <c:pt idx="4">
                  <c:v>43287570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3-450A-8B40-E1D7CCF25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65312"/>
        <c:axId val="38697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41975086</c:v>
                </c:pt>
                <c:pt idx="1">
                  <c:v>43785070</c:v>
                </c:pt>
                <c:pt idx="2">
                  <c:v>44436827</c:v>
                </c:pt>
                <c:pt idx="3">
                  <c:v>45896030</c:v>
                </c:pt>
                <c:pt idx="4">
                  <c:v>47415042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3-450A-8B40-E1D7CCF25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65312"/>
        <c:axId val="386971584"/>
      </c:lineChart>
      <c:catAx>
        <c:axId val="386965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6971584"/>
        <c:crosses val="autoZero"/>
        <c:auto val="1"/>
        <c:lblAlgn val="ctr"/>
        <c:lblOffset val="100"/>
        <c:noMultiLvlLbl val="1"/>
      </c:catAx>
      <c:valAx>
        <c:axId val="38697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696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18.600000000000001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20.6</c:v>
                </c:pt>
                <c:pt idx="4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3-4028-9EAB-0E45F2E2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1976"/>
        <c:axId val="38697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20.7</c:v>
                </c:pt>
                <c:pt idx="1">
                  <c:v>20.6</c:v>
                </c:pt>
                <c:pt idx="2">
                  <c:v>20.5</c:v>
                </c:pt>
                <c:pt idx="3">
                  <c:v>20.2</c:v>
                </c:pt>
                <c:pt idx="4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3-4028-9EAB-0E45F2E2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71976"/>
        <c:axId val="386972368"/>
      </c:lineChart>
      <c:catAx>
        <c:axId val="386971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6972368"/>
        <c:crosses val="autoZero"/>
        <c:auto val="1"/>
        <c:lblAlgn val="ctr"/>
        <c:lblOffset val="100"/>
        <c:noMultiLvlLbl val="1"/>
      </c:catAx>
      <c:valAx>
        <c:axId val="38697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6971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60.1</c:v>
                </c:pt>
                <c:pt idx="1">
                  <c:v>59.3</c:v>
                </c:pt>
                <c:pt idx="2">
                  <c:v>62.7</c:v>
                </c:pt>
                <c:pt idx="3">
                  <c:v>66</c:v>
                </c:pt>
                <c:pt idx="4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6-44EE-A52C-EB0192CA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65704"/>
        <c:axId val="386968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59.4</c:v>
                </c:pt>
                <c:pt idx="2">
                  <c:v>59.9</c:v>
                </c:pt>
                <c:pt idx="3">
                  <c:v>63.4</c:v>
                </c:pt>
                <c:pt idx="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6-44EE-A52C-EB0192CA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65704"/>
        <c:axId val="386968056"/>
      </c:lineChart>
      <c:catAx>
        <c:axId val="386965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6968056"/>
        <c:crosses val="autoZero"/>
        <c:auto val="1"/>
        <c:lblAlgn val="ctr"/>
        <c:lblOffset val="100"/>
        <c:noMultiLvlLbl val="1"/>
      </c:catAx>
      <c:valAx>
        <c:axId val="386968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6965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IK63" zoomScaleNormal="100" zoomScaleSheetLayoutView="70" workbookViewId="0">
      <selection activeCell="NJ70" sqref="NJ70:NX84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</row>
    <row r="3" spans="1:388" ht="9.75" customHeight="1" x14ac:dyDescent="0.2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</row>
    <row r="4" spans="1:388" ht="9.75" customHeight="1" x14ac:dyDescent="0.2">
      <c r="A4" s="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63" t="str">
        <f>データ!H6</f>
        <v>福島県公立岩瀬病院企業団　公立岩瀬病院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6"/>
      <c r="AU7" s="64" t="s">
        <v>2</v>
      </c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6"/>
      <c r="CN7" s="64" t="s">
        <v>3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6"/>
      <c r="EG7" s="64" t="s">
        <v>4</v>
      </c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6"/>
      <c r="FZ7" s="64" t="s">
        <v>5</v>
      </c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6"/>
      <c r="ID7" s="64" t="s">
        <v>6</v>
      </c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6"/>
      <c r="JW7" s="64" t="s">
        <v>7</v>
      </c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6"/>
      <c r="LP7" s="64" t="s">
        <v>8</v>
      </c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6"/>
      <c r="NI7" s="3"/>
      <c r="NJ7" s="67" t="s">
        <v>9</v>
      </c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9"/>
      <c r="NX7" s="3"/>
    </row>
    <row r="8" spans="1:388" ht="18.75" customHeight="1" x14ac:dyDescent="0.2">
      <c r="A8" s="2"/>
      <c r="B8" s="76" t="str">
        <f>データ!K6</f>
        <v>条例全部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8"/>
      <c r="AU8" s="76" t="str">
        <f>データ!L6</f>
        <v>病院事業</v>
      </c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8"/>
      <c r="CN8" s="76" t="str">
        <f>データ!M6</f>
        <v>一般病院</v>
      </c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8"/>
      <c r="EG8" s="76" t="str">
        <f>データ!N6</f>
        <v>200床以上～300床未満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8"/>
      <c r="FZ8" s="76" t="str">
        <f>データ!O7</f>
        <v>自治体職員</v>
      </c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8"/>
      <c r="ID8" s="79">
        <f>データ!Z6</f>
        <v>273</v>
      </c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1"/>
      <c r="JW8" s="79" t="str">
        <f>データ!AA6</f>
        <v>-</v>
      </c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1"/>
      <c r="LP8" s="79" t="str">
        <f>データ!AB6</f>
        <v>-</v>
      </c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1"/>
      <c r="NI8" s="3"/>
      <c r="NJ8" s="82" t="s">
        <v>10</v>
      </c>
      <c r="NK8" s="83"/>
      <c r="NL8" s="70" t="s">
        <v>11</v>
      </c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1"/>
      <c r="NX8" s="3"/>
    </row>
    <row r="9" spans="1:388" ht="18.75" customHeight="1" x14ac:dyDescent="0.2">
      <c r="A9" s="2"/>
      <c r="B9" s="64" t="s">
        <v>12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4" t="s">
        <v>13</v>
      </c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6"/>
      <c r="CN9" s="64" t="s">
        <v>14</v>
      </c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6"/>
      <c r="EG9" s="64" t="s">
        <v>15</v>
      </c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6"/>
      <c r="FZ9" s="64" t="s">
        <v>16</v>
      </c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6"/>
      <c r="ID9" s="64" t="s">
        <v>17</v>
      </c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6"/>
      <c r="JW9" s="64" t="s">
        <v>18</v>
      </c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6"/>
      <c r="LP9" s="64" t="s">
        <v>19</v>
      </c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6"/>
      <c r="NI9" s="3"/>
      <c r="NJ9" s="72" t="s">
        <v>20</v>
      </c>
      <c r="NK9" s="73"/>
      <c r="NL9" s="74" t="s">
        <v>21</v>
      </c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5"/>
      <c r="NX9" s="3"/>
    </row>
    <row r="10" spans="1:388" ht="18.75" customHeight="1" x14ac:dyDescent="0.2">
      <c r="A10" s="2"/>
      <c r="B10" s="76" t="str">
        <f>データ!P6</f>
        <v>直営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8"/>
      <c r="AU10" s="79">
        <f>データ!Q6</f>
        <v>31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1"/>
      <c r="CN10" s="76" t="str">
        <f>データ!R6</f>
        <v>対象</v>
      </c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8"/>
      <c r="EG10" s="76" t="str">
        <f>データ!S6</f>
        <v>ド 透 未 訓</v>
      </c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8"/>
      <c r="FZ10" s="76" t="str">
        <f>データ!T6</f>
        <v>救 臨 感 災 輪</v>
      </c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8"/>
      <c r="ID10" s="79" t="str">
        <f>データ!AC6</f>
        <v>-</v>
      </c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1"/>
      <c r="JW10" s="79">
        <f>データ!AD6</f>
        <v>6</v>
      </c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1"/>
      <c r="LP10" s="79">
        <f>データ!AE6</f>
        <v>279</v>
      </c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1"/>
      <c r="NI10" s="2"/>
      <c r="NJ10" s="86" t="s">
        <v>22</v>
      </c>
      <c r="NK10" s="87"/>
      <c r="NL10" s="84" t="s">
        <v>23</v>
      </c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5"/>
      <c r="NX10" s="3"/>
    </row>
    <row r="11" spans="1:388" ht="18.75" customHeight="1" x14ac:dyDescent="0.2">
      <c r="A11" s="2"/>
      <c r="B11" s="64" t="s">
        <v>24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6"/>
      <c r="AU11" s="64" t="s">
        <v>25</v>
      </c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6"/>
      <c r="CN11" s="64" t="s">
        <v>26</v>
      </c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6"/>
      <c r="EG11" s="64" t="s">
        <v>27</v>
      </c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6"/>
      <c r="FZ11" s="64" t="s">
        <v>28</v>
      </c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6"/>
      <c r="ID11" s="64" t="s">
        <v>29</v>
      </c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6"/>
      <c r="JW11" s="64" t="s">
        <v>30</v>
      </c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6"/>
      <c r="LP11" s="64" t="s">
        <v>31</v>
      </c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6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79" t="str">
        <f>データ!U6</f>
        <v>-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1"/>
      <c r="AU12" s="79">
        <f>データ!V6</f>
        <v>25652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1"/>
      <c r="CN12" s="76" t="str">
        <f>データ!W6</f>
        <v>非該当</v>
      </c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8"/>
      <c r="EG12" s="76" t="str">
        <f>データ!X6</f>
        <v>非該当</v>
      </c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8"/>
      <c r="FZ12" s="76" t="str">
        <f>データ!Y6</f>
        <v>７：１</v>
      </c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8"/>
      <c r="ID12" s="79">
        <f>データ!AF6</f>
        <v>273</v>
      </c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1"/>
      <c r="JW12" s="79" t="str">
        <f>データ!AG6</f>
        <v>-</v>
      </c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1"/>
      <c r="LP12" s="79">
        <f>データ!AH6</f>
        <v>273</v>
      </c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1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6" t="s">
        <v>32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 x14ac:dyDescent="0.2">
      <c r="A14" s="2"/>
      <c r="B14" s="96" t="s">
        <v>33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8"/>
      <c r="NJ14" s="97" t="s">
        <v>34</v>
      </c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 x14ac:dyDescent="0.2">
      <c r="A16" s="10"/>
      <c r="B16" s="5"/>
      <c r="C16" s="6"/>
      <c r="D16" s="6"/>
      <c r="E16" s="6"/>
      <c r="F16" s="98" t="s">
        <v>35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6"/>
      <c r="NF16" s="6"/>
      <c r="NG16" s="6"/>
      <c r="NH16" s="7"/>
      <c r="NI16" s="2"/>
      <c r="NJ16" s="100" t="s">
        <v>36</v>
      </c>
      <c r="NK16" s="101"/>
      <c r="NL16" s="101"/>
      <c r="NM16" s="101"/>
      <c r="NN16" s="102"/>
      <c r="NO16" s="100" t="s">
        <v>37</v>
      </c>
      <c r="NP16" s="101"/>
      <c r="NQ16" s="101"/>
      <c r="NR16" s="101"/>
      <c r="NS16" s="102"/>
      <c r="NT16" s="100" t="s">
        <v>38</v>
      </c>
      <c r="NU16" s="101"/>
      <c r="NV16" s="101"/>
      <c r="NW16" s="101"/>
      <c r="NX16" s="102"/>
    </row>
    <row r="17" spans="1:393" ht="13.5" customHeight="1" x14ac:dyDescent="0.2">
      <c r="A17" s="2"/>
      <c r="B17" s="11"/>
      <c r="C17" s="12"/>
      <c r="D17" s="12"/>
      <c r="E17" s="12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12"/>
      <c r="NF17" s="12"/>
      <c r="NG17" s="12"/>
      <c r="NH17" s="13"/>
      <c r="NI17" s="2"/>
      <c r="NJ17" s="103"/>
      <c r="NK17" s="104"/>
      <c r="NL17" s="104"/>
      <c r="NM17" s="104"/>
      <c r="NN17" s="105"/>
      <c r="NO17" s="103"/>
      <c r="NP17" s="104"/>
      <c r="NQ17" s="104"/>
      <c r="NR17" s="104"/>
      <c r="NS17" s="105"/>
      <c r="NT17" s="103"/>
      <c r="NU17" s="104"/>
      <c r="NV17" s="104"/>
      <c r="NW17" s="104"/>
      <c r="NX17" s="105"/>
    </row>
    <row r="18" spans="1:393" ht="13.5" customHeight="1" x14ac:dyDescent="0.2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88" t="s">
        <v>39</v>
      </c>
      <c r="NK18" s="89"/>
      <c r="NL18" s="89"/>
      <c r="NM18" s="92" t="s">
        <v>40</v>
      </c>
      <c r="NN18" s="93"/>
      <c r="NO18" s="88" t="s">
        <v>39</v>
      </c>
      <c r="NP18" s="89"/>
      <c r="NQ18" s="89"/>
      <c r="NR18" s="92" t="s">
        <v>40</v>
      </c>
      <c r="NS18" s="93"/>
      <c r="NT18" s="88" t="s">
        <v>39</v>
      </c>
      <c r="NU18" s="89"/>
      <c r="NV18" s="89"/>
      <c r="NW18" s="92" t="s">
        <v>40</v>
      </c>
      <c r="NX18" s="93"/>
      <c r="OC18" s="2" t="s">
        <v>41</v>
      </c>
    </row>
    <row r="19" spans="1:393" ht="13.5" customHeight="1" x14ac:dyDescent="0.2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0"/>
      <c r="NK19" s="91"/>
      <c r="NL19" s="91"/>
      <c r="NM19" s="94"/>
      <c r="NN19" s="95"/>
      <c r="NO19" s="90"/>
      <c r="NP19" s="91"/>
      <c r="NQ19" s="91"/>
      <c r="NR19" s="94"/>
      <c r="NS19" s="95"/>
      <c r="NT19" s="90"/>
      <c r="NU19" s="91"/>
      <c r="NV19" s="91"/>
      <c r="NW19" s="94"/>
      <c r="NX19" s="95"/>
      <c r="OC19" s="16" t="s">
        <v>42</v>
      </c>
    </row>
    <row r="20" spans="1:393" ht="13.5" customHeight="1" x14ac:dyDescent="0.2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7" t="s">
        <v>43</v>
      </c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OC20" s="16" t="s">
        <v>44</v>
      </c>
    </row>
    <row r="21" spans="1:393" ht="13.5" customHeight="1" x14ac:dyDescent="0.2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OC21" s="16" t="s">
        <v>45</v>
      </c>
    </row>
    <row r="22" spans="1:393" ht="13.5" customHeight="1" x14ac:dyDescent="0.2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38" t="s">
        <v>183</v>
      </c>
      <c r="NK22" s="139"/>
      <c r="NL22" s="139"/>
      <c r="NM22" s="139"/>
      <c r="NN22" s="139"/>
      <c r="NO22" s="139"/>
      <c r="NP22" s="139"/>
      <c r="NQ22" s="139"/>
      <c r="NR22" s="139"/>
      <c r="NS22" s="139"/>
      <c r="NT22" s="139"/>
      <c r="NU22" s="139"/>
      <c r="NV22" s="139"/>
      <c r="NW22" s="139"/>
      <c r="NX22" s="140"/>
      <c r="OC22" s="16" t="s">
        <v>46</v>
      </c>
    </row>
    <row r="23" spans="1:393" ht="13.5" customHeight="1" x14ac:dyDescent="0.2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41"/>
      <c r="NK23" s="142"/>
      <c r="NL23" s="142"/>
      <c r="NM23" s="142"/>
      <c r="NN23" s="142"/>
      <c r="NO23" s="142"/>
      <c r="NP23" s="142"/>
      <c r="NQ23" s="142"/>
      <c r="NR23" s="142"/>
      <c r="NS23" s="142"/>
      <c r="NT23" s="142"/>
      <c r="NU23" s="142"/>
      <c r="NV23" s="142"/>
      <c r="NW23" s="142"/>
      <c r="NX23" s="143"/>
      <c r="OC23" s="16" t="s">
        <v>47</v>
      </c>
    </row>
    <row r="24" spans="1:393" ht="13.5" customHeight="1" x14ac:dyDescent="0.2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41"/>
      <c r="NK24" s="142"/>
      <c r="NL24" s="142"/>
      <c r="NM24" s="142"/>
      <c r="NN24" s="142"/>
      <c r="NO24" s="142"/>
      <c r="NP24" s="142"/>
      <c r="NQ24" s="142"/>
      <c r="NR24" s="142"/>
      <c r="NS24" s="142"/>
      <c r="NT24" s="142"/>
      <c r="NU24" s="142"/>
      <c r="NV24" s="142"/>
      <c r="NW24" s="142"/>
      <c r="NX24" s="143"/>
      <c r="OC24" s="16" t="s">
        <v>48</v>
      </c>
    </row>
    <row r="25" spans="1:393" ht="13.5" customHeight="1" x14ac:dyDescent="0.2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41"/>
      <c r="NK25" s="142"/>
      <c r="NL25" s="142"/>
      <c r="NM25" s="142"/>
      <c r="NN25" s="142"/>
      <c r="NO25" s="142"/>
      <c r="NP25" s="142"/>
      <c r="NQ25" s="142"/>
      <c r="NR25" s="142"/>
      <c r="NS25" s="142"/>
      <c r="NT25" s="142"/>
      <c r="NU25" s="142"/>
      <c r="NV25" s="142"/>
      <c r="NW25" s="142"/>
      <c r="NX25" s="143"/>
      <c r="OC25" s="16" t="s">
        <v>49</v>
      </c>
    </row>
    <row r="26" spans="1:393" ht="13.5" customHeight="1" x14ac:dyDescent="0.2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41"/>
      <c r="NK26" s="142"/>
      <c r="NL26" s="142"/>
      <c r="NM26" s="142"/>
      <c r="NN26" s="142"/>
      <c r="NO26" s="142"/>
      <c r="NP26" s="142"/>
      <c r="NQ26" s="142"/>
      <c r="NR26" s="142"/>
      <c r="NS26" s="142"/>
      <c r="NT26" s="142"/>
      <c r="NU26" s="142"/>
      <c r="NV26" s="142"/>
      <c r="NW26" s="142"/>
      <c r="NX26" s="143"/>
      <c r="OC26" s="16" t="s">
        <v>50</v>
      </c>
    </row>
    <row r="27" spans="1:393" ht="13.5" customHeight="1" x14ac:dyDescent="0.2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41"/>
      <c r="NK27" s="142"/>
      <c r="NL27" s="142"/>
      <c r="NM27" s="142"/>
      <c r="NN27" s="142"/>
      <c r="NO27" s="142"/>
      <c r="NP27" s="142"/>
      <c r="NQ27" s="142"/>
      <c r="NR27" s="142"/>
      <c r="NS27" s="142"/>
      <c r="NT27" s="142"/>
      <c r="NU27" s="142"/>
      <c r="NV27" s="142"/>
      <c r="NW27" s="142"/>
      <c r="NX27" s="143"/>
      <c r="OC27" s="16" t="s">
        <v>51</v>
      </c>
    </row>
    <row r="28" spans="1:393" ht="13.5" customHeight="1" x14ac:dyDescent="0.2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41"/>
      <c r="NK28" s="142"/>
      <c r="NL28" s="142"/>
      <c r="NM28" s="142"/>
      <c r="NN28" s="142"/>
      <c r="NO28" s="142"/>
      <c r="NP28" s="142"/>
      <c r="NQ28" s="142"/>
      <c r="NR28" s="142"/>
      <c r="NS28" s="142"/>
      <c r="NT28" s="142"/>
      <c r="NU28" s="142"/>
      <c r="NV28" s="142"/>
      <c r="NW28" s="142"/>
      <c r="NX28" s="143"/>
      <c r="OC28" s="16" t="s">
        <v>52</v>
      </c>
    </row>
    <row r="29" spans="1:393" ht="13.5" customHeight="1" x14ac:dyDescent="0.2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41"/>
      <c r="NK29" s="142"/>
      <c r="NL29" s="142"/>
      <c r="NM29" s="142"/>
      <c r="NN29" s="142"/>
      <c r="NO29" s="142"/>
      <c r="NP29" s="142"/>
      <c r="NQ29" s="142"/>
      <c r="NR29" s="142"/>
      <c r="NS29" s="142"/>
      <c r="NT29" s="142"/>
      <c r="NU29" s="142"/>
      <c r="NV29" s="142"/>
      <c r="NW29" s="142"/>
      <c r="NX29" s="143"/>
      <c r="OC29" s="16" t="s">
        <v>53</v>
      </c>
    </row>
    <row r="30" spans="1:393" ht="13.5" customHeight="1" x14ac:dyDescent="0.2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41"/>
      <c r="NK30" s="142"/>
      <c r="NL30" s="142"/>
      <c r="NM30" s="142"/>
      <c r="NN30" s="142"/>
      <c r="NO30" s="142"/>
      <c r="NP30" s="142"/>
      <c r="NQ30" s="142"/>
      <c r="NR30" s="142"/>
      <c r="NS30" s="142"/>
      <c r="NT30" s="142"/>
      <c r="NU30" s="142"/>
      <c r="NV30" s="142"/>
      <c r="NW30" s="142"/>
      <c r="NX30" s="143"/>
      <c r="OC30" s="16" t="s">
        <v>54</v>
      </c>
    </row>
    <row r="31" spans="1:393" ht="13.5" customHeight="1" x14ac:dyDescent="0.2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41"/>
      <c r="NK31" s="142"/>
      <c r="NL31" s="142"/>
      <c r="NM31" s="142"/>
      <c r="NN31" s="142"/>
      <c r="NO31" s="142"/>
      <c r="NP31" s="142"/>
      <c r="NQ31" s="142"/>
      <c r="NR31" s="142"/>
      <c r="NS31" s="142"/>
      <c r="NT31" s="142"/>
      <c r="NU31" s="142"/>
      <c r="NV31" s="142"/>
      <c r="NW31" s="142"/>
      <c r="NX31" s="143"/>
      <c r="OC31" s="16" t="s">
        <v>55</v>
      </c>
    </row>
    <row r="32" spans="1:393" ht="13.5" customHeight="1" x14ac:dyDescent="0.2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07" t="str">
        <f>データ!$B$11</f>
        <v>H29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 t="str">
        <f>データ!$C$11</f>
        <v>H30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 t="str">
        <f>データ!$D$11</f>
        <v>R01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 t="str">
        <f>データ!$E$11</f>
        <v>R02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 t="str">
        <f>データ!$F$11</f>
        <v>R03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07" t="str">
        <f>データ!$B$11</f>
        <v>H29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 t="str">
        <f>データ!$C$11</f>
        <v>H30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 t="str">
        <f>データ!$D$11</f>
        <v>R01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 t="str">
        <f>データ!$E$11</f>
        <v>R02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 t="str">
        <f>データ!$F$11</f>
        <v>R03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07" t="str">
        <f>データ!$B$11</f>
        <v>H29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 t="str">
        <f>データ!$C$11</f>
        <v>H30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 t="str">
        <f>データ!$D$11</f>
        <v>R01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 t="str">
        <f>データ!$E$11</f>
        <v>R02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 t="str">
        <f>データ!$F$11</f>
        <v>R03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07" t="str">
        <f>データ!$B$11</f>
        <v>H29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 t="str">
        <f>データ!$C$11</f>
        <v>H30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 t="str">
        <f>データ!$D$11</f>
        <v>R01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 t="str">
        <f>データ!$E$11</f>
        <v>R02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 t="str">
        <f>データ!$F$11</f>
        <v>R03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2"/>
      <c r="NE32" s="2"/>
      <c r="NF32" s="2"/>
      <c r="NG32" s="2"/>
      <c r="NH32" s="15"/>
      <c r="NI32" s="2"/>
      <c r="NJ32" s="141"/>
      <c r="NK32" s="142"/>
      <c r="NL32" s="142"/>
      <c r="NM32" s="142"/>
      <c r="NN32" s="142"/>
      <c r="NO32" s="142"/>
      <c r="NP32" s="142"/>
      <c r="NQ32" s="142"/>
      <c r="NR32" s="142"/>
      <c r="NS32" s="142"/>
      <c r="NT32" s="142"/>
      <c r="NU32" s="142"/>
      <c r="NV32" s="142"/>
      <c r="NW32" s="142"/>
      <c r="NX32" s="143"/>
      <c r="OC32" s="16" t="s">
        <v>56</v>
      </c>
    </row>
    <row r="33" spans="1:393" ht="13.5" customHeight="1" x14ac:dyDescent="0.2">
      <c r="A33" s="2"/>
      <c r="B33" s="14"/>
      <c r="D33" s="2"/>
      <c r="E33" s="2"/>
      <c r="F33" s="2"/>
      <c r="G33" s="110" t="s">
        <v>57</v>
      </c>
      <c r="H33" s="110"/>
      <c r="I33" s="110"/>
      <c r="J33" s="110"/>
      <c r="K33" s="110"/>
      <c r="L33" s="110"/>
      <c r="M33" s="110"/>
      <c r="N33" s="110"/>
      <c r="O33" s="110"/>
      <c r="P33" s="111">
        <f>データ!AI7</f>
        <v>101.7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3"/>
      <c r="AE33" s="111">
        <f>データ!AJ7</f>
        <v>101.8</v>
      </c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3"/>
      <c r="AT33" s="111">
        <f>データ!AK7</f>
        <v>98.6</v>
      </c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3"/>
      <c r="BI33" s="111">
        <f>データ!AL7</f>
        <v>91.4</v>
      </c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3"/>
      <c r="BX33" s="111">
        <f>データ!AM7</f>
        <v>93.5</v>
      </c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3"/>
      <c r="CO33" s="2"/>
      <c r="CP33" s="2"/>
      <c r="CQ33" s="2"/>
      <c r="CR33" s="2"/>
      <c r="CS33" s="2"/>
      <c r="CT33" s="2"/>
      <c r="CU33" s="110" t="s">
        <v>57</v>
      </c>
      <c r="CV33" s="110"/>
      <c r="CW33" s="110"/>
      <c r="CX33" s="110"/>
      <c r="CY33" s="110"/>
      <c r="CZ33" s="110"/>
      <c r="DA33" s="110"/>
      <c r="DB33" s="110"/>
      <c r="DC33" s="110"/>
      <c r="DD33" s="111">
        <f>データ!AT7</f>
        <v>91</v>
      </c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3"/>
      <c r="DS33" s="111">
        <f>データ!AU7</f>
        <v>92.6</v>
      </c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3"/>
      <c r="EH33" s="111">
        <f>データ!AV7</f>
        <v>89.5</v>
      </c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3"/>
      <c r="EW33" s="111">
        <f>データ!AW7</f>
        <v>80</v>
      </c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3"/>
      <c r="FL33" s="111">
        <f>データ!AX7</f>
        <v>84.7</v>
      </c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3"/>
      <c r="GA33" s="2"/>
      <c r="GB33" s="2"/>
      <c r="GC33" s="2"/>
      <c r="GD33" s="2"/>
      <c r="GE33" s="2"/>
      <c r="GF33" s="2"/>
      <c r="GG33" s="2"/>
      <c r="GH33" s="2"/>
      <c r="GI33" s="110" t="s">
        <v>57</v>
      </c>
      <c r="GJ33" s="110"/>
      <c r="GK33" s="110"/>
      <c r="GL33" s="110"/>
      <c r="GM33" s="110"/>
      <c r="GN33" s="110"/>
      <c r="GO33" s="110"/>
      <c r="GP33" s="110"/>
      <c r="GQ33" s="110"/>
      <c r="GR33" s="111">
        <f>データ!BE7</f>
        <v>8.1999999999999993</v>
      </c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3"/>
      <c r="HG33" s="111">
        <f>データ!BF7</f>
        <v>6.7</v>
      </c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3"/>
      <c r="HV33" s="111">
        <f>データ!BG7</f>
        <v>7.9</v>
      </c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3"/>
      <c r="IK33" s="111">
        <f>データ!BH7</f>
        <v>0</v>
      </c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  <c r="IW33" s="112"/>
      <c r="IX33" s="112"/>
      <c r="IY33" s="113"/>
      <c r="IZ33" s="111">
        <f>データ!BI7</f>
        <v>0</v>
      </c>
      <c r="JA33" s="112"/>
      <c r="JB33" s="112"/>
      <c r="JC33" s="112"/>
      <c r="JD33" s="112"/>
      <c r="JE33" s="112"/>
      <c r="JF33" s="112"/>
      <c r="JG33" s="112"/>
      <c r="JH33" s="112"/>
      <c r="JI33" s="112"/>
      <c r="JJ33" s="112"/>
      <c r="JK33" s="112"/>
      <c r="JL33" s="112"/>
      <c r="JM33" s="112"/>
      <c r="JN33" s="113"/>
      <c r="JO33" s="2"/>
      <c r="JP33" s="2"/>
      <c r="JQ33" s="2"/>
      <c r="JR33" s="2"/>
      <c r="JS33" s="2"/>
      <c r="JT33" s="2"/>
      <c r="JU33" s="2"/>
      <c r="JV33" s="2"/>
      <c r="JW33" s="110" t="s">
        <v>57</v>
      </c>
      <c r="JX33" s="110"/>
      <c r="JY33" s="110"/>
      <c r="JZ33" s="110"/>
      <c r="KA33" s="110"/>
      <c r="KB33" s="110"/>
      <c r="KC33" s="110"/>
      <c r="KD33" s="110"/>
      <c r="KE33" s="110"/>
      <c r="KF33" s="111">
        <f>データ!BP7</f>
        <v>77.7</v>
      </c>
      <c r="KG33" s="112"/>
      <c r="KH33" s="112"/>
      <c r="KI33" s="112"/>
      <c r="KJ33" s="112"/>
      <c r="KK33" s="112"/>
      <c r="KL33" s="112"/>
      <c r="KM33" s="112"/>
      <c r="KN33" s="112"/>
      <c r="KO33" s="112"/>
      <c r="KP33" s="112"/>
      <c r="KQ33" s="112"/>
      <c r="KR33" s="112"/>
      <c r="KS33" s="112"/>
      <c r="KT33" s="113"/>
      <c r="KU33" s="111">
        <f>データ!BQ7</f>
        <v>77.400000000000006</v>
      </c>
      <c r="KV33" s="112"/>
      <c r="KW33" s="112"/>
      <c r="KX33" s="112"/>
      <c r="KY33" s="112"/>
      <c r="KZ33" s="112"/>
      <c r="LA33" s="112"/>
      <c r="LB33" s="112"/>
      <c r="LC33" s="112"/>
      <c r="LD33" s="112"/>
      <c r="LE33" s="112"/>
      <c r="LF33" s="112"/>
      <c r="LG33" s="112"/>
      <c r="LH33" s="112"/>
      <c r="LI33" s="113"/>
      <c r="LJ33" s="111">
        <f>データ!BR7</f>
        <v>73.2</v>
      </c>
      <c r="LK33" s="112"/>
      <c r="LL33" s="112"/>
      <c r="LM33" s="112"/>
      <c r="LN33" s="112"/>
      <c r="LO33" s="112"/>
      <c r="LP33" s="112"/>
      <c r="LQ33" s="112"/>
      <c r="LR33" s="112"/>
      <c r="LS33" s="112"/>
      <c r="LT33" s="112"/>
      <c r="LU33" s="112"/>
      <c r="LV33" s="112"/>
      <c r="LW33" s="112"/>
      <c r="LX33" s="113"/>
      <c r="LY33" s="111">
        <f>データ!BS7</f>
        <v>61.2</v>
      </c>
      <c r="LZ33" s="112"/>
      <c r="MA33" s="112"/>
      <c r="MB33" s="112"/>
      <c r="MC33" s="112"/>
      <c r="MD33" s="112"/>
      <c r="ME33" s="112"/>
      <c r="MF33" s="112"/>
      <c r="MG33" s="112"/>
      <c r="MH33" s="112"/>
      <c r="MI33" s="112"/>
      <c r="MJ33" s="112"/>
      <c r="MK33" s="112"/>
      <c r="ML33" s="112"/>
      <c r="MM33" s="113"/>
      <c r="MN33" s="111">
        <f>データ!BT7</f>
        <v>62.5</v>
      </c>
      <c r="MO33" s="112"/>
      <c r="MP33" s="112"/>
      <c r="MQ33" s="112"/>
      <c r="MR33" s="112"/>
      <c r="MS33" s="112"/>
      <c r="MT33" s="112"/>
      <c r="MU33" s="112"/>
      <c r="MV33" s="112"/>
      <c r="MW33" s="112"/>
      <c r="MX33" s="112"/>
      <c r="MY33" s="112"/>
      <c r="MZ33" s="112"/>
      <c r="NA33" s="112"/>
      <c r="NB33" s="113"/>
      <c r="ND33" s="2"/>
      <c r="NE33" s="2"/>
      <c r="NF33" s="2"/>
      <c r="NG33" s="2"/>
      <c r="NH33" s="15"/>
      <c r="NI33" s="2"/>
      <c r="NJ33" s="141"/>
      <c r="NK33" s="142"/>
      <c r="NL33" s="142"/>
      <c r="NM33" s="142"/>
      <c r="NN33" s="142"/>
      <c r="NO33" s="142"/>
      <c r="NP33" s="142"/>
      <c r="NQ33" s="142"/>
      <c r="NR33" s="142"/>
      <c r="NS33" s="142"/>
      <c r="NT33" s="142"/>
      <c r="NU33" s="142"/>
      <c r="NV33" s="142"/>
      <c r="NW33" s="142"/>
      <c r="NX33" s="143"/>
      <c r="OC33" s="16" t="s">
        <v>58</v>
      </c>
    </row>
    <row r="34" spans="1:393" ht="13.5" customHeight="1" x14ac:dyDescent="0.2">
      <c r="A34" s="2"/>
      <c r="B34" s="14"/>
      <c r="D34" s="2"/>
      <c r="E34" s="2"/>
      <c r="F34" s="2"/>
      <c r="G34" s="110" t="s">
        <v>59</v>
      </c>
      <c r="H34" s="110"/>
      <c r="I34" s="110"/>
      <c r="J34" s="110"/>
      <c r="K34" s="110"/>
      <c r="L34" s="110"/>
      <c r="M34" s="110"/>
      <c r="N34" s="110"/>
      <c r="O34" s="110"/>
      <c r="P34" s="111">
        <f>データ!AN7</f>
        <v>97.2</v>
      </c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3"/>
      <c r="AE34" s="111">
        <f>データ!AO7</f>
        <v>97.5</v>
      </c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3"/>
      <c r="AT34" s="111">
        <f>データ!AP7</f>
        <v>96.9</v>
      </c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3"/>
      <c r="BI34" s="111">
        <f>データ!AQ7</f>
        <v>101.8</v>
      </c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3"/>
      <c r="BX34" s="111">
        <f>データ!AR7</f>
        <v>106.2</v>
      </c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3"/>
      <c r="CO34" s="2"/>
      <c r="CP34" s="2"/>
      <c r="CQ34" s="2"/>
      <c r="CR34" s="2"/>
      <c r="CS34" s="2"/>
      <c r="CT34" s="2"/>
      <c r="CU34" s="110" t="s">
        <v>59</v>
      </c>
      <c r="CV34" s="110"/>
      <c r="CW34" s="110"/>
      <c r="CX34" s="110"/>
      <c r="CY34" s="110"/>
      <c r="CZ34" s="110"/>
      <c r="DA34" s="110"/>
      <c r="DB34" s="110"/>
      <c r="DC34" s="110"/>
      <c r="DD34" s="111">
        <f>データ!AY7</f>
        <v>85.9</v>
      </c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3"/>
      <c r="DS34" s="111">
        <f>データ!AZ7</f>
        <v>86</v>
      </c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3"/>
      <c r="EH34" s="111">
        <f>データ!BA7</f>
        <v>86</v>
      </c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3"/>
      <c r="EW34" s="111">
        <f>データ!BB7</f>
        <v>80.7</v>
      </c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3"/>
      <c r="FL34" s="111">
        <f>データ!BC7</f>
        <v>82.3</v>
      </c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3"/>
      <c r="GA34" s="2"/>
      <c r="GB34" s="2"/>
      <c r="GC34" s="2"/>
      <c r="GD34" s="2"/>
      <c r="GE34" s="2"/>
      <c r="GF34" s="2"/>
      <c r="GG34" s="2"/>
      <c r="GH34" s="2"/>
      <c r="GI34" s="110" t="s">
        <v>59</v>
      </c>
      <c r="GJ34" s="110"/>
      <c r="GK34" s="110"/>
      <c r="GL34" s="110"/>
      <c r="GM34" s="110"/>
      <c r="GN34" s="110"/>
      <c r="GO34" s="110"/>
      <c r="GP34" s="110"/>
      <c r="GQ34" s="110"/>
      <c r="GR34" s="111">
        <f>データ!BJ7</f>
        <v>86.8</v>
      </c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3"/>
      <c r="HG34" s="111">
        <f>データ!BK7</f>
        <v>90.8</v>
      </c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3"/>
      <c r="HV34" s="111">
        <f>データ!BL7</f>
        <v>81.900000000000006</v>
      </c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3"/>
      <c r="IK34" s="111">
        <f>データ!BM7</f>
        <v>91.6</v>
      </c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  <c r="IW34" s="112"/>
      <c r="IX34" s="112"/>
      <c r="IY34" s="113"/>
      <c r="IZ34" s="111">
        <f>データ!BN7</f>
        <v>100.1</v>
      </c>
      <c r="JA34" s="112"/>
      <c r="JB34" s="112"/>
      <c r="JC34" s="112"/>
      <c r="JD34" s="112"/>
      <c r="JE34" s="112"/>
      <c r="JF34" s="112"/>
      <c r="JG34" s="112"/>
      <c r="JH34" s="112"/>
      <c r="JI34" s="112"/>
      <c r="JJ34" s="112"/>
      <c r="JK34" s="112"/>
      <c r="JL34" s="112"/>
      <c r="JM34" s="112"/>
      <c r="JN34" s="113"/>
      <c r="JO34" s="2"/>
      <c r="JP34" s="2"/>
      <c r="JQ34" s="2"/>
      <c r="JR34" s="2"/>
      <c r="JS34" s="2"/>
      <c r="JT34" s="2"/>
      <c r="JU34" s="2"/>
      <c r="JV34" s="2"/>
      <c r="JW34" s="110" t="s">
        <v>59</v>
      </c>
      <c r="JX34" s="110"/>
      <c r="JY34" s="110"/>
      <c r="JZ34" s="110"/>
      <c r="KA34" s="110"/>
      <c r="KB34" s="110"/>
      <c r="KC34" s="110"/>
      <c r="KD34" s="110"/>
      <c r="KE34" s="110"/>
      <c r="KF34" s="111">
        <f>データ!BU7</f>
        <v>73</v>
      </c>
      <c r="KG34" s="112"/>
      <c r="KH34" s="112"/>
      <c r="KI34" s="112"/>
      <c r="KJ34" s="112"/>
      <c r="KK34" s="112"/>
      <c r="KL34" s="112"/>
      <c r="KM34" s="112"/>
      <c r="KN34" s="112"/>
      <c r="KO34" s="112"/>
      <c r="KP34" s="112"/>
      <c r="KQ34" s="112"/>
      <c r="KR34" s="112"/>
      <c r="KS34" s="112"/>
      <c r="KT34" s="113"/>
      <c r="KU34" s="111">
        <f>データ!BV7</f>
        <v>72.099999999999994</v>
      </c>
      <c r="KV34" s="112"/>
      <c r="KW34" s="112"/>
      <c r="KX34" s="112"/>
      <c r="KY34" s="112"/>
      <c r="KZ34" s="112"/>
      <c r="LA34" s="112"/>
      <c r="LB34" s="112"/>
      <c r="LC34" s="112"/>
      <c r="LD34" s="112"/>
      <c r="LE34" s="112"/>
      <c r="LF34" s="112"/>
      <c r="LG34" s="112"/>
      <c r="LH34" s="112"/>
      <c r="LI34" s="113"/>
      <c r="LJ34" s="111">
        <f>データ!BW7</f>
        <v>72.900000000000006</v>
      </c>
      <c r="LK34" s="112"/>
      <c r="LL34" s="112"/>
      <c r="LM34" s="112"/>
      <c r="LN34" s="112"/>
      <c r="LO34" s="112"/>
      <c r="LP34" s="112"/>
      <c r="LQ34" s="112"/>
      <c r="LR34" s="112"/>
      <c r="LS34" s="112"/>
      <c r="LT34" s="112"/>
      <c r="LU34" s="112"/>
      <c r="LV34" s="112"/>
      <c r="LW34" s="112"/>
      <c r="LX34" s="113"/>
      <c r="LY34" s="111">
        <f>データ!BX7</f>
        <v>64.5</v>
      </c>
      <c r="LZ34" s="112"/>
      <c r="MA34" s="112"/>
      <c r="MB34" s="112"/>
      <c r="MC34" s="112"/>
      <c r="MD34" s="112"/>
      <c r="ME34" s="112"/>
      <c r="MF34" s="112"/>
      <c r="MG34" s="112"/>
      <c r="MH34" s="112"/>
      <c r="MI34" s="112"/>
      <c r="MJ34" s="112"/>
      <c r="MK34" s="112"/>
      <c r="ML34" s="112"/>
      <c r="MM34" s="113"/>
      <c r="MN34" s="111">
        <f>データ!BY7</f>
        <v>63.8</v>
      </c>
      <c r="MO34" s="112"/>
      <c r="MP34" s="112"/>
      <c r="MQ34" s="112"/>
      <c r="MR34" s="112"/>
      <c r="MS34" s="112"/>
      <c r="MT34" s="112"/>
      <c r="MU34" s="112"/>
      <c r="MV34" s="112"/>
      <c r="MW34" s="112"/>
      <c r="MX34" s="112"/>
      <c r="MY34" s="112"/>
      <c r="MZ34" s="112"/>
      <c r="NA34" s="112"/>
      <c r="NB34" s="113"/>
      <c r="ND34" s="2"/>
      <c r="NE34" s="2"/>
      <c r="NF34" s="2"/>
      <c r="NG34" s="2"/>
      <c r="NH34" s="15"/>
      <c r="NI34" s="2"/>
      <c r="NJ34" s="144"/>
      <c r="NK34" s="145"/>
      <c r="NL34" s="145"/>
      <c r="NM34" s="145"/>
      <c r="NN34" s="145"/>
      <c r="NO34" s="145"/>
      <c r="NP34" s="145"/>
      <c r="NQ34" s="145"/>
      <c r="NR34" s="145"/>
      <c r="NS34" s="145"/>
      <c r="NT34" s="145"/>
      <c r="NU34" s="145"/>
      <c r="NV34" s="145"/>
      <c r="NW34" s="145"/>
      <c r="NX34" s="146"/>
      <c r="OC34" s="16" t="s">
        <v>60</v>
      </c>
    </row>
    <row r="35" spans="1:393" ht="13.5" customHeight="1" x14ac:dyDescent="0.2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7" t="s">
        <v>61</v>
      </c>
      <c r="NK35" s="97"/>
      <c r="NL35" s="97"/>
      <c r="NM35" s="97"/>
      <c r="NN35" s="97"/>
      <c r="NO35" s="97"/>
      <c r="NP35" s="97"/>
      <c r="NQ35" s="97"/>
      <c r="NR35" s="97"/>
      <c r="NS35" s="97"/>
      <c r="NT35" s="97"/>
      <c r="NU35" s="97"/>
      <c r="NV35" s="97"/>
      <c r="NW35" s="97"/>
      <c r="NX35" s="97"/>
      <c r="OC35" s="16" t="s">
        <v>62</v>
      </c>
    </row>
    <row r="36" spans="1:393" ht="13.5" customHeight="1" x14ac:dyDescent="0.2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OC36" s="16" t="s">
        <v>63</v>
      </c>
    </row>
    <row r="37" spans="1:393" ht="13.5" customHeight="1" x14ac:dyDescent="0.2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14" t="s">
        <v>64</v>
      </c>
      <c r="NK37" s="115"/>
      <c r="NL37" s="115"/>
      <c r="NM37" s="115"/>
      <c r="NN37" s="115"/>
      <c r="NO37" s="115"/>
      <c r="NP37" s="115"/>
      <c r="NQ37" s="115"/>
      <c r="NR37" s="115"/>
      <c r="NS37" s="115"/>
      <c r="NT37" s="115"/>
      <c r="NU37" s="115"/>
      <c r="NV37" s="115"/>
      <c r="NW37" s="115"/>
      <c r="NX37" s="116"/>
      <c r="OC37" s="16" t="s">
        <v>65</v>
      </c>
    </row>
    <row r="38" spans="1:393" ht="13.5" customHeight="1" x14ac:dyDescent="0.2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17"/>
      <c r="NK38" s="118"/>
      <c r="NL38" s="118"/>
      <c r="NM38" s="118"/>
      <c r="NN38" s="118"/>
      <c r="NO38" s="118"/>
      <c r="NP38" s="118"/>
      <c r="NQ38" s="118"/>
      <c r="NR38" s="118"/>
      <c r="NS38" s="118"/>
      <c r="NT38" s="118"/>
      <c r="NU38" s="118"/>
      <c r="NV38" s="118"/>
      <c r="NW38" s="118"/>
      <c r="NX38" s="119"/>
      <c r="OC38" s="16" t="s">
        <v>66</v>
      </c>
    </row>
    <row r="39" spans="1:393" ht="13.5" customHeight="1" x14ac:dyDescent="0.2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47" t="s">
        <v>184</v>
      </c>
      <c r="NK39" s="148"/>
      <c r="NL39" s="148"/>
      <c r="NM39" s="148"/>
      <c r="NN39" s="148"/>
      <c r="NO39" s="148"/>
      <c r="NP39" s="148"/>
      <c r="NQ39" s="148"/>
      <c r="NR39" s="148"/>
      <c r="NS39" s="148"/>
      <c r="NT39" s="148"/>
      <c r="NU39" s="148"/>
      <c r="NV39" s="148"/>
      <c r="NW39" s="148"/>
      <c r="NX39" s="149"/>
      <c r="OC39" s="16" t="s">
        <v>67</v>
      </c>
    </row>
    <row r="40" spans="1:393" ht="13.5" customHeight="1" x14ac:dyDescent="0.2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50"/>
      <c r="NK40" s="148"/>
      <c r="NL40" s="148"/>
      <c r="NM40" s="148"/>
      <c r="NN40" s="148"/>
      <c r="NO40" s="148"/>
      <c r="NP40" s="148"/>
      <c r="NQ40" s="148"/>
      <c r="NR40" s="148"/>
      <c r="NS40" s="148"/>
      <c r="NT40" s="148"/>
      <c r="NU40" s="148"/>
      <c r="NV40" s="148"/>
      <c r="NW40" s="148"/>
      <c r="NX40" s="149"/>
      <c r="OC40" s="16" t="s">
        <v>68</v>
      </c>
    </row>
    <row r="41" spans="1:393" ht="13.5" customHeight="1" x14ac:dyDescent="0.2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50"/>
      <c r="NK41" s="148"/>
      <c r="NL41" s="148"/>
      <c r="NM41" s="148"/>
      <c r="NN41" s="148"/>
      <c r="NO41" s="148"/>
      <c r="NP41" s="148"/>
      <c r="NQ41" s="148"/>
      <c r="NR41" s="148"/>
      <c r="NS41" s="148"/>
      <c r="NT41" s="148"/>
      <c r="NU41" s="148"/>
      <c r="NV41" s="148"/>
      <c r="NW41" s="148"/>
      <c r="NX41" s="149"/>
      <c r="OC41" s="16" t="s">
        <v>69</v>
      </c>
    </row>
    <row r="42" spans="1:393" ht="13.5" customHeight="1" x14ac:dyDescent="0.2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50"/>
      <c r="NK42" s="148"/>
      <c r="NL42" s="148"/>
      <c r="NM42" s="148"/>
      <c r="NN42" s="148"/>
      <c r="NO42" s="148"/>
      <c r="NP42" s="148"/>
      <c r="NQ42" s="148"/>
      <c r="NR42" s="148"/>
      <c r="NS42" s="148"/>
      <c r="NT42" s="148"/>
      <c r="NU42" s="148"/>
      <c r="NV42" s="148"/>
      <c r="NW42" s="148"/>
      <c r="NX42" s="149"/>
      <c r="OC42" s="16" t="s">
        <v>70</v>
      </c>
    </row>
    <row r="43" spans="1:393" ht="13.5" customHeight="1" x14ac:dyDescent="0.2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50"/>
      <c r="NK43" s="148"/>
      <c r="NL43" s="148"/>
      <c r="NM43" s="148"/>
      <c r="NN43" s="148"/>
      <c r="NO43" s="148"/>
      <c r="NP43" s="148"/>
      <c r="NQ43" s="148"/>
      <c r="NR43" s="148"/>
      <c r="NS43" s="148"/>
      <c r="NT43" s="148"/>
      <c r="NU43" s="148"/>
      <c r="NV43" s="148"/>
      <c r="NW43" s="148"/>
      <c r="NX43" s="149"/>
      <c r="OC43" s="16" t="s">
        <v>71</v>
      </c>
    </row>
    <row r="44" spans="1:393" ht="13.5" customHeight="1" x14ac:dyDescent="0.2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50"/>
      <c r="NK44" s="148"/>
      <c r="NL44" s="148"/>
      <c r="NM44" s="148"/>
      <c r="NN44" s="148"/>
      <c r="NO44" s="148"/>
      <c r="NP44" s="148"/>
      <c r="NQ44" s="148"/>
      <c r="NR44" s="148"/>
      <c r="NS44" s="148"/>
      <c r="NT44" s="148"/>
      <c r="NU44" s="148"/>
      <c r="NV44" s="148"/>
      <c r="NW44" s="148"/>
      <c r="NX44" s="149"/>
      <c r="OC44" s="16" t="s">
        <v>72</v>
      </c>
    </row>
    <row r="45" spans="1:393" ht="13.5" customHeight="1" x14ac:dyDescent="0.2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50"/>
      <c r="NK45" s="148"/>
      <c r="NL45" s="148"/>
      <c r="NM45" s="148"/>
      <c r="NN45" s="148"/>
      <c r="NO45" s="148"/>
      <c r="NP45" s="148"/>
      <c r="NQ45" s="148"/>
      <c r="NR45" s="148"/>
      <c r="NS45" s="148"/>
      <c r="NT45" s="148"/>
      <c r="NU45" s="148"/>
      <c r="NV45" s="148"/>
      <c r="NW45" s="148"/>
      <c r="NX45" s="149"/>
      <c r="OC45" s="16" t="s">
        <v>73</v>
      </c>
    </row>
    <row r="46" spans="1:393" ht="13.5" customHeight="1" x14ac:dyDescent="0.2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50"/>
      <c r="NK46" s="148"/>
      <c r="NL46" s="148"/>
      <c r="NM46" s="148"/>
      <c r="NN46" s="148"/>
      <c r="NO46" s="148"/>
      <c r="NP46" s="148"/>
      <c r="NQ46" s="148"/>
      <c r="NR46" s="148"/>
      <c r="NS46" s="148"/>
      <c r="NT46" s="148"/>
      <c r="NU46" s="148"/>
      <c r="NV46" s="148"/>
      <c r="NW46" s="148"/>
      <c r="NX46" s="149"/>
      <c r="OC46" s="16" t="s">
        <v>74</v>
      </c>
    </row>
    <row r="47" spans="1:393" ht="13.5" customHeight="1" x14ac:dyDescent="0.2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50"/>
      <c r="NK47" s="148"/>
      <c r="NL47" s="148"/>
      <c r="NM47" s="148"/>
      <c r="NN47" s="148"/>
      <c r="NO47" s="148"/>
      <c r="NP47" s="148"/>
      <c r="NQ47" s="148"/>
      <c r="NR47" s="148"/>
      <c r="NS47" s="148"/>
      <c r="NT47" s="148"/>
      <c r="NU47" s="148"/>
      <c r="NV47" s="148"/>
      <c r="NW47" s="148"/>
      <c r="NX47" s="149"/>
      <c r="OC47" s="16" t="s">
        <v>75</v>
      </c>
    </row>
    <row r="48" spans="1:393" ht="13.5" customHeight="1" x14ac:dyDescent="0.2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50"/>
      <c r="NK48" s="148"/>
      <c r="NL48" s="148"/>
      <c r="NM48" s="148"/>
      <c r="NN48" s="148"/>
      <c r="NO48" s="148"/>
      <c r="NP48" s="148"/>
      <c r="NQ48" s="148"/>
      <c r="NR48" s="148"/>
      <c r="NS48" s="148"/>
      <c r="NT48" s="148"/>
      <c r="NU48" s="148"/>
      <c r="NV48" s="148"/>
      <c r="NW48" s="148"/>
      <c r="NX48" s="149"/>
      <c r="OC48" s="16" t="s">
        <v>76</v>
      </c>
    </row>
    <row r="49" spans="1:393" ht="13.5" customHeight="1" x14ac:dyDescent="0.2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50"/>
      <c r="NK49" s="148"/>
      <c r="NL49" s="148"/>
      <c r="NM49" s="148"/>
      <c r="NN49" s="148"/>
      <c r="NO49" s="148"/>
      <c r="NP49" s="148"/>
      <c r="NQ49" s="148"/>
      <c r="NR49" s="148"/>
      <c r="NS49" s="148"/>
      <c r="NT49" s="148"/>
      <c r="NU49" s="148"/>
      <c r="NV49" s="148"/>
      <c r="NW49" s="148"/>
      <c r="NX49" s="149"/>
      <c r="OC49" s="16" t="s">
        <v>77</v>
      </c>
    </row>
    <row r="50" spans="1:393" ht="13.5" customHeight="1" x14ac:dyDescent="0.2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50"/>
      <c r="NK50" s="148"/>
      <c r="NL50" s="148"/>
      <c r="NM50" s="148"/>
      <c r="NN50" s="148"/>
      <c r="NO50" s="148"/>
      <c r="NP50" s="148"/>
      <c r="NQ50" s="148"/>
      <c r="NR50" s="148"/>
      <c r="NS50" s="148"/>
      <c r="NT50" s="148"/>
      <c r="NU50" s="148"/>
      <c r="NV50" s="148"/>
      <c r="NW50" s="148"/>
      <c r="NX50" s="149"/>
      <c r="OC50" s="16" t="s">
        <v>78</v>
      </c>
    </row>
    <row r="51" spans="1:393" ht="13.5" customHeight="1" x14ac:dyDescent="0.2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51"/>
      <c r="NK51" s="152"/>
      <c r="NL51" s="152"/>
      <c r="NM51" s="152"/>
      <c r="NN51" s="152"/>
      <c r="NO51" s="152"/>
      <c r="NP51" s="152"/>
      <c r="NQ51" s="152"/>
      <c r="NR51" s="152"/>
      <c r="NS51" s="152"/>
      <c r="NT51" s="152"/>
      <c r="NU51" s="152"/>
      <c r="NV51" s="152"/>
      <c r="NW51" s="152"/>
      <c r="NX51" s="153"/>
      <c r="OC51" s="16" t="s">
        <v>79</v>
      </c>
    </row>
    <row r="52" spans="1:393" ht="13.5" customHeight="1" x14ac:dyDescent="0.2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14" t="s">
        <v>80</v>
      </c>
      <c r="NK52" s="115"/>
      <c r="NL52" s="115"/>
      <c r="NM52" s="115"/>
      <c r="NN52" s="115"/>
      <c r="NO52" s="115"/>
      <c r="NP52" s="115"/>
      <c r="NQ52" s="115"/>
      <c r="NR52" s="115"/>
      <c r="NS52" s="115"/>
      <c r="NT52" s="115"/>
      <c r="NU52" s="115"/>
      <c r="NV52" s="115"/>
      <c r="NW52" s="115"/>
      <c r="NX52" s="116"/>
      <c r="OC52" s="16" t="s">
        <v>81</v>
      </c>
    </row>
    <row r="53" spans="1:393" ht="13.5" customHeight="1" x14ac:dyDescent="0.2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17"/>
      <c r="NK53" s="118"/>
      <c r="NL53" s="118"/>
      <c r="NM53" s="118"/>
      <c r="NN53" s="118"/>
      <c r="NO53" s="118"/>
      <c r="NP53" s="118"/>
      <c r="NQ53" s="118"/>
      <c r="NR53" s="118"/>
      <c r="NS53" s="118"/>
      <c r="NT53" s="118"/>
      <c r="NU53" s="118"/>
      <c r="NV53" s="118"/>
      <c r="NW53" s="118"/>
      <c r="NX53" s="119"/>
      <c r="OC53" s="16" t="s">
        <v>82</v>
      </c>
    </row>
    <row r="54" spans="1:393" ht="13.5" customHeight="1" x14ac:dyDescent="0.2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07" t="str">
        <f>データ!$B$11</f>
        <v>H29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 t="str">
        <f>データ!$C$11</f>
        <v>H30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 t="str">
        <f>データ!$D$11</f>
        <v>R01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 t="str">
        <f>データ!$E$11</f>
        <v>R02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 t="str">
        <f>データ!$F$11</f>
        <v>R03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07" t="str">
        <f>データ!$B$11</f>
        <v>H29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 t="str">
        <f>データ!$C$11</f>
        <v>H30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 t="str">
        <f>データ!$D$11</f>
        <v>R01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 t="str">
        <f>データ!$E$11</f>
        <v>R02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 t="str">
        <f>データ!$F$11</f>
        <v>R03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07" t="str">
        <f>データ!$B$11</f>
        <v>H29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 t="str">
        <f>データ!$C$11</f>
        <v>H30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 t="str">
        <f>データ!$D$11</f>
        <v>R01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 t="str">
        <f>データ!$E$11</f>
        <v>R02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 t="str">
        <f>データ!$F$11</f>
        <v>R03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07" t="str">
        <f>データ!$B$11</f>
        <v>H29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 t="str">
        <f>データ!$C$11</f>
        <v>H30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 t="str">
        <f>データ!$D$11</f>
        <v>R01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 t="str">
        <f>データ!$E$11</f>
        <v>R02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 t="str">
        <f>データ!$F$11</f>
        <v>R03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2"/>
      <c r="ND54" s="2"/>
      <c r="NE54" s="2"/>
      <c r="NF54" s="2"/>
      <c r="NG54" s="2"/>
      <c r="NH54" s="15"/>
      <c r="NI54" s="2"/>
      <c r="NJ54" s="141" t="s">
        <v>185</v>
      </c>
      <c r="NK54" s="142"/>
      <c r="NL54" s="142"/>
      <c r="NM54" s="142"/>
      <c r="NN54" s="142"/>
      <c r="NO54" s="142"/>
      <c r="NP54" s="142"/>
      <c r="NQ54" s="142"/>
      <c r="NR54" s="142"/>
      <c r="NS54" s="142"/>
      <c r="NT54" s="142"/>
      <c r="NU54" s="142"/>
      <c r="NV54" s="142"/>
      <c r="NW54" s="142"/>
      <c r="NX54" s="143"/>
      <c r="OC54" s="16" t="s">
        <v>83</v>
      </c>
    </row>
    <row r="55" spans="1:393" ht="13.5" customHeight="1" x14ac:dyDescent="0.2">
      <c r="A55" s="2"/>
      <c r="B55" s="14"/>
      <c r="C55" s="2"/>
      <c r="D55" s="2"/>
      <c r="E55" s="2"/>
      <c r="F55" s="2"/>
      <c r="G55" s="110" t="s">
        <v>57</v>
      </c>
      <c r="H55" s="110"/>
      <c r="I55" s="110"/>
      <c r="J55" s="110"/>
      <c r="K55" s="110"/>
      <c r="L55" s="110"/>
      <c r="M55" s="110"/>
      <c r="N55" s="110"/>
      <c r="O55" s="110"/>
      <c r="P55" s="120">
        <f>データ!CA7</f>
        <v>44171</v>
      </c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2"/>
      <c r="AE55" s="120">
        <f>データ!CB7</f>
        <v>45597</v>
      </c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2"/>
      <c r="AT55" s="120">
        <f>データ!CC7</f>
        <v>45982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2"/>
      <c r="BI55" s="120">
        <f>データ!CD7</f>
        <v>48595</v>
      </c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2"/>
      <c r="BX55" s="120">
        <f>データ!CE7</f>
        <v>52779</v>
      </c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2"/>
      <c r="CO55" s="2"/>
      <c r="CP55" s="2"/>
      <c r="CQ55" s="2"/>
      <c r="CR55" s="2"/>
      <c r="CS55" s="2"/>
      <c r="CT55" s="2"/>
      <c r="CU55" s="110" t="s">
        <v>57</v>
      </c>
      <c r="CV55" s="110"/>
      <c r="CW55" s="110"/>
      <c r="CX55" s="110"/>
      <c r="CY55" s="110"/>
      <c r="CZ55" s="110"/>
      <c r="DA55" s="110"/>
      <c r="DB55" s="110"/>
      <c r="DC55" s="110"/>
      <c r="DD55" s="120">
        <f>データ!CL7</f>
        <v>13004</v>
      </c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2"/>
      <c r="DS55" s="120">
        <f>データ!CM7</f>
        <v>13299</v>
      </c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2"/>
      <c r="EH55" s="120">
        <f>データ!CN7</f>
        <v>13412</v>
      </c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2"/>
      <c r="EW55" s="120">
        <f>データ!CO7</f>
        <v>14255</v>
      </c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データ!CP7</f>
        <v>13821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2"/>
      <c r="GA55" s="2"/>
      <c r="GB55" s="2"/>
      <c r="GC55" s="2"/>
      <c r="GD55" s="2"/>
      <c r="GE55" s="2"/>
      <c r="GF55" s="2"/>
      <c r="GG55" s="2"/>
      <c r="GH55" s="2"/>
      <c r="GI55" s="110" t="s">
        <v>57</v>
      </c>
      <c r="GJ55" s="110"/>
      <c r="GK55" s="110"/>
      <c r="GL55" s="110"/>
      <c r="GM55" s="110"/>
      <c r="GN55" s="110"/>
      <c r="GO55" s="110"/>
      <c r="GP55" s="110"/>
      <c r="GQ55" s="110"/>
      <c r="GR55" s="111">
        <f>データ!CW7</f>
        <v>60.1</v>
      </c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3"/>
      <c r="HG55" s="111">
        <f>データ!CX7</f>
        <v>59.3</v>
      </c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3"/>
      <c r="HV55" s="111">
        <f>データ!CY7</f>
        <v>62.7</v>
      </c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3"/>
      <c r="IK55" s="111">
        <f>データ!CZ7</f>
        <v>66</v>
      </c>
      <c r="IL55" s="112"/>
      <c r="IM55" s="112"/>
      <c r="IN55" s="112"/>
      <c r="IO55" s="112"/>
      <c r="IP55" s="112"/>
      <c r="IQ55" s="112"/>
      <c r="IR55" s="112"/>
      <c r="IS55" s="112"/>
      <c r="IT55" s="112"/>
      <c r="IU55" s="112"/>
      <c r="IV55" s="112"/>
      <c r="IW55" s="112"/>
      <c r="IX55" s="112"/>
      <c r="IY55" s="113"/>
      <c r="IZ55" s="111">
        <f>データ!DA7</f>
        <v>61.6</v>
      </c>
      <c r="JA55" s="112"/>
      <c r="JB55" s="112"/>
      <c r="JC55" s="112"/>
      <c r="JD55" s="112"/>
      <c r="JE55" s="112"/>
      <c r="JF55" s="112"/>
      <c r="JG55" s="112"/>
      <c r="JH55" s="112"/>
      <c r="JI55" s="112"/>
      <c r="JJ55" s="112"/>
      <c r="JK55" s="112"/>
      <c r="JL55" s="112"/>
      <c r="JM55" s="112"/>
      <c r="JN55" s="113"/>
      <c r="JO55" s="2"/>
      <c r="JP55" s="2"/>
      <c r="JQ55" s="2"/>
      <c r="JR55" s="2"/>
      <c r="JS55" s="2"/>
      <c r="JT55" s="2"/>
      <c r="JU55" s="2"/>
      <c r="JV55" s="2"/>
      <c r="JW55" s="110" t="s">
        <v>57</v>
      </c>
      <c r="JX55" s="110"/>
      <c r="JY55" s="110"/>
      <c r="JZ55" s="110"/>
      <c r="KA55" s="110"/>
      <c r="KB55" s="110"/>
      <c r="KC55" s="110"/>
      <c r="KD55" s="110"/>
      <c r="KE55" s="110"/>
      <c r="KF55" s="111">
        <f>データ!DH7</f>
        <v>18.600000000000001</v>
      </c>
      <c r="KG55" s="112"/>
      <c r="KH55" s="112"/>
      <c r="KI55" s="112"/>
      <c r="KJ55" s="112"/>
      <c r="KK55" s="112"/>
      <c r="KL55" s="112"/>
      <c r="KM55" s="112"/>
      <c r="KN55" s="112"/>
      <c r="KO55" s="112"/>
      <c r="KP55" s="112"/>
      <c r="KQ55" s="112"/>
      <c r="KR55" s="112"/>
      <c r="KS55" s="112"/>
      <c r="KT55" s="113"/>
      <c r="KU55" s="111">
        <f>データ!DI7</f>
        <v>18.399999999999999</v>
      </c>
      <c r="KV55" s="112"/>
      <c r="KW55" s="112"/>
      <c r="KX55" s="112"/>
      <c r="KY55" s="112"/>
      <c r="KZ55" s="112"/>
      <c r="LA55" s="112"/>
      <c r="LB55" s="112"/>
      <c r="LC55" s="112"/>
      <c r="LD55" s="112"/>
      <c r="LE55" s="112"/>
      <c r="LF55" s="112"/>
      <c r="LG55" s="112"/>
      <c r="LH55" s="112"/>
      <c r="LI55" s="113"/>
      <c r="LJ55" s="111">
        <f>データ!DJ7</f>
        <v>18.399999999999999</v>
      </c>
      <c r="LK55" s="112"/>
      <c r="LL55" s="112"/>
      <c r="LM55" s="112"/>
      <c r="LN55" s="112"/>
      <c r="LO55" s="112"/>
      <c r="LP55" s="112"/>
      <c r="LQ55" s="112"/>
      <c r="LR55" s="112"/>
      <c r="LS55" s="112"/>
      <c r="LT55" s="112"/>
      <c r="LU55" s="112"/>
      <c r="LV55" s="112"/>
      <c r="LW55" s="112"/>
      <c r="LX55" s="113"/>
      <c r="LY55" s="111">
        <f>データ!DK7</f>
        <v>20.6</v>
      </c>
      <c r="LZ55" s="112"/>
      <c r="MA55" s="112"/>
      <c r="MB55" s="112"/>
      <c r="MC55" s="112"/>
      <c r="MD55" s="112"/>
      <c r="ME55" s="112"/>
      <c r="MF55" s="112"/>
      <c r="MG55" s="112"/>
      <c r="MH55" s="112"/>
      <c r="MI55" s="112"/>
      <c r="MJ55" s="112"/>
      <c r="MK55" s="112"/>
      <c r="ML55" s="112"/>
      <c r="MM55" s="113"/>
      <c r="MN55" s="111">
        <f>データ!DL7</f>
        <v>19.7</v>
      </c>
      <c r="MO55" s="112"/>
      <c r="MP55" s="112"/>
      <c r="MQ55" s="112"/>
      <c r="MR55" s="112"/>
      <c r="MS55" s="112"/>
      <c r="MT55" s="112"/>
      <c r="MU55" s="112"/>
      <c r="MV55" s="112"/>
      <c r="MW55" s="112"/>
      <c r="MX55" s="112"/>
      <c r="MY55" s="112"/>
      <c r="MZ55" s="112"/>
      <c r="NA55" s="112"/>
      <c r="NB55" s="113"/>
      <c r="NC55" s="2"/>
      <c r="ND55" s="2"/>
      <c r="NE55" s="2"/>
      <c r="NF55" s="2"/>
      <c r="NG55" s="2"/>
      <c r="NH55" s="15"/>
      <c r="NI55" s="2"/>
      <c r="NJ55" s="141"/>
      <c r="NK55" s="142"/>
      <c r="NL55" s="142"/>
      <c r="NM55" s="142"/>
      <c r="NN55" s="142"/>
      <c r="NO55" s="142"/>
      <c r="NP55" s="142"/>
      <c r="NQ55" s="142"/>
      <c r="NR55" s="142"/>
      <c r="NS55" s="142"/>
      <c r="NT55" s="142"/>
      <c r="NU55" s="142"/>
      <c r="NV55" s="142"/>
      <c r="NW55" s="142"/>
      <c r="NX55" s="143"/>
    </row>
    <row r="56" spans="1:393" ht="13.5" customHeight="1" x14ac:dyDescent="0.2">
      <c r="A56" s="2"/>
      <c r="B56" s="14"/>
      <c r="C56" s="2"/>
      <c r="D56" s="2"/>
      <c r="E56" s="2"/>
      <c r="F56" s="2"/>
      <c r="G56" s="110" t="s">
        <v>59</v>
      </c>
      <c r="H56" s="110"/>
      <c r="I56" s="110"/>
      <c r="J56" s="110"/>
      <c r="K56" s="110"/>
      <c r="L56" s="110"/>
      <c r="M56" s="110"/>
      <c r="N56" s="110"/>
      <c r="O56" s="110"/>
      <c r="P56" s="120">
        <f>データ!CF7</f>
        <v>45494</v>
      </c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2"/>
      <c r="AE56" s="120">
        <f>データ!CG7</f>
        <v>47924</v>
      </c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2"/>
      <c r="AT56" s="120">
        <f>データ!CH7</f>
        <v>48807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2"/>
      <c r="BI56" s="120">
        <f>データ!CI7</f>
        <v>51594</v>
      </c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2"/>
      <c r="BX56" s="120">
        <f>データ!CJ7</f>
        <v>53805</v>
      </c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2"/>
      <c r="CO56" s="2"/>
      <c r="CP56" s="2"/>
      <c r="CQ56" s="2"/>
      <c r="CR56" s="2"/>
      <c r="CS56" s="2"/>
      <c r="CT56" s="2"/>
      <c r="CU56" s="110" t="s">
        <v>59</v>
      </c>
      <c r="CV56" s="110"/>
      <c r="CW56" s="110"/>
      <c r="CX56" s="110"/>
      <c r="CY56" s="110"/>
      <c r="CZ56" s="110"/>
      <c r="DA56" s="110"/>
      <c r="DB56" s="110"/>
      <c r="DC56" s="110"/>
      <c r="DD56" s="120">
        <f>データ!CQ7</f>
        <v>12309</v>
      </c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2"/>
      <c r="DS56" s="120">
        <f>データ!CR7</f>
        <v>12502</v>
      </c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2"/>
      <c r="EH56" s="120">
        <f>データ!CS7</f>
        <v>12970</v>
      </c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2"/>
      <c r="EW56" s="120">
        <f>データ!CT7</f>
        <v>13767</v>
      </c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データ!CU7</f>
        <v>14046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2"/>
      <c r="GA56" s="2"/>
      <c r="GB56" s="2"/>
      <c r="GC56" s="2"/>
      <c r="GD56" s="2"/>
      <c r="GE56" s="2"/>
      <c r="GF56" s="2"/>
      <c r="GG56" s="2"/>
      <c r="GH56" s="2"/>
      <c r="GI56" s="110" t="s">
        <v>59</v>
      </c>
      <c r="GJ56" s="110"/>
      <c r="GK56" s="110"/>
      <c r="GL56" s="110"/>
      <c r="GM56" s="110"/>
      <c r="GN56" s="110"/>
      <c r="GO56" s="110"/>
      <c r="GP56" s="110"/>
      <c r="GQ56" s="110"/>
      <c r="GR56" s="111">
        <f>データ!DB7</f>
        <v>59</v>
      </c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3"/>
      <c r="HG56" s="111">
        <f>データ!DC7</f>
        <v>59.4</v>
      </c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3"/>
      <c r="HV56" s="111">
        <f>データ!DD7</f>
        <v>59.9</v>
      </c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3"/>
      <c r="IK56" s="111">
        <f>データ!DE7</f>
        <v>63.4</v>
      </c>
      <c r="IL56" s="112"/>
      <c r="IM56" s="112"/>
      <c r="IN56" s="112"/>
      <c r="IO56" s="112"/>
      <c r="IP56" s="112"/>
      <c r="IQ56" s="112"/>
      <c r="IR56" s="112"/>
      <c r="IS56" s="112"/>
      <c r="IT56" s="112"/>
      <c r="IU56" s="112"/>
      <c r="IV56" s="112"/>
      <c r="IW56" s="112"/>
      <c r="IX56" s="112"/>
      <c r="IY56" s="113"/>
      <c r="IZ56" s="111">
        <f>データ!DF7</f>
        <v>61.3</v>
      </c>
      <c r="JA56" s="112"/>
      <c r="JB56" s="112"/>
      <c r="JC56" s="112"/>
      <c r="JD56" s="112"/>
      <c r="JE56" s="112"/>
      <c r="JF56" s="112"/>
      <c r="JG56" s="112"/>
      <c r="JH56" s="112"/>
      <c r="JI56" s="112"/>
      <c r="JJ56" s="112"/>
      <c r="JK56" s="112"/>
      <c r="JL56" s="112"/>
      <c r="JM56" s="112"/>
      <c r="JN56" s="113"/>
      <c r="JO56" s="2"/>
      <c r="JP56" s="2"/>
      <c r="JQ56" s="2"/>
      <c r="JR56" s="2"/>
      <c r="JS56" s="2"/>
      <c r="JT56" s="2"/>
      <c r="JU56" s="2"/>
      <c r="JV56" s="2"/>
      <c r="JW56" s="110" t="s">
        <v>59</v>
      </c>
      <c r="JX56" s="110"/>
      <c r="JY56" s="110"/>
      <c r="JZ56" s="110"/>
      <c r="KA56" s="110"/>
      <c r="KB56" s="110"/>
      <c r="KC56" s="110"/>
      <c r="KD56" s="110"/>
      <c r="KE56" s="110"/>
      <c r="KF56" s="111">
        <f>データ!DM7</f>
        <v>20.7</v>
      </c>
      <c r="KG56" s="112"/>
      <c r="KH56" s="112"/>
      <c r="KI56" s="112"/>
      <c r="KJ56" s="112"/>
      <c r="KK56" s="112"/>
      <c r="KL56" s="112"/>
      <c r="KM56" s="112"/>
      <c r="KN56" s="112"/>
      <c r="KO56" s="112"/>
      <c r="KP56" s="112"/>
      <c r="KQ56" s="112"/>
      <c r="KR56" s="112"/>
      <c r="KS56" s="112"/>
      <c r="KT56" s="113"/>
      <c r="KU56" s="111">
        <f>データ!DN7</f>
        <v>20.6</v>
      </c>
      <c r="KV56" s="112"/>
      <c r="KW56" s="112"/>
      <c r="KX56" s="112"/>
      <c r="KY56" s="112"/>
      <c r="KZ56" s="112"/>
      <c r="LA56" s="112"/>
      <c r="LB56" s="112"/>
      <c r="LC56" s="112"/>
      <c r="LD56" s="112"/>
      <c r="LE56" s="112"/>
      <c r="LF56" s="112"/>
      <c r="LG56" s="112"/>
      <c r="LH56" s="112"/>
      <c r="LI56" s="113"/>
      <c r="LJ56" s="111">
        <f>データ!DO7</f>
        <v>20.5</v>
      </c>
      <c r="LK56" s="112"/>
      <c r="LL56" s="112"/>
      <c r="LM56" s="112"/>
      <c r="LN56" s="112"/>
      <c r="LO56" s="112"/>
      <c r="LP56" s="112"/>
      <c r="LQ56" s="112"/>
      <c r="LR56" s="112"/>
      <c r="LS56" s="112"/>
      <c r="LT56" s="112"/>
      <c r="LU56" s="112"/>
      <c r="LV56" s="112"/>
      <c r="LW56" s="112"/>
      <c r="LX56" s="113"/>
      <c r="LY56" s="111">
        <f>データ!DP7</f>
        <v>20.2</v>
      </c>
      <c r="LZ56" s="112"/>
      <c r="MA56" s="112"/>
      <c r="MB56" s="112"/>
      <c r="MC56" s="112"/>
      <c r="MD56" s="112"/>
      <c r="ME56" s="112"/>
      <c r="MF56" s="112"/>
      <c r="MG56" s="112"/>
      <c r="MH56" s="112"/>
      <c r="MI56" s="112"/>
      <c r="MJ56" s="112"/>
      <c r="MK56" s="112"/>
      <c r="ML56" s="112"/>
      <c r="MM56" s="113"/>
      <c r="MN56" s="111">
        <f>データ!DQ7</f>
        <v>20.2</v>
      </c>
      <c r="MO56" s="112"/>
      <c r="MP56" s="112"/>
      <c r="MQ56" s="112"/>
      <c r="MR56" s="112"/>
      <c r="MS56" s="112"/>
      <c r="MT56" s="112"/>
      <c r="MU56" s="112"/>
      <c r="MV56" s="112"/>
      <c r="MW56" s="112"/>
      <c r="MX56" s="112"/>
      <c r="MY56" s="112"/>
      <c r="MZ56" s="112"/>
      <c r="NA56" s="112"/>
      <c r="NB56" s="113"/>
      <c r="NC56" s="2"/>
      <c r="ND56" s="2"/>
      <c r="NE56" s="2"/>
      <c r="NF56" s="2"/>
      <c r="NG56" s="2"/>
      <c r="NH56" s="15"/>
      <c r="NI56" s="2"/>
      <c r="NJ56" s="141"/>
      <c r="NK56" s="142"/>
      <c r="NL56" s="142"/>
      <c r="NM56" s="142"/>
      <c r="NN56" s="142"/>
      <c r="NO56" s="142"/>
      <c r="NP56" s="142"/>
      <c r="NQ56" s="142"/>
      <c r="NR56" s="142"/>
      <c r="NS56" s="142"/>
      <c r="NT56" s="142"/>
      <c r="NU56" s="142"/>
      <c r="NV56" s="142"/>
      <c r="NW56" s="142"/>
      <c r="NX56" s="143"/>
    </row>
    <row r="57" spans="1:393" ht="13.5" customHeight="1" x14ac:dyDescent="0.2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41"/>
      <c r="NK57" s="142"/>
      <c r="NL57" s="142"/>
      <c r="NM57" s="142"/>
      <c r="NN57" s="142"/>
      <c r="NO57" s="142"/>
      <c r="NP57" s="142"/>
      <c r="NQ57" s="142"/>
      <c r="NR57" s="142"/>
      <c r="NS57" s="142"/>
      <c r="NT57" s="142"/>
      <c r="NU57" s="142"/>
      <c r="NV57" s="142"/>
      <c r="NW57" s="142"/>
      <c r="NX57" s="143"/>
    </row>
    <row r="58" spans="1:393" ht="13.5" customHeight="1" x14ac:dyDescent="0.2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41"/>
      <c r="NK58" s="142"/>
      <c r="NL58" s="142"/>
      <c r="NM58" s="142"/>
      <c r="NN58" s="142"/>
      <c r="NO58" s="142"/>
      <c r="NP58" s="142"/>
      <c r="NQ58" s="142"/>
      <c r="NR58" s="142"/>
      <c r="NS58" s="142"/>
      <c r="NT58" s="142"/>
      <c r="NU58" s="142"/>
      <c r="NV58" s="142"/>
      <c r="NW58" s="142"/>
      <c r="NX58" s="143"/>
    </row>
    <row r="59" spans="1:393" ht="13.5" customHeight="1" x14ac:dyDescent="0.2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41"/>
      <c r="NK59" s="142"/>
      <c r="NL59" s="142"/>
      <c r="NM59" s="142"/>
      <c r="NN59" s="142"/>
      <c r="NO59" s="142"/>
      <c r="NP59" s="142"/>
      <c r="NQ59" s="142"/>
      <c r="NR59" s="142"/>
      <c r="NS59" s="142"/>
      <c r="NT59" s="142"/>
      <c r="NU59" s="142"/>
      <c r="NV59" s="142"/>
      <c r="NW59" s="142"/>
      <c r="NX59" s="143"/>
    </row>
    <row r="60" spans="1:393" ht="13.5" customHeight="1" x14ac:dyDescent="0.2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41"/>
      <c r="NK60" s="142"/>
      <c r="NL60" s="142"/>
      <c r="NM60" s="142"/>
      <c r="NN60" s="142"/>
      <c r="NO60" s="142"/>
      <c r="NP60" s="142"/>
      <c r="NQ60" s="142"/>
      <c r="NR60" s="142"/>
      <c r="NS60" s="142"/>
      <c r="NT60" s="142"/>
      <c r="NU60" s="142"/>
      <c r="NV60" s="142"/>
      <c r="NW60" s="142"/>
      <c r="NX60" s="143"/>
    </row>
    <row r="61" spans="1:393" ht="13.5" customHeight="1" x14ac:dyDescent="0.2">
      <c r="A61" s="2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1"/>
      <c r="NI61" s="2"/>
      <c r="NJ61" s="141"/>
      <c r="NK61" s="142"/>
      <c r="NL61" s="142"/>
      <c r="NM61" s="142"/>
      <c r="NN61" s="142"/>
      <c r="NO61" s="142"/>
      <c r="NP61" s="142"/>
      <c r="NQ61" s="142"/>
      <c r="NR61" s="142"/>
      <c r="NS61" s="142"/>
      <c r="NT61" s="142"/>
      <c r="NU61" s="142"/>
      <c r="NV61" s="142"/>
      <c r="NW61" s="142"/>
      <c r="NX61" s="143"/>
    </row>
    <row r="62" spans="1:393" ht="13.5" customHeight="1" x14ac:dyDescent="0.2">
      <c r="A62" s="15"/>
      <c r="B62" s="11"/>
      <c r="C62" s="12"/>
      <c r="D62" s="12"/>
      <c r="E62" s="12"/>
      <c r="F62" s="98" t="s">
        <v>84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12"/>
      <c r="NF62" s="12"/>
      <c r="NG62" s="12"/>
      <c r="NH62" s="13"/>
      <c r="NI62" s="2"/>
      <c r="NJ62" s="141"/>
      <c r="NK62" s="142"/>
      <c r="NL62" s="142"/>
      <c r="NM62" s="142"/>
      <c r="NN62" s="142"/>
      <c r="NO62" s="142"/>
      <c r="NP62" s="142"/>
      <c r="NQ62" s="142"/>
      <c r="NR62" s="142"/>
      <c r="NS62" s="142"/>
      <c r="NT62" s="142"/>
      <c r="NU62" s="142"/>
      <c r="NV62" s="142"/>
      <c r="NW62" s="142"/>
      <c r="NX62" s="143"/>
    </row>
    <row r="63" spans="1:393" ht="13.5" customHeight="1" x14ac:dyDescent="0.2">
      <c r="A63" s="15"/>
      <c r="B63" s="11"/>
      <c r="C63" s="12"/>
      <c r="D63" s="12"/>
      <c r="E63" s="12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12"/>
      <c r="NF63" s="12"/>
      <c r="NG63" s="12"/>
      <c r="NH63" s="13"/>
      <c r="NI63" s="2"/>
      <c r="NJ63" s="141"/>
      <c r="NK63" s="142"/>
      <c r="NL63" s="142"/>
      <c r="NM63" s="142"/>
      <c r="NN63" s="142"/>
      <c r="NO63" s="142"/>
      <c r="NP63" s="142"/>
      <c r="NQ63" s="142"/>
      <c r="NR63" s="142"/>
      <c r="NS63" s="142"/>
      <c r="NT63" s="142"/>
      <c r="NU63" s="142"/>
      <c r="NV63" s="142"/>
      <c r="NW63" s="142"/>
      <c r="NX63" s="143"/>
    </row>
    <row r="64" spans="1:393" ht="13.5" customHeight="1" x14ac:dyDescent="0.2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41"/>
      <c r="NK64" s="142"/>
      <c r="NL64" s="142"/>
      <c r="NM64" s="142"/>
      <c r="NN64" s="142"/>
      <c r="NO64" s="142"/>
      <c r="NP64" s="142"/>
      <c r="NQ64" s="142"/>
      <c r="NR64" s="142"/>
      <c r="NS64" s="142"/>
      <c r="NT64" s="142"/>
      <c r="NU64" s="142"/>
      <c r="NV64" s="142"/>
      <c r="NW64" s="142"/>
      <c r="NX64" s="143"/>
    </row>
    <row r="65" spans="1:388" ht="13.5" customHeight="1" x14ac:dyDescent="0.2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41"/>
      <c r="NK65" s="142"/>
      <c r="NL65" s="142"/>
      <c r="NM65" s="142"/>
      <c r="NN65" s="142"/>
      <c r="NO65" s="142"/>
      <c r="NP65" s="142"/>
      <c r="NQ65" s="142"/>
      <c r="NR65" s="142"/>
      <c r="NS65" s="142"/>
      <c r="NT65" s="142"/>
      <c r="NU65" s="142"/>
      <c r="NV65" s="142"/>
      <c r="NW65" s="142"/>
      <c r="NX65" s="143"/>
    </row>
    <row r="66" spans="1:388" ht="13.5" customHeight="1" x14ac:dyDescent="0.2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41"/>
      <c r="NK66" s="142"/>
      <c r="NL66" s="142"/>
      <c r="NM66" s="142"/>
      <c r="NN66" s="142"/>
      <c r="NO66" s="142"/>
      <c r="NP66" s="142"/>
      <c r="NQ66" s="142"/>
      <c r="NR66" s="142"/>
      <c r="NS66" s="142"/>
      <c r="NT66" s="142"/>
      <c r="NU66" s="142"/>
      <c r="NV66" s="142"/>
      <c r="NW66" s="142"/>
      <c r="NX66" s="143"/>
    </row>
    <row r="67" spans="1:388" ht="13.5" customHeight="1" x14ac:dyDescent="0.2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44"/>
      <c r="NK67" s="145"/>
      <c r="NL67" s="145"/>
      <c r="NM67" s="145"/>
      <c r="NN67" s="145"/>
      <c r="NO67" s="145"/>
      <c r="NP67" s="145"/>
      <c r="NQ67" s="145"/>
      <c r="NR67" s="145"/>
      <c r="NS67" s="145"/>
      <c r="NT67" s="145"/>
      <c r="NU67" s="145"/>
      <c r="NV67" s="145"/>
      <c r="NW67" s="145"/>
      <c r="NX67" s="146"/>
    </row>
    <row r="68" spans="1:388" ht="13.5" customHeight="1" x14ac:dyDescent="0.2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14" t="s">
        <v>85</v>
      </c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6"/>
    </row>
    <row r="69" spans="1:388" ht="13.5" customHeight="1" x14ac:dyDescent="0.2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2"/>
      <c r="NH69" s="15"/>
      <c r="NI69" s="2"/>
      <c r="NJ69" s="117"/>
      <c r="NK69" s="118"/>
      <c r="NL69" s="118"/>
      <c r="NM69" s="118"/>
      <c r="NN69" s="118"/>
      <c r="NO69" s="118"/>
      <c r="NP69" s="118"/>
      <c r="NQ69" s="118"/>
      <c r="NR69" s="118"/>
      <c r="NS69" s="118"/>
      <c r="NT69" s="118"/>
      <c r="NU69" s="118"/>
      <c r="NV69" s="118"/>
      <c r="NW69" s="118"/>
      <c r="NX69" s="119"/>
    </row>
    <row r="70" spans="1:388" ht="13.5" customHeight="1" x14ac:dyDescent="0.2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2"/>
      <c r="NH70" s="15"/>
      <c r="NI70" s="2"/>
      <c r="NJ70" s="154" t="s">
        <v>186</v>
      </c>
      <c r="NK70" s="155"/>
      <c r="NL70" s="155"/>
      <c r="NM70" s="155"/>
      <c r="NN70" s="155"/>
      <c r="NO70" s="155"/>
      <c r="NP70" s="155"/>
      <c r="NQ70" s="155"/>
      <c r="NR70" s="155"/>
      <c r="NS70" s="155"/>
      <c r="NT70" s="155"/>
      <c r="NU70" s="155"/>
      <c r="NV70" s="155"/>
      <c r="NW70" s="155"/>
      <c r="NX70" s="156"/>
    </row>
    <row r="71" spans="1:388" ht="13.5" customHeight="1" x14ac:dyDescent="0.2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2"/>
      <c r="NH71" s="15"/>
      <c r="NI71" s="2"/>
      <c r="NJ71" s="154"/>
      <c r="NK71" s="155"/>
      <c r="NL71" s="155"/>
      <c r="NM71" s="155"/>
      <c r="NN71" s="155"/>
      <c r="NO71" s="155"/>
      <c r="NP71" s="155"/>
      <c r="NQ71" s="155"/>
      <c r="NR71" s="155"/>
      <c r="NS71" s="155"/>
      <c r="NT71" s="155"/>
      <c r="NU71" s="155"/>
      <c r="NV71" s="155"/>
      <c r="NW71" s="155"/>
      <c r="NX71" s="156"/>
    </row>
    <row r="72" spans="1:388" ht="13.5" customHeight="1" x14ac:dyDescent="0.2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2"/>
      <c r="NH72" s="15"/>
      <c r="NI72" s="2"/>
      <c r="NJ72" s="154"/>
      <c r="NK72" s="155"/>
      <c r="NL72" s="155"/>
      <c r="NM72" s="155"/>
      <c r="NN72" s="155"/>
      <c r="NO72" s="155"/>
      <c r="NP72" s="155"/>
      <c r="NQ72" s="155"/>
      <c r="NR72" s="155"/>
      <c r="NS72" s="155"/>
      <c r="NT72" s="155"/>
      <c r="NU72" s="155"/>
      <c r="NV72" s="155"/>
      <c r="NW72" s="155"/>
      <c r="NX72" s="156"/>
    </row>
    <row r="73" spans="1:388" ht="13.5" customHeight="1" x14ac:dyDescent="0.2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54"/>
      <c r="NK73" s="155"/>
      <c r="NL73" s="155"/>
      <c r="NM73" s="155"/>
      <c r="NN73" s="155"/>
      <c r="NO73" s="155"/>
      <c r="NP73" s="155"/>
      <c r="NQ73" s="155"/>
      <c r="NR73" s="155"/>
      <c r="NS73" s="155"/>
      <c r="NT73" s="155"/>
      <c r="NU73" s="155"/>
      <c r="NV73" s="155"/>
      <c r="NW73" s="155"/>
      <c r="NX73" s="156"/>
    </row>
    <row r="74" spans="1:388" ht="13.5" customHeight="1" x14ac:dyDescent="0.2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54"/>
      <c r="NK74" s="155"/>
      <c r="NL74" s="155"/>
      <c r="NM74" s="155"/>
      <c r="NN74" s="155"/>
      <c r="NO74" s="155"/>
      <c r="NP74" s="155"/>
      <c r="NQ74" s="155"/>
      <c r="NR74" s="155"/>
      <c r="NS74" s="155"/>
      <c r="NT74" s="155"/>
      <c r="NU74" s="155"/>
      <c r="NV74" s="155"/>
      <c r="NW74" s="155"/>
      <c r="NX74" s="156"/>
    </row>
    <row r="75" spans="1:388" ht="13.5" customHeight="1" x14ac:dyDescent="0.2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54"/>
      <c r="NK75" s="155"/>
      <c r="NL75" s="155"/>
      <c r="NM75" s="155"/>
      <c r="NN75" s="155"/>
      <c r="NO75" s="155"/>
      <c r="NP75" s="155"/>
      <c r="NQ75" s="155"/>
      <c r="NR75" s="155"/>
      <c r="NS75" s="155"/>
      <c r="NT75" s="155"/>
      <c r="NU75" s="155"/>
      <c r="NV75" s="155"/>
      <c r="NW75" s="155"/>
      <c r="NX75" s="156"/>
    </row>
    <row r="76" spans="1:388" ht="13.5" customHeight="1" x14ac:dyDescent="0.2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54"/>
      <c r="NK76" s="155"/>
      <c r="NL76" s="155"/>
      <c r="NM76" s="155"/>
      <c r="NN76" s="155"/>
      <c r="NO76" s="155"/>
      <c r="NP76" s="155"/>
      <c r="NQ76" s="155"/>
      <c r="NR76" s="155"/>
      <c r="NS76" s="155"/>
      <c r="NT76" s="155"/>
      <c r="NU76" s="155"/>
      <c r="NV76" s="155"/>
      <c r="NW76" s="155"/>
      <c r="NX76" s="156"/>
    </row>
    <row r="77" spans="1:388" ht="13.5" customHeight="1" x14ac:dyDescent="0.2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54"/>
      <c r="NK77" s="155"/>
      <c r="NL77" s="155"/>
      <c r="NM77" s="155"/>
      <c r="NN77" s="155"/>
      <c r="NO77" s="155"/>
      <c r="NP77" s="155"/>
      <c r="NQ77" s="155"/>
      <c r="NR77" s="155"/>
      <c r="NS77" s="155"/>
      <c r="NT77" s="155"/>
      <c r="NU77" s="155"/>
      <c r="NV77" s="155"/>
      <c r="NW77" s="155"/>
      <c r="NX77" s="156"/>
    </row>
    <row r="78" spans="1:388" ht="13.5" customHeight="1" x14ac:dyDescent="0.2">
      <c r="A78" s="2"/>
      <c r="B78" s="14"/>
      <c r="C78" s="2"/>
      <c r="D78" s="2"/>
      <c r="E78" s="2"/>
      <c r="F78" s="2"/>
      <c r="I78" s="2"/>
      <c r="J78" s="17"/>
      <c r="K78" s="17"/>
      <c r="L78" s="17"/>
      <c r="M78" s="17"/>
      <c r="N78" s="17"/>
      <c r="O78" s="17"/>
      <c r="P78" s="17"/>
      <c r="Q78" s="17"/>
      <c r="R78" s="23"/>
      <c r="S78" s="23"/>
      <c r="T78" s="23"/>
      <c r="U78" s="128" t="str">
        <f>データ!$B$11</f>
        <v>H29</v>
      </c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 t="str">
        <f>データ!$C$11</f>
        <v>H30</v>
      </c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 t="str">
        <f>データ!$D$11</f>
        <v>R01</v>
      </c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 t="str">
        <f>データ!$E$11</f>
        <v>R02</v>
      </c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 t="str">
        <f>データ!$F$11</f>
        <v>R03</v>
      </c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D78" s="17"/>
      <c r="EE78" s="17"/>
      <c r="EF78" s="17"/>
      <c r="EG78" s="17"/>
      <c r="EH78" s="17"/>
      <c r="EI78" s="17"/>
      <c r="EJ78" s="17"/>
      <c r="EK78" s="17"/>
      <c r="EL78" s="23"/>
      <c r="EM78" s="23"/>
      <c r="EN78" s="23"/>
      <c r="EO78" s="128" t="str">
        <f>データ!$B$11</f>
        <v>H29</v>
      </c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 t="str">
        <f>データ!$C$11</f>
        <v>H30</v>
      </c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 t="str">
        <f>データ!$D$11</f>
        <v>R01</v>
      </c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 t="str">
        <f>データ!$E$11</f>
        <v>R02</v>
      </c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 t="str">
        <f>データ!$F$11</f>
        <v>R03</v>
      </c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8"/>
      <c r="IE78" s="128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Y78" s="17"/>
      <c r="IZ78" s="17"/>
      <c r="JA78" s="17"/>
      <c r="JB78" s="17"/>
      <c r="JC78" s="17"/>
      <c r="JD78" s="17"/>
      <c r="JE78" s="17"/>
      <c r="JF78" s="17"/>
      <c r="JG78" s="23"/>
      <c r="JH78" s="23"/>
      <c r="JI78" s="23"/>
      <c r="JJ78" s="128" t="str">
        <f>データ!$B$11</f>
        <v>H29</v>
      </c>
      <c r="JK78" s="128"/>
      <c r="JL78" s="128"/>
      <c r="JM78" s="128"/>
      <c r="JN78" s="128"/>
      <c r="JO78" s="128"/>
      <c r="JP78" s="128"/>
      <c r="JQ78" s="128"/>
      <c r="JR78" s="128"/>
      <c r="JS78" s="128"/>
      <c r="JT78" s="128"/>
      <c r="JU78" s="128"/>
      <c r="JV78" s="128"/>
      <c r="JW78" s="128"/>
      <c r="JX78" s="128"/>
      <c r="JY78" s="128"/>
      <c r="JZ78" s="128"/>
      <c r="KA78" s="128"/>
      <c r="KB78" s="128"/>
      <c r="KC78" s="128" t="str">
        <f>データ!$C$11</f>
        <v>H30</v>
      </c>
      <c r="KD78" s="128"/>
      <c r="KE78" s="128"/>
      <c r="KF78" s="128"/>
      <c r="KG78" s="128"/>
      <c r="KH78" s="128"/>
      <c r="KI78" s="128"/>
      <c r="KJ78" s="128"/>
      <c r="KK78" s="128"/>
      <c r="KL78" s="128"/>
      <c r="KM78" s="128"/>
      <c r="KN78" s="128"/>
      <c r="KO78" s="128"/>
      <c r="KP78" s="128"/>
      <c r="KQ78" s="128"/>
      <c r="KR78" s="128"/>
      <c r="KS78" s="128"/>
      <c r="KT78" s="128"/>
      <c r="KU78" s="128"/>
      <c r="KV78" s="128" t="str">
        <f>データ!$D$11</f>
        <v>R01</v>
      </c>
      <c r="KW78" s="128"/>
      <c r="KX78" s="128"/>
      <c r="KY78" s="128"/>
      <c r="KZ78" s="128"/>
      <c r="LA78" s="128"/>
      <c r="LB78" s="128"/>
      <c r="LC78" s="128"/>
      <c r="LD78" s="128"/>
      <c r="LE78" s="128"/>
      <c r="LF78" s="128"/>
      <c r="LG78" s="128"/>
      <c r="LH78" s="128"/>
      <c r="LI78" s="128"/>
      <c r="LJ78" s="128"/>
      <c r="LK78" s="128"/>
      <c r="LL78" s="128"/>
      <c r="LM78" s="128"/>
      <c r="LN78" s="128"/>
      <c r="LO78" s="128" t="str">
        <f>データ!$E$11</f>
        <v>R02</v>
      </c>
      <c r="LP78" s="128"/>
      <c r="LQ78" s="128"/>
      <c r="LR78" s="128"/>
      <c r="LS78" s="128"/>
      <c r="LT78" s="128"/>
      <c r="LU78" s="128"/>
      <c r="LV78" s="128"/>
      <c r="LW78" s="128"/>
      <c r="LX78" s="128"/>
      <c r="LY78" s="128"/>
      <c r="LZ78" s="128"/>
      <c r="MA78" s="128"/>
      <c r="MB78" s="128"/>
      <c r="MC78" s="128"/>
      <c r="MD78" s="128"/>
      <c r="ME78" s="128"/>
      <c r="MF78" s="128"/>
      <c r="MG78" s="128"/>
      <c r="MH78" s="128" t="str">
        <f>データ!$F$11</f>
        <v>R03</v>
      </c>
      <c r="MI78" s="128"/>
      <c r="MJ78" s="128"/>
      <c r="MK78" s="128"/>
      <c r="ML78" s="128"/>
      <c r="MM78" s="128"/>
      <c r="MN78" s="128"/>
      <c r="MO78" s="128"/>
      <c r="MP78" s="128"/>
      <c r="MQ78" s="128"/>
      <c r="MR78" s="128"/>
      <c r="MS78" s="128"/>
      <c r="MT78" s="128"/>
      <c r="MU78" s="128"/>
      <c r="MV78" s="128"/>
      <c r="MW78" s="128"/>
      <c r="MX78" s="128"/>
      <c r="MY78" s="128"/>
      <c r="MZ78" s="128"/>
      <c r="NA78" s="2"/>
      <c r="NB78" s="2"/>
      <c r="NC78" s="2"/>
      <c r="ND78" s="2"/>
      <c r="NE78" s="2"/>
      <c r="NF78" s="2"/>
      <c r="NG78" s="22"/>
      <c r="NH78" s="15"/>
      <c r="NI78" s="2"/>
      <c r="NJ78" s="154"/>
      <c r="NK78" s="155"/>
      <c r="NL78" s="155"/>
      <c r="NM78" s="155"/>
      <c r="NN78" s="155"/>
      <c r="NO78" s="155"/>
      <c r="NP78" s="155"/>
      <c r="NQ78" s="155"/>
      <c r="NR78" s="155"/>
      <c r="NS78" s="155"/>
      <c r="NT78" s="155"/>
      <c r="NU78" s="155"/>
      <c r="NV78" s="155"/>
      <c r="NW78" s="155"/>
      <c r="NX78" s="156"/>
    </row>
    <row r="79" spans="1:388" ht="13.5" customHeight="1" x14ac:dyDescent="0.2">
      <c r="A79" s="2"/>
      <c r="B79" s="14"/>
      <c r="C79" s="2"/>
      <c r="D79" s="2"/>
      <c r="E79" s="2"/>
      <c r="F79" s="2"/>
      <c r="I79" s="25"/>
      <c r="J79" s="125" t="s">
        <v>57</v>
      </c>
      <c r="K79" s="126"/>
      <c r="L79" s="126"/>
      <c r="M79" s="126"/>
      <c r="N79" s="126"/>
      <c r="O79" s="126"/>
      <c r="P79" s="126"/>
      <c r="Q79" s="126"/>
      <c r="R79" s="126"/>
      <c r="S79" s="126"/>
      <c r="T79" s="127"/>
      <c r="U79" s="124">
        <f>データ!DS7</f>
        <v>23.6</v>
      </c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>
        <f>データ!DT7</f>
        <v>26.8</v>
      </c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>
        <f>データ!DU7</f>
        <v>30.2</v>
      </c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>
        <f>データ!DV7</f>
        <v>33.299999999999997</v>
      </c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>
        <f>データ!DW7</f>
        <v>36.5</v>
      </c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D79" s="125" t="s">
        <v>57</v>
      </c>
      <c r="EE79" s="126"/>
      <c r="EF79" s="126"/>
      <c r="EG79" s="126"/>
      <c r="EH79" s="126"/>
      <c r="EI79" s="126"/>
      <c r="EJ79" s="126"/>
      <c r="EK79" s="126"/>
      <c r="EL79" s="126"/>
      <c r="EM79" s="126"/>
      <c r="EN79" s="127"/>
      <c r="EO79" s="124">
        <f>データ!ED7</f>
        <v>62.8</v>
      </c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>
        <f>データ!EE7</f>
        <v>68.900000000000006</v>
      </c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>
        <f>データ!EF7</f>
        <v>74.7</v>
      </c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>
        <f>データ!EG7</f>
        <v>76.8</v>
      </c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>
        <f>データ!EH7</f>
        <v>81.8</v>
      </c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Y79" s="125" t="s">
        <v>57</v>
      </c>
      <c r="IZ79" s="126"/>
      <c r="JA79" s="126"/>
      <c r="JB79" s="126"/>
      <c r="JC79" s="126"/>
      <c r="JD79" s="126"/>
      <c r="JE79" s="126"/>
      <c r="JF79" s="126"/>
      <c r="JG79" s="126"/>
      <c r="JH79" s="126"/>
      <c r="JI79" s="127"/>
      <c r="JJ79" s="123">
        <f>データ!EO7</f>
        <v>43022072</v>
      </c>
      <c r="JK79" s="123"/>
      <c r="JL79" s="123"/>
      <c r="JM79" s="123"/>
      <c r="JN79" s="123"/>
      <c r="JO79" s="123"/>
      <c r="JP79" s="123"/>
      <c r="JQ79" s="123"/>
      <c r="JR79" s="123"/>
      <c r="JS79" s="123"/>
      <c r="JT79" s="123"/>
      <c r="JU79" s="123"/>
      <c r="JV79" s="123"/>
      <c r="JW79" s="123"/>
      <c r="JX79" s="123"/>
      <c r="JY79" s="123"/>
      <c r="JZ79" s="123"/>
      <c r="KA79" s="123"/>
      <c r="KB79" s="123"/>
      <c r="KC79" s="123">
        <f>データ!EP7</f>
        <v>42787387</v>
      </c>
      <c r="KD79" s="123"/>
      <c r="KE79" s="123"/>
      <c r="KF79" s="123"/>
      <c r="KG79" s="123"/>
      <c r="KH79" s="123"/>
      <c r="KI79" s="123"/>
      <c r="KJ79" s="123"/>
      <c r="KK79" s="123"/>
      <c r="KL79" s="123"/>
      <c r="KM79" s="123"/>
      <c r="KN79" s="123"/>
      <c r="KO79" s="123"/>
      <c r="KP79" s="123"/>
      <c r="KQ79" s="123"/>
      <c r="KR79" s="123"/>
      <c r="KS79" s="123"/>
      <c r="KT79" s="123"/>
      <c r="KU79" s="123"/>
      <c r="KV79" s="123">
        <f>データ!EQ7</f>
        <v>42908326</v>
      </c>
      <c r="KW79" s="123"/>
      <c r="KX79" s="123"/>
      <c r="KY79" s="123"/>
      <c r="KZ79" s="123"/>
      <c r="LA79" s="123"/>
      <c r="LB79" s="123"/>
      <c r="LC79" s="123"/>
      <c r="LD79" s="123"/>
      <c r="LE79" s="123"/>
      <c r="LF79" s="123"/>
      <c r="LG79" s="123"/>
      <c r="LH79" s="123"/>
      <c r="LI79" s="123"/>
      <c r="LJ79" s="123"/>
      <c r="LK79" s="123"/>
      <c r="LL79" s="123"/>
      <c r="LM79" s="123"/>
      <c r="LN79" s="123"/>
      <c r="LO79" s="123">
        <f>データ!ER7</f>
        <v>43413882</v>
      </c>
      <c r="LP79" s="123"/>
      <c r="LQ79" s="123"/>
      <c r="LR79" s="123"/>
      <c r="LS79" s="123"/>
      <c r="LT79" s="123"/>
      <c r="LU79" s="123"/>
      <c r="LV79" s="123"/>
      <c r="LW79" s="123"/>
      <c r="LX79" s="123"/>
      <c r="LY79" s="123"/>
      <c r="LZ79" s="123"/>
      <c r="MA79" s="123"/>
      <c r="MB79" s="123"/>
      <c r="MC79" s="123"/>
      <c r="MD79" s="123"/>
      <c r="ME79" s="123"/>
      <c r="MF79" s="123"/>
      <c r="MG79" s="123"/>
      <c r="MH79" s="123">
        <f>データ!ES7</f>
        <v>43287570</v>
      </c>
      <c r="MI79" s="123"/>
      <c r="MJ79" s="123"/>
      <c r="MK79" s="123"/>
      <c r="ML79" s="123"/>
      <c r="MM79" s="123"/>
      <c r="MN79" s="123"/>
      <c r="MO79" s="123"/>
      <c r="MP79" s="123"/>
      <c r="MQ79" s="123"/>
      <c r="MR79" s="123"/>
      <c r="MS79" s="123"/>
      <c r="MT79" s="123"/>
      <c r="MU79" s="123"/>
      <c r="MV79" s="123"/>
      <c r="MW79" s="123"/>
      <c r="MX79" s="123"/>
      <c r="MY79" s="123"/>
      <c r="MZ79" s="123"/>
      <c r="NA79" s="2"/>
      <c r="NB79" s="2"/>
      <c r="NC79" s="2"/>
      <c r="ND79" s="2"/>
      <c r="NE79" s="2"/>
      <c r="NF79" s="2"/>
      <c r="NG79" s="22"/>
      <c r="NH79" s="15"/>
      <c r="NI79" s="2"/>
      <c r="NJ79" s="154"/>
      <c r="NK79" s="155"/>
      <c r="NL79" s="155"/>
      <c r="NM79" s="155"/>
      <c r="NN79" s="155"/>
      <c r="NO79" s="155"/>
      <c r="NP79" s="155"/>
      <c r="NQ79" s="155"/>
      <c r="NR79" s="155"/>
      <c r="NS79" s="155"/>
      <c r="NT79" s="155"/>
      <c r="NU79" s="155"/>
      <c r="NV79" s="155"/>
      <c r="NW79" s="155"/>
      <c r="NX79" s="156"/>
    </row>
    <row r="80" spans="1:388" ht="13.5" customHeight="1" x14ac:dyDescent="0.2">
      <c r="A80" s="2"/>
      <c r="B80" s="14"/>
      <c r="C80" s="2"/>
      <c r="D80" s="2"/>
      <c r="E80" s="2"/>
      <c r="F80" s="2"/>
      <c r="G80" s="2"/>
      <c r="H80" s="2"/>
      <c r="I80" s="25"/>
      <c r="J80" s="125" t="s">
        <v>59</v>
      </c>
      <c r="K80" s="126"/>
      <c r="L80" s="126"/>
      <c r="M80" s="126"/>
      <c r="N80" s="126"/>
      <c r="O80" s="126"/>
      <c r="P80" s="126"/>
      <c r="Q80" s="126"/>
      <c r="R80" s="126"/>
      <c r="S80" s="126"/>
      <c r="T80" s="127"/>
      <c r="U80" s="124">
        <f>データ!DX7</f>
        <v>46.9</v>
      </c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>
        <f>データ!DY7</f>
        <v>48.6</v>
      </c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>
        <f>データ!DZ7</f>
        <v>50.8</v>
      </c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>
        <f>データ!EA7</f>
        <v>51.4</v>
      </c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>
        <f>データ!EB7</f>
        <v>51.9</v>
      </c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D80" s="125" t="s">
        <v>59</v>
      </c>
      <c r="EE80" s="126"/>
      <c r="EF80" s="126"/>
      <c r="EG80" s="126"/>
      <c r="EH80" s="126"/>
      <c r="EI80" s="126"/>
      <c r="EJ80" s="126"/>
      <c r="EK80" s="126"/>
      <c r="EL80" s="126"/>
      <c r="EM80" s="126"/>
      <c r="EN80" s="127"/>
      <c r="EO80" s="124">
        <f>データ!EI7</f>
        <v>67.3</v>
      </c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  <c r="FE80" s="124"/>
      <c r="FF80" s="124"/>
      <c r="FG80" s="124"/>
      <c r="FH80" s="124">
        <f>データ!EJ7</f>
        <v>70.099999999999994</v>
      </c>
      <c r="FI80" s="124"/>
      <c r="FJ80" s="124"/>
      <c r="FK80" s="124"/>
      <c r="FL80" s="124"/>
      <c r="FM80" s="124"/>
      <c r="FN80" s="124"/>
      <c r="FO80" s="124"/>
      <c r="FP80" s="124"/>
      <c r="FQ80" s="124"/>
      <c r="FR80" s="124"/>
      <c r="FS80" s="124"/>
      <c r="FT80" s="124"/>
      <c r="FU80" s="124"/>
      <c r="FV80" s="124"/>
      <c r="FW80" s="124"/>
      <c r="FX80" s="124"/>
      <c r="FY80" s="124"/>
      <c r="FZ80" s="124"/>
      <c r="GA80" s="124">
        <f>データ!EK7</f>
        <v>72.599999999999994</v>
      </c>
      <c r="GB80" s="124"/>
      <c r="GC80" s="124"/>
      <c r="GD80" s="124"/>
      <c r="GE80" s="124"/>
      <c r="GF80" s="124"/>
      <c r="GG80" s="124"/>
      <c r="GH80" s="124"/>
      <c r="GI80" s="124"/>
      <c r="GJ80" s="124"/>
      <c r="GK80" s="124"/>
      <c r="GL80" s="124"/>
      <c r="GM80" s="124"/>
      <c r="GN80" s="124"/>
      <c r="GO80" s="124"/>
      <c r="GP80" s="124"/>
      <c r="GQ80" s="124"/>
      <c r="GR80" s="124"/>
      <c r="GS80" s="124"/>
      <c r="GT80" s="124">
        <f>データ!EL7</f>
        <v>71.900000000000006</v>
      </c>
      <c r="GU80" s="124"/>
      <c r="GV80" s="124"/>
      <c r="GW80" s="124"/>
      <c r="GX80" s="124"/>
      <c r="GY80" s="124"/>
      <c r="GZ80" s="124"/>
      <c r="HA80" s="124"/>
      <c r="HB80" s="124"/>
      <c r="HC80" s="124"/>
      <c r="HD80" s="124"/>
      <c r="HE80" s="124"/>
      <c r="HF80" s="124"/>
      <c r="HG80" s="124"/>
      <c r="HH80" s="124"/>
      <c r="HI80" s="124"/>
      <c r="HJ80" s="124"/>
      <c r="HK80" s="124"/>
      <c r="HL80" s="124"/>
      <c r="HM80" s="124">
        <f>データ!EM7</f>
        <v>71.2</v>
      </c>
      <c r="HN80" s="124"/>
      <c r="HO80" s="124"/>
      <c r="HP80" s="124"/>
      <c r="HQ80" s="124"/>
      <c r="HR80" s="124"/>
      <c r="HS80" s="124"/>
      <c r="HT80" s="124"/>
      <c r="HU80" s="124"/>
      <c r="HV80" s="124"/>
      <c r="HW80" s="124"/>
      <c r="HX80" s="124"/>
      <c r="HY80" s="124"/>
      <c r="HZ80" s="124"/>
      <c r="IA80" s="124"/>
      <c r="IB80" s="124"/>
      <c r="IC80" s="124"/>
      <c r="ID80" s="124"/>
      <c r="IE80" s="124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Y80" s="125" t="s">
        <v>59</v>
      </c>
      <c r="IZ80" s="126"/>
      <c r="JA80" s="126"/>
      <c r="JB80" s="126"/>
      <c r="JC80" s="126"/>
      <c r="JD80" s="126"/>
      <c r="JE80" s="126"/>
      <c r="JF80" s="126"/>
      <c r="JG80" s="126"/>
      <c r="JH80" s="126"/>
      <c r="JI80" s="127"/>
      <c r="JJ80" s="123">
        <f>データ!ET7</f>
        <v>41975086</v>
      </c>
      <c r="JK80" s="123"/>
      <c r="JL80" s="123"/>
      <c r="JM80" s="123"/>
      <c r="JN80" s="123"/>
      <c r="JO80" s="123"/>
      <c r="JP80" s="123"/>
      <c r="JQ80" s="123"/>
      <c r="JR80" s="123"/>
      <c r="JS80" s="123"/>
      <c r="JT80" s="123"/>
      <c r="JU80" s="123"/>
      <c r="JV80" s="123"/>
      <c r="JW80" s="123"/>
      <c r="JX80" s="123"/>
      <c r="JY80" s="123"/>
      <c r="JZ80" s="123"/>
      <c r="KA80" s="123"/>
      <c r="KB80" s="123"/>
      <c r="KC80" s="123">
        <f>データ!EU7</f>
        <v>43785070</v>
      </c>
      <c r="KD80" s="123"/>
      <c r="KE80" s="123"/>
      <c r="KF80" s="123"/>
      <c r="KG80" s="123"/>
      <c r="KH80" s="123"/>
      <c r="KI80" s="123"/>
      <c r="KJ80" s="123"/>
      <c r="KK80" s="123"/>
      <c r="KL80" s="123"/>
      <c r="KM80" s="123"/>
      <c r="KN80" s="123"/>
      <c r="KO80" s="123"/>
      <c r="KP80" s="123"/>
      <c r="KQ80" s="123"/>
      <c r="KR80" s="123"/>
      <c r="KS80" s="123"/>
      <c r="KT80" s="123"/>
      <c r="KU80" s="123"/>
      <c r="KV80" s="123">
        <f>データ!EV7</f>
        <v>44436827</v>
      </c>
      <c r="KW80" s="123"/>
      <c r="KX80" s="123"/>
      <c r="KY80" s="123"/>
      <c r="KZ80" s="123"/>
      <c r="LA80" s="123"/>
      <c r="LB80" s="123"/>
      <c r="LC80" s="123"/>
      <c r="LD80" s="123"/>
      <c r="LE80" s="123"/>
      <c r="LF80" s="123"/>
      <c r="LG80" s="123"/>
      <c r="LH80" s="123"/>
      <c r="LI80" s="123"/>
      <c r="LJ80" s="123"/>
      <c r="LK80" s="123"/>
      <c r="LL80" s="123"/>
      <c r="LM80" s="123"/>
      <c r="LN80" s="123"/>
      <c r="LO80" s="123">
        <f>データ!EW7</f>
        <v>45896030</v>
      </c>
      <c r="LP80" s="123"/>
      <c r="LQ80" s="123"/>
      <c r="LR80" s="123"/>
      <c r="LS80" s="123"/>
      <c r="LT80" s="123"/>
      <c r="LU80" s="123"/>
      <c r="LV80" s="123"/>
      <c r="LW80" s="123"/>
      <c r="LX80" s="123"/>
      <c r="LY80" s="123"/>
      <c r="LZ80" s="123"/>
      <c r="MA80" s="123"/>
      <c r="MB80" s="123"/>
      <c r="MC80" s="123"/>
      <c r="MD80" s="123"/>
      <c r="ME80" s="123"/>
      <c r="MF80" s="123"/>
      <c r="MG80" s="123"/>
      <c r="MH80" s="123">
        <f>データ!EX7</f>
        <v>47415042</v>
      </c>
      <c r="MI80" s="123"/>
      <c r="MJ80" s="123"/>
      <c r="MK80" s="123"/>
      <c r="ML80" s="123"/>
      <c r="MM80" s="123"/>
      <c r="MN80" s="123"/>
      <c r="MO80" s="123"/>
      <c r="MP80" s="123"/>
      <c r="MQ80" s="123"/>
      <c r="MR80" s="123"/>
      <c r="MS80" s="123"/>
      <c r="MT80" s="123"/>
      <c r="MU80" s="123"/>
      <c r="MV80" s="123"/>
      <c r="MW80" s="123"/>
      <c r="MX80" s="123"/>
      <c r="MY80" s="123"/>
      <c r="MZ80" s="123"/>
      <c r="NA80" s="2"/>
      <c r="NB80" s="2"/>
      <c r="NC80" s="2"/>
      <c r="ND80" s="2"/>
      <c r="NE80" s="2"/>
      <c r="NF80" s="2"/>
      <c r="NG80" s="22"/>
      <c r="NH80" s="15"/>
      <c r="NI80" s="2"/>
      <c r="NJ80" s="154"/>
      <c r="NK80" s="155"/>
      <c r="NL80" s="155"/>
      <c r="NM80" s="155"/>
      <c r="NN80" s="155"/>
      <c r="NO80" s="155"/>
      <c r="NP80" s="155"/>
      <c r="NQ80" s="155"/>
      <c r="NR80" s="155"/>
      <c r="NS80" s="155"/>
      <c r="NT80" s="155"/>
      <c r="NU80" s="155"/>
      <c r="NV80" s="155"/>
      <c r="NW80" s="155"/>
      <c r="NX80" s="156"/>
    </row>
    <row r="81" spans="1:388" ht="13.5" customHeight="1" x14ac:dyDescent="0.2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2"/>
      <c r="NH81" s="15"/>
      <c r="NI81" s="2"/>
      <c r="NJ81" s="154"/>
      <c r="NK81" s="155"/>
      <c r="NL81" s="155"/>
      <c r="NM81" s="155"/>
      <c r="NN81" s="155"/>
      <c r="NO81" s="155"/>
      <c r="NP81" s="155"/>
      <c r="NQ81" s="155"/>
      <c r="NR81" s="155"/>
      <c r="NS81" s="155"/>
      <c r="NT81" s="155"/>
      <c r="NU81" s="155"/>
      <c r="NV81" s="155"/>
      <c r="NW81" s="155"/>
      <c r="NX81" s="156"/>
    </row>
    <row r="82" spans="1:388" ht="13.5" customHeight="1" x14ac:dyDescent="0.2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54"/>
      <c r="NK82" s="155"/>
      <c r="NL82" s="155"/>
      <c r="NM82" s="155"/>
      <c r="NN82" s="155"/>
      <c r="NO82" s="155"/>
      <c r="NP82" s="155"/>
      <c r="NQ82" s="155"/>
      <c r="NR82" s="155"/>
      <c r="NS82" s="155"/>
      <c r="NT82" s="155"/>
      <c r="NU82" s="155"/>
      <c r="NV82" s="155"/>
      <c r="NW82" s="155"/>
      <c r="NX82" s="156"/>
    </row>
    <row r="83" spans="1:388" ht="13.5" customHeight="1" x14ac:dyDescent="0.2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54"/>
      <c r="NK83" s="155"/>
      <c r="NL83" s="155"/>
      <c r="NM83" s="155"/>
      <c r="NN83" s="155"/>
      <c r="NO83" s="155"/>
      <c r="NP83" s="155"/>
      <c r="NQ83" s="155"/>
      <c r="NR83" s="155"/>
      <c r="NS83" s="155"/>
      <c r="NT83" s="155"/>
      <c r="NU83" s="155"/>
      <c r="NV83" s="155"/>
      <c r="NW83" s="155"/>
      <c r="NX83" s="156"/>
    </row>
    <row r="84" spans="1:388" ht="13.5" customHeight="1" x14ac:dyDescent="0.2">
      <c r="A84" s="2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1"/>
      <c r="NI84" s="2"/>
      <c r="NJ84" s="157"/>
      <c r="NK84" s="158"/>
      <c r="NL84" s="158"/>
      <c r="NM84" s="158"/>
      <c r="NN84" s="158"/>
      <c r="NO84" s="158"/>
      <c r="NP84" s="158"/>
      <c r="NQ84" s="158"/>
      <c r="NR84" s="158"/>
      <c r="NS84" s="158"/>
      <c r="NT84" s="158"/>
      <c r="NU84" s="158"/>
      <c r="NV84" s="158"/>
      <c r="NW84" s="158"/>
      <c r="NX84" s="159"/>
    </row>
    <row r="85" spans="1:388" x14ac:dyDescent="0.2">
      <c r="B85" s="129" t="s">
        <v>86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  <c r="IV85" s="129"/>
      <c r="IW85" s="129"/>
      <c r="IX85" s="129"/>
      <c r="IY85" s="129"/>
      <c r="IZ85" s="129"/>
      <c r="JA85" s="129"/>
      <c r="JB85" s="129"/>
      <c r="JC85" s="129"/>
      <c r="JD85" s="129"/>
      <c r="JE85" s="129"/>
      <c r="JF85" s="129"/>
      <c r="JG85" s="129"/>
      <c r="JH85" s="129"/>
      <c r="JI85" s="129"/>
      <c r="JJ85" s="129"/>
      <c r="JK85" s="129"/>
      <c r="JL85" s="129"/>
      <c r="JM85" s="129"/>
      <c r="JN85" s="129"/>
      <c r="JO85" s="129"/>
      <c r="JP85" s="129"/>
      <c r="JQ85" s="129"/>
      <c r="JR85" s="129"/>
      <c r="JS85" s="129"/>
      <c r="JT85" s="129"/>
      <c r="JU85" s="129"/>
      <c r="JV85" s="129"/>
      <c r="JW85" s="129"/>
      <c r="JX85" s="129"/>
      <c r="JY85" s="129"/>
      <c r="JZ85" s="129"/>
      <c r="KA85" s="129"/>
      <c r="KB85" s="129"/>
      <c r="KC85" s="129"/>
      <c r="KD85" s="129"/>
      <c r="KE85" s="129"/>
      <c r="KF85" s="129"/>
      <c r="KG85" s="129"/>
      <c r="KH85" s="129"/>
      <c r="KI85" s="129"/>
      <c r="KJ85" s="129"/>
      <c r="KK85" s="129"/>
      <c r="KL85" s="129"/>
      <c r="KM85" s="129"/>
      <c r="KN85" s="129"/>
      <c r="KO85" s="129"/>
      <c r="KP85" s="129"/>
      <c r="KQ85" s="129"/>
      <c r="KR85" s="129"/>
      <c r="KS85" s="129"/>
      <c r="KT85" s="129"/>
      <c r="KU85" s="129"/>
      <c r="KV85" s="129"/>
      <c r="KW85" s="129"/>
      <c r="KX85" s="129"/>
      <c r="KY85" s="129"/>
      <c r="KZ85" s="129"/>
      <c r="LA85" s="129"/>
      <c r="LB85" s="129"/>
      <c r="LC85" s="129"/>
      <c r="LD85" s="129"/>
      <c r="LE85" s="129"/>
      <c r="LF85" s="129"/>
      <c r="LG85" s="129"/>
      <c r="LH85" s="129"/>
      <c r="LI85" s="129"/>
      <c r="LJ85" s="129"/>
      <c r="LK85" s="129"/>
      <c r="LL85" s="129"/>
      <c r="LM85" s="129"/>
      <c r="LN85" s="129"/>
      <c r="LO85" s="129"/>
      <c r="LP85" s="129"/>
      <c r="LQ85" s="129"/>
      <c r="LR85" s="129"/>
      <c r="LS85" s="129"/>
      <c r="LT85" s="129"/>
      <c r="LU85" s="129"/>
      <c r="LV85" s="129"/>
      <c r="LW85" s="129"/>
      <c r="LX85" s="129"/>
      <c r="LY85" s="129"/>
      <c r="LZ85" s="129"/>
      <c r="MA85" s="129"/>
      <c r="MB85" s="129"/>
      <c r="MC85" s="129"/>
      <c r="MD85" s="129"/>
      <c r="ME85" s="129"/>
      <c r="MF85" s="129"/>
      <c r="MG85" s="129"/>
      <c r="MH85" s="129"/>
      <c r="MI85" s="129"/>
      <c r="MJ85" s="129"/>
      <c r="MK85" s="129"/>
      <c r="ML85" s="129"/>
      <c r="MM85" s="129"/>
      <c r="MN85" s="129"/>
      <c r="MO85" s="129"/>
      <c r="MP85" s="129"/>
      <c r="MQ85" s="129"/>
      <c r="MR85" s="129"/>
      <c r="MS85" s="129"/>
      <c r="MT85" s="129"/>
      <c r="MU85" s="129"/>
      <c r="MV85" s="129"/>
      <c r="MW85" s="129"/>
      <c r="MX85" s="129"/>
      <c r="MY85" s="129"/>
      <c r="MZ85" s="129"/>
      <c r="NA85" s="129"/>
      <c r="NB85" s="129"/>
      <c r="NC85" s="129"/>
      <c r="ND85" s="129"/>
      <c r="NE85" s="129"/>
      <c r="NF85" s="129"/>
      <c r="NG85" s="129"/>
      <c r="NH85" s="129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388" x14ac:dyDescent="0.2">
      <c r="A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388" hidden="1" x14ac:dyDescent="0.2">
      <c r="A89" s="29"/>
      <c r="B89" s="30" t="s">
        <v>87</v>
      </c>
      <c r="C89" s="30" t="s">
        <v>88</v>
      </c>
      <c r="D89" s="30" t="s">
        <v>89</v>
      </c>
      <c r="E89" s="30" t="s">
        <v>90</v>
      </c>
      <c r="F89" s="30" t="s">
        <v>91</v>
      </c>
      <c r="G89" s="30" t="s">
        <v>92</v>
      </c>
      <c r="H89" s="30" t="s">
        <v>93</v>
      </c>
      <c r="I89" s="30" t="s">
        <v>94</v>
      </c>
      <c r="J89" s="30" t="s">
        <v>95</v>
      </c>
      <c r="K89" s="30" t="s">
        <v>96</v>
      </c>
      <c r="L89" s="30" t="s">
        <v>89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</row>
    <row r="90" spans="1:388" hidden="1" x14ac:dyDescent="0.2">
      <c r="A90" s="29"/>
      <c r="B90" s="30" t="str">
        <f>データ!AS6</f>
        <v>【106.2】</v>
      </c>
      <c r="C90" s="30" t="str">
        <f>データ!BD6</f>
        <v>【86.6】</v>
      </c>
      <c r="D90" s="30" t="str">
        <f>データ!BO6</f>
        <v>【70.7】</v>
      </c>
      <c r="E90" s="30" t="str">
        <f>データ!BZ6</f>
        <v>【67.1】</v>
      </c>
      <c r="F90" s="30" t="str">
        <f>データ!CK6</f>
        <v>【59,287】</v>
      </c>
      <c r="G90" s="30" t="str">
        <f>データ!CV6</f>
        <v>【17,202】</v>
      </c>
      <c r="H90" s="30" t="str">
        <f>データ!DG6</f>
        <v>【56.4】</v>
      </c>
      <c r="I90" s="30" t="str">
        <f>データ!DR6</f>
        <v>【24.8】</v>
      </c>
      <c r="J90" s="30" t="str">
        <f>データ!EC6</f>
        <v>【56.0】</v>
      </c>
      <c r="K90" s="30" t="str">
        <f>データ!EN6</f>
        <v>【70.7】</v>
      </c>
      <c r="L90" s="30" t="str">
        <f>データ!EY6</f>
        <v>【49,765,843】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</row>
    <row r="91" spans="1:388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</row>
  </sheetData>
  <sheetProtection algorithmName="SHA-512" hashValue="H0KBfvAzJtLmJJtRBezfprHoa8JsNveXkBQowneYRuSStf2h6QULynmyP3HwM//BsRbhe8xPklCpuoptXVFXSw==" saltValue="eVUijlwJEYYmr0Do8HtrQA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11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4" width="11.88671875" customWidth="1"/>
    <col min="155" max="155" width="10.88671875" customWidth="1"/>
  </cols>
  <sheetData>
    <row r="1" spans="1:155" x14ac:dyDescent="0.2">
      <c r="A1" t="s">
        <v>97</v>
      </c>
      <c r="AI1" s="32">
        <v>1</v>
      </c>
      <c r="AJ1" s="32">
        <v>1</v>
      </c>
      <c r="AK1" s="32">
        <v>1</v>
      </c>
      <c r="AL1" s="32">
        <v>1</v>
      </c>
      <c r="AM1" s="32">
        <v>1</v>
      </c>
      <c r="AN1" s="32">
        <v>1</v>
      </c>
      <c r="AO1" s="32">
        <v>1</v>
      </c>
      <c r="AP1" s="32">
        <v>1</v>
      </c>
      <c r="AQ1" s="32">
        <v>1</v>
      </c>
      <c r="AR1" s="32">
        <v>1</v>
      </c>
      <c r="AS1" s="32"/>
      <c r="AT1" s="32">
        <v>1</v>
      </c>
      <c r="AU1" s="32">
        <v>1</v>
      </c>
      <c r="AV1" s="32">
        <v>1</v>
      </c>
      <c r="AW1" s="32">
        <v>1</v>
      </c>
      <c r="AX1" s="32">
        <v>1</v>
      </c>
      <c r="AY1" s="32">
        <v>1</v>
      </c>
      <c r="AZ1" s="32">
        <v>1</v>
      </c>
      <c r="BA1" s="32">
        <v>1</v>
      </c>
      <c r="BB1" s="32">
        <v>1</v>
      </c>
      <c r="BC1" s="32">
        <v>1</v>
      </c>
      <c r="BD1" s="32"/>
      <c r="BE1" s="32">
        <v>1</v>
      </c>
      <c r="BF1" s="32">
        <v>1</v>
      </c>
      <c r="BG1" s="32">
        <v>1</v>
      </c>
      <c r="BH1" s="32">
        <v>1</v>
      </c>
      <c r="BI1" s="32">
        <v>1</v>
      </c>
      <c r="BJ1" s="32">
        <v>1</v>
      </c>
      <c r="BK1" s="32">
        <v>1</v>
      </c>
      <c r="BL1" s="32">
        <v>1</v>
      </c>
      <c r="BM1" s="32">
        <v>1</v>
      </c>
      <c r="BN1" s="32">
        <v>1</v>
      </c>
      <c r="BO1" s="32"/>
      <c r="BP1" s="32">
        <v>1</v>
      </c>
      <c r="BQ1" s="32">
        <v>1</v>
      </c>
      <c r="BR1" s="32">
        <v>1</v>
      </c>
      <c r="BS1" s="32">
        <v>1</v>
      </c>
      <c r="BT1" s="32">
        <v>1</v>
      </c>
      <c r="BU1" s="32">
        <v>1</v>
      </c>
      <c r="BV1" s="32">
        <v>1</v>
      </c>
      <c r="BW1" s="32">
        <v>1</v>
      </c>
      <c r="BX1" s="32">
        <v>1</v>
      </c>
      <c r="BY1" s="32">
        <v>1</v>
      </c>
      <c r="BZ1" s="32"/>
      <c r="CA1" s="32">
        <v>1</v>
      </c>
      <c r="CB1" s="32">
        <v>1</v>
      </c>
      <c r="CC1" s="32">
        <v>1</v>
      </c>
      <c r="CD1" s="32">
        <v>1</v>
      </c>
      <c r="CE1" s="32">
        <v>1</v>
      </c>
      <c r="CF1" s="32">
        <v>1</v>
      </c>
      <c r="CG1" s="32">
        <v>1</v>
      </c>
      <c r="CH1" s="32">
        <v>1</v>
      </c>
      <c r="CI1" s="32">
        <v>1</v>
      </c>
      <c r="CJ1" s="32">
        <v>1</v>
      </c>
      <c r="CK1" s="32"/>
      <c r="CL1" s="32">
        <v>1</v>
      </c>
      <c r="CM1" s="32">
        <v>1</v>
      </c>
      <c r="CN1" s="32">
        <v>1</v>
      </c>
      <c r="CO1" s="32">
        <v>1</v>
      </c>
      <c r="CP1" s="32">
        <v>1</v>
      </c>
      <c r="CQ1" s="32">
        <v>1</v>
      </c>
      <c r="CR1" s="32">
        <v>1</v>
      </c>
      <c r="CS1" s="32">
        <v>1</v>
      </c>
      <c r="CT1" s="32">
        <v>1</v>
      </c>
      <c r="CU1" s="32">
        <v>1</v>
      </c>
      <c r="CV1" s="32"/>
      <c r="CW1" s="32">
        <v>1</v>
      </c>
      <c r="CX1" s="32">
        <v>1</v>
      </c>
      <c r="CY1" s="32">
        <v>1</v>
      </c>
      <c r="CZ1" s="32">
        <v>1</v>
      </c>
      <c r="DA1" s="32">
        <v>1</v>
      </c>
      <c r="DB1" s="32">
        <v>1</v>
      </c>
      <c r="DC1" s="32">
        <v>1</v>
      </c>
      <c r="DD1" s="32">
        <v>1</v>
      </c>
      <c r="DE1" s="32">
        <v>1</v>
      </c>
      <c r="DF1" s="32">
        <v>1</v>
      </c>
      <c r="DG1" s="32"/>
      <c r="DH1" s="32">
        <v>1</v>
      </c>
      <c r="DI1" s="32">
        <v>1</v>
      </c>
      <c r="DJ1" s="32">
        <v>1</v>
      </c>
      <c r="DK1" s="32">
        <v>1</v>
      </c>
      <c r="DL1" s="32">
        <v>1</v>
      </c>
      <c r="DM1" s="32">
        <v>1</v>
      </c>
      <c r="DN1" s="32">
        <v>1</v>
      </c>
      <c r="DO1" s="32">
        <v>1</v>
      </c>
      <c r="DP1" s="32">
        <v>1</v>
      </c>
      <c r="DQ1" s="32">
        <v>1</v>
      </c>
      <c r="DR1" s="32"/>
      <c r="DS1" s="32">
        <v>1</v>
      </c>
      <c r="DT1" s="32">
        <v>1</v>
      </c>
      <c r="DU1" s="32">
        <v>1</v>
      </c>
      <c r="DV1" s="32">
        <v>1</v>
      </c>
      <c r="DW1" s="32">
        <v>1</v>
      </c>
      <c r="DX1" s="32">
        <v>1</v>
      </c>
      <c r="DY1" s="32">
        <v>1</v>
      </c>
      <c r="DZ1" s="32">
        <v>1</v>
      </c>
      <c r="EA1" s="32">
        <v>1</v>
      </c>
      <c r="EB1" s="32">
        <v>1</v>
      </c>
      <c r="EC1" s="32"/>
      <c r="ED1" s="32">
        <v>1</v>
      </c>
      <c r="EE1" s="32">
        <v>1</v>
      </c>
      <c r="EF1" s="32">
        <v>1</v>
      </c>
      <c r="EG1" s="32">
        <v>1</v>
      </c>
      <c r="EH1" s="32">
        <v>1</v>
      </c>
      <c r="EI1" s="32">
        <v>1</v>
      </c>
      <c r="EJ1" s="32">
        <v>1</v>
      </c>
      <c r="EK1" s="32">
        <v>1</v>
      </c>
      <c r="EL1" s="32">
        <v>1</v>
      </c>
      <c r="EM1" s="32">
        <v>1</v>
      </c>
      <c r="EN1" s="32"/>
      <c r="EO1" s="32">
        <v>1</v>
      </c>
      <c r="EP1" s="32">
        <v>1</v>
      </c>
      <c r="EQ1" s="32">
        <v>1</v>
      </c>
      <c r="ER1" s="32">
        <v>1</v>
      </c>
      <c r="ES1" s="32">
        <v>1</v>
      </c>
      <c r="ET1" s="32">
        <v>1</v>
      </c>
      <c r="EU1" s="32">
        <v>1</v>
      </c>
      <c r="EV1" s="32">
        <v>1</v>
      </c>
      <c r="EW1" s="32">
        <v>1</v>
      </c>
      <c r="EX1" s="32">
        <v>1</v>
      </c>
      <c r="EY1" s="32"/>
    </row>
    <row r="2" spans="1:155" x14ac:dyDescent="0.2">
      <c r="A2" s="33" t="s">
        <v>98</v>
      </c>
      <c r="B2" s="33">
        <f>COLUMN()-1</f>
        <v>1</v>
      </c>
      <c r="C2" s="33">
        <f t="shared" ref="C2:EN2" si="0">COLUMN()-1</f>
        <v>2</v>
      </c>
      <c r="D2" s="33">
        <f t="shared" si="0"/>
        <v>3</v>
      </c>
      <c r="E2" s="33">
        <f t="shared" si="0"/>
        <v>4</v>
      </c>
      <c r="F2" s="33">
        <f t="shared" si="0"/>
        <v>5</v>
      </c>
      <c r="G2" s="33">
        <f t="shared" si="0"/>
        <v>6</v>
      </c>
      <c r="H2" s="33">
        <f t="shared" si="0"/>
        <v>7</v>
      </c>
      <c r="I2" s="33">
        <f t="shared" si="0"/>
        <v>8</v>
      </c>
      <c r="J2" s="33">
        <f t="shared" si="0"/>
        <v>9</v>
      </c>
      <c r="K2" s="33">
        <f t="shared" si="0"/>
        <v>10</v>
      </c>
      <c r="L2" s="33">
        <f t="shared" si="0"/>
        <v>11</v>
      </c>
      <c r="M2" s="33">
        <f t="shared" si="0"/>
        <v>12</v>
      </c>
      <c r="N2" s="33">
        <f t="shared" si="0"/>
        <v>13</v>
      </c>
      <c r="O2" s="33">
        <f t="shared" si="0"/>
        <v>14</v>
      </c>
      <c r="P2" s="33">
        <f t="shared" si="0"/>
        <v>15</v>
      </c>
      <c r="Q2" s="33">
        <f t="shared" si="0"/>
        <v>16</v>
      </c>
      <c r="R2" s="33">
        <f t="shared" si="0"/>
        <v>17</v>
      </c>
      <c r="S2" s="33">
        <f t="shared" si="0"/>
        <v>18</v>
      </c>
      <c r="T2" s="33">
        <f t="shared" si="0"/>
        <v>19</v>
      </c>
      <c r="U2" s="33">
        <f t="shared" si="0"/>
        <v>20</v>
      </c>
      <c r="V2" s="33">
        <f t="shared" si="0"/>
        <v>21</v>
      </c>
      <c r="W2" s="33">
        <f t="shared" si="0"/>
        <v>22</v>
      </c>
      <c r="X2" s="33">
        <f t="shared" si="0"/>
        <v>23</v>
      </c>
      <c r="Y2" s="33">
        <f t="shared" si="0"/>
        <v>24</v>
      </c>
      <c r="Z2" s="33">
        <f t="shared" si="0"/>
        <v>25</v>
      </c>
      <c r="AA2" s="33">
        <f t="shared" si="0"/>
        <v>26</v>
      </c>
      <c r="AB2" s="33">
        <f t="shared" si="0"/>
        <v>27</v>
      </c>
      <c r="AC2" s="33">
        <f t="shared" si="0"/>
        <v>28</v>
      </c>
      <c r="AD2" s="33">
        <f t="shared" si="0"/>
        <v>29</v>
      </c>
      <c r="AE2" s="33">
        <f t="shared" si="0"/>
        <v>30</v>
      </c>
      <c r="AF2" s="33">
        <f t="shared" si="0"/>
        <v>31</v>
      </c>
      <c r="AG2" s="33">
        <f t="shared" si="0"/>
        <v>32</v>
      </c>
      <c r="AH2" s="33">
        <f t="shared" si="0"/>
        <v>33</v>
      </c>
      <c r="AI2" s="33">
        <f t="shared" si="0"/>
        <v>34</v>
      </c>
      <c r="AJ2" s="33">
        <f t="shared" si="0"/>
        <v>35</v>
      </c>
      <c r="AK2" s="33">
        <f t="shared" si="0"/>
        <v>36</v>
      </c>
      <c r="AL2" s="33">
        <f t="shared" si="0"/>
        <v>37</v>
      </c>
      <c r="AM2" s="33">
        <f t="shared" si="0"/>
        <v>38</v>
      </c>
      <c r="AN2" s="33">
        <f t="shared" si="0"/>
        <v>39</v>
      </c>
      <c r="AO2" s="33">
        <f t="shared" si="0"/>
        <v>40</v>
      </c>
      <c r="AP2" s="33">
        <f t="shared" si="0"/>
        <v>41</v>
      </c>
      <c r="AQ2" s="33">
        <f t="shared" si="0"/>
        <v>42</v>
      </c>
      <c r="AR2" s="33">
        <f t="shared" si="0"/>
        <v>43</v>
      </c>
      <c r="AS2" s="33">
        <f t="shared" si="0"/>
        <v>44</v>
      </c>
      <c r="AT2" s="33">
        <f t="shared" si="0"/>
        <v>45</v>
      </c>
      <c r="AU2" s="33">
        <f t="shared" si="0"/>
        <v>46</v>
      </c>
      <c r="AV2" s="33">
        <f t="shared" si="0"/>
        <v>47</v>
      </c>
      <c r="AW2" s="33">
        <f t="shared" si="0"/>
        <v>48</v>
      </c>
      <c r="AX2" s="33">
        <f t="shared" si="0"/>
        <v>49</v>
      </c>
      <c r="AY2" s="33">
        <f t="shared" si="0"/>
        <v>50</v>
      </c>
      <c r="AZ2" s="33">
        <f t="shared" si="0"/>
        <v>51</v>
      </c>
      <c r="BA2" s="33">
        <f t="shared" si="0"/>
        <v>52</v>
      </c>
      <c r="BB2" s="33">
        <f t="shared" si="0"/>
        <v>53</v>
      </c>
      <c r="BC2" s="33">
        <f t="shared" si="0"/>
        <v>54</v>
      </c>
      <c r="BD2" s="33">
        <f t="shared" si="0"/>
        <v>55</v>
      </c>
      <c r="BE2" s="33">
        <f t="shared" si="0"/>
        <v>56</v>
      </c>
      <c r="BF2" s="33">
        <f t="shared" si="0"/>
        <v>57</v>
      </c>
      <c r="BG2" s="33">
        <f t="shared" si="0"/>
        <v>58</v>
      </c>
      <c r="BH2" s="33">
        <f t="shared" si="0"/>
        <v>59</v>
      </c>
      <c r="BI2" s="33">
        <f t="shared" si="0"/>
        <v>60</v>
      </c>
      <c r="BJ2" s="33">
        <f t="shared" si="0"/>
        <v>61</v>
      </c>
      <c r="BK2" s="33">
        <f t="shared" si="0"/>
        <v>62</v>
      </c>
      <c r="BL2" s="33">
        <f t="shared" si="0"/>
        <v>63</v>
      </c>
      <c r="BM2" s="33">
        <f t="shared" si="0"/>
        <v>64</v>
      </c>
      <c r="BN2" s="33">
        <f t="shared" si="0"/>
        <v>65</v>
      </c>
      <c r="BO2" s="33">
        <f t="shared" si="0"/>
        <v>66</v>
      </c>
      <c r="BP2" s="33">
        <f t="shared" si="0"/>
        <v>67</v>
      </c>
      <c r="BQ2" s="33">
        <f t="shared" si="0"/>
        <v>68</v>
      </c>
      <c r="BR2" s="33">
        <f t="shared" si="0"/>
        <v>69</v>
      </c>
      <c r="BS2" s="33">
        <f t="shared" si="0"/>
        <v>70</v>
      </c>
      <c r="BT2" s="33">
        <f t="shared" si="0"/>
        <v>71</v>
      </c>
      <c r="BU2" s="33">
        <f t="shared" si="0"/>
        <v>72</v>
      </c>
      <c r="BV2" s="33">
        <f t="shared" si="0"/>
        <v>73</v>
      </c>
      <c r="BW2" s="33">
        <f t="shared" si="0"/>
        <v>74</v>
      </c>
      <c r="BX2" s="33">
        <f t="shared" si="0"/>
        <v>75</v>
      </c>
      <c r="BY2" s="33">
        <f t="shared" si="0"/>
        <v>76</v>
      </c>
      <c r="BZ2" s="33">
        <f t="shared" si="0"/>
        <v>77</v>
      </c>
      <c r="CA2" s="33">
        <f t="shared" si="0"/>
        <v>78</v>
      </c>
      <c r="CB2" s="33">
        <f t="shared" si="0"/>
        <v>79</v>
      </c>
      <c r="CC2" s="33">
        <f t="shared" si="0"/>
        <v>80</v>
      </c>
      <c r="CD2" s="33">
        <f t="shared" si="0"/>
        <v>81</v>
      </c>
      <c r="CE2" s="33">
        <f t="shared" si="0"/>
        <v>82</v>
      </c>
      <c r="CF2" s="33">
        <f t="shared" si="0"/>
        <v>83</v>
      </c>
      <c r="CG2" s="33">
        <f t="shared" si="0"/>
        <v>84</v>
      </c>
      <c r="CH2" s="33">
        <f t="shared" si="0"/>
        <v>85</v>
      </c>
      <c r="CI2" s="33">
        <f t="shared" si="0"/>
        <v>86</v>
      </c>
      <c r="CJ2" s="33">
        <f t="shared" si="0"/>
        <v>87</v>
      </c>
      <c r="CK2" s="33">
        <f t="shared" si="0"/>
        <v>88</v>
      </c>
      <c r="CL2" s="33">
        <f t="shared" si="0"/>
        <v>89</v>
      </c>
      <c r="CM2" s="33">
        <f t="shared" si="0"/>
        <v>90</v>
      </c>
      <c r="CN2" s="33">
        <f t="shared" si="0"/>
        <v>91</v>
      </c>
      <c r="CO2" s="33">
        <f t="shared" si="0"/>
        <v>92</v>
      </c>
      <c r="CP2" s="33">
        <f t="shared" si="0"/>
        <v>93</v>
      </c>
      <c r="CQ2" s="33">
        <f t="shared" si="0"/>
        <v>94</v>
      </c>
      <c r="CR2" s="33">
        <f t="shared" si="0"/>
        <v>95</v>
      </c>
      <c r="CS2" s="33">
        <f t="shared" si="0"/>
        <v>96</v>
      </c>
      <c r="CT2" s="33">
        <f t="shared" si="0"/>
        <v>97</v>
      </c>
      <c r="CU2" s="33">
        <f t="shared" si="0"/>
        <v>98</v>
      </c>
      <c r="CV2" s="33">
        <f t="shared" si="0"/>
        <v>99</v>
      </c>
      <c r="CW2" s="33">
        <f t="shared" si="0"/>
        <v>100</v>
      </c>
      <c r="CX2" s="33">
        <f t="shared" si="0"/>
        <v>101</v>
      </c>
      <c r="CY2" s="33">
        <f t="shared" si="0"/>
        <v>102</v>
      </c>
      <c r="CZ2" s="33">
        <f t="shared" si="0"/>
        <v>103</v>
      </c>
      <c r="DA2" s="33">
        <f t="shared" si="0"/>
        <v>104</v>
      </c>
      <c r="DB2" s="33">
        <f t="shared" si="0"/>
        <v>105</v>
      </c>
      <c r="DC2" s="33">
        <f t="shared" si="0"/>
        <v>106</v>
      </c>
      <c r="DD2" s="33">
        <f t="shared" si="0"/>
        <v>107</v>
      </c>
      <c r="DE2" s="33">
        <f t="shared" si="0"/>
        <v>108</v>
      </c>
      <c r="DF2" s="33">
        <f t="shared" si="0"/>
        <v>109</v>
      </c>
      <c r="DG2" s="33">
        <f t="shared" si="0"/>
        <v>110</v>
      </c>
      <c r="DH2" s="33">
        <f t="shared" si="0"/>
        <v>111</v>
      </c>
      <c r="DI2" s="33">
        <f t="shared" si="0"/>
        <v>112</v>
      </c>
      <c r="DJ2" s="33">
        <f t="shared" si="0"/>
        <v>113</v>
      </c>
      <c r="DK2" s="33">
        <f t="shared" si="0"/>
        <v>114</v>
      </c>
      <c r="DL2" s="33">
        <f t="shared" si="0"/>
        <v>115</v>
      </c>
      <c r="DM2" s="33">
        <f t="shared" si="0"/>
        <v>116</v>
      </c>
      <c r="DN2" s="33">
        <f t="shared" si="0"/>
        <v>117</v>
      </c>
      <c r="DO2" s="33">
        <f t="shared" si="0"/>
        <v>118</v>
      </c>
      <c r="DP2" s="33">
        <f t="shared" si="0"/>
        <v>119</v>
      </c>
      <c r="DQ2" s="33">
        <f t="shared" si="0"/>
        <v>120</v>
      </c>
      <c r="DR2" s="33">
        <f t="shared" si="0"/>
        <v>121</v>
      </c>
      <c r="DS2" s="33">
        <f t="shared" si="0"/>
        <v>122</v>
      </c>
      <c r="DT2" s="33">
        <f t="shared" si="0"/>
        <v>123</v>
      </c>
      <c r="DU2" s="33">
        <f t="shared" si="0"/>
        <v>124</v>
      </c>
      <c r="DV2" s="33">
        <f t="shared" si="0"/>
        <v>125</v>
      </c>
      <c r="DW2" s="33">
        <f t="shared" si="0"/>
        <v>126</v>
      </c>
      <c r="DX2" s="33">
        <f t="shared" si="0"/>
        <v>127</v>
      </c>
      <c r="DY2" s="33">
        <f t="shared" si="0"/>
        <v>128</v>
      </c>
      <c r="DZ2" s="33">
        <f t="shared" si="0"/>
        <v>129</v>
      </c>
      <c r="EA2" s="33">
        <f t="shared" si="0"/>
        <v>130</v>
      </c>
      <c r="EB2" s="33">
        <f t="shared" si="0"/>
        <v>131</v>
      </c>
      <c r="EC2" s="33">
        <f t="shared" si="0"/>
        <v>132</v>
      </c>
      <c r="ED2" s="33">
        <f t="shared" si="0"/>
        <v>133</v>
      </c>
      <c r="EE2" s="33">
        <f t="shared" si="0"/>
        <v>134</v>
      </c>
      <c r="EF2" s="33">
        <f t="shared" si="0"/>
        <v>135</v>
      </c>
      <c r="EG2" s="33">
        <f t="shared" si="0"/>
        <v>136</v>
      </c>
      <c r="EH2" s="33">
        <f t="shared" si="0"/>
        <v>137</v>
      </c>
      <c r="EI2" s="33">
        <f t="shared" si="0"/>
        <v>138</v>
      </c>
      <c r="EJ2" s="33">
        <f t="shared" si="0"/>
        <v>139</v>
      </c>
      <c r="EK2" s="33">
        <f t="shared" si="0"/>
        <v>140</v>
      </c>
      <c r="EL2" s="33">
        <f t="shared" si="0"/>
        <v>141</v>
      </c>
      <c r="EM2" s="33">
        <f t="shared" si="0"/>
        <v>142</v>
      </c>
      <c r="EN2" s="33">
        <f t="shared" si="0"/>
        <v>143</v>
      </c>
      <c r="EO2" s="33">
        <f t="shared" ref="EO2:EY2" si="1">COLUMN()-1</f>
        <v>144</v>
      </c>
      <c r="EP2" s="33">
        <f t="shared" si="1"/>
        <v>145</v>
      </c>
      <c r="EQ2" s="33">
        <f t="shared" si="1"/>
        <v>146</v>
      </c>
      <c r="ER2" s="33">
        <f t="shared" si="1"/>
        <v>147</v>
      </c>
      <c r="ES2" s="33">
        <f t="shared" si="1"/>
        <v>148</v>
      </c>
      <c r="ET2" s="33">
        <f t="shared" si="1"/>
        <v>149</v>
      </c>
      <c r="EU2" s="33">
        <f t="shared" si="1"/>
        <v>150</v>
      </c>
      <c r="EV2" s="33">
        <f t="shared" si="1"/>
        <v>151</v>
      </c>
      <c r="EW2" s="33">
        <f t="shared" si="1"/>
        <v>152</v>
      </c>
      <c r="EX2" s="33">
        <f t="shared" si="1"/>
        <v>153</v>
      </c>
      <c r="EY2" s="33">
        <f t="shared" si="1"/>
        <v>154</v>
      </c>
    </row>
    <row r="3" spans="1:155" ht="13.2" customHeight="1" x14ac:dyDescent="0.2">
      <c r="A3" s="33" t="s">
        <v>99</v>
      </c>
      <c r="B3" s="34" t="s">
        <v>100</v>
      </c>
      <c r="C3" s="34" t="s">
        <v>101</v>
      </c>
      <c r="D3" s="34" t="s">
        <v>102</v>
      </c>
      <c r="E3" s="34" t="s">
        <v>103</v>
      </c>
      <c r="F3" s="34" t="s">
        <v>104</v>
      </c>
      <c r="G3" s="34" t="s">
        <v>105</v>
      </c>
      <c r="H3" s="35" t="s">
        <v>106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 t="s">
        <v>107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40"/>
      <c r="DS3" s="37" t="s">
        <v>108</v>
      </c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41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42"/>
    </row>
    <row r="4" spans="1:155" ht="13.5" customHeight="1" x14ac:dyDescent="0.2">
      <c r="A4" s="33" t="s">
        <v>109</v>
      </c>
      <c r="B4" s="43"/>
      <c r="C4" s="43"/>
      <c r="D4" s="43"/>
      <c r="E4" s="43"/>
      <c r="F4" s="43"/>
      <c r="G4" s="43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135" t="s">
        <v>110</v>
      </c>
      <c r="AJ4" s="136"/>
      <c r="AK4" s="136"/>
      <c r="AL4" s="136"/>
      <c r="AM4" s="136"/>
      <c r="AN4" s="136"/>
      <c r="AO4" s="136"/>
      <c r="AP4" s="136"/>
      <c r="AQ4" s="136"/>
      <c r="AR4" s="136"/>
      <c r="AS4" s="137"/>
      <c r="AT4" s="131" t="s">
        <v>111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1" t="s">
        <v>112</v>
      </c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5" t="s">
        <v>113</v>
      </c>
      <c r="BQ4" s="136"/>
      <c r="BR4" s="136"/>
      <c r="BS4" s="136"/>
      <c r="BT4" s="136"/>
      <c r="BU4" s="136"/>
      <c r="BV4" s="136"/>
      <c r="BW4" s="136"/>
      <c r="BX4" s="136"/>
      <c r="BY4" s="136"/>
      <c r="BZ4" s="137"/>
      <c r="CA4" s="130" t="s">
        <v>114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1" t="s">
        <v>115</v>
      </c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 t="s">
        <v>116</v>
      </c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 t="s">
        <v>117</v>
      </c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5" t="s">
        <v>118</v>
      </c>
      <c r="DT4" s="136"/>
      <c r="DU4" s="136"/>
      <c r="DV4" s="136"/>
      <c r="DW4" s="136"/>
      <c r="DX4" s="136"/>
      <c r="DY4" s="136"/>
      <c r="DZ4" s="136"/>
      <c r="EA4" s="136"/>
      <c r="EB4" s="136"/>
      <c r="EC4" s="137"/>
      <c r="ED4" s="130" t="s">
        <v>119</v>
      </c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 t="s">
        <v>120</v>
      </c>
      <c r="EP4" s="130"/>
      <c r="EQ4" s="130"/>
      <c r="ER4" s="130"/>
      <c r="ES4" s="130"/>
      <c r="ET4" s="130"/>
      <c r="EU4" s="130"/>
      <c r="EV4" s="130"/>
      <c r="EW4" s="130"/>
      <c r="EX4" s="130"/>
      <c r="EY4" s="130"/>
    </row>
    <row r="5" spans="1:155" x14ac:dyDescent="0.2">
      <c r="A5" s="33" t="s">
        <v>121</v>
      </c>
      <c r="B5" s="46"/>
      <c r="C5" s="46"/>
      <c r="D5" s="46"/>
      <c r="E5" s="46"/>
      <c r="F5" s="46"/>
      <c r="G5" s="46"/>
      <c r="H5" s="47" t="s">
        <v>122</v>
      </c>
      <c r="I5" s="47" t="s">
        <v>123</v>
      </c>
      <c r="J5" s="47" t="s">
        <v>124</v>
      </c>
      <c r="K5" s="47" t="s">
        <v>1</v>
      </c>
      <c r="L5" s="47" t="s">
        <v>2</v>
      </c>
      <c r="M5" s="47" t="s">
        <v>3</v>
      </c>
      <c r="N5" s="47" t="s">
        <v>125</v>
      </c>
      <c r="O5" s="47" t="s">
        <v>5</v>
      </c>
      <c r="P5" s="47" t="s">
        <v>126</v>
      </c>
      <c r="Q5" s="47" t="s">
        <v>127</v>
      </c>
      <c r="R5" s="47" t="s">
        <v>128</v>
      </c>
      <c r="S5" s="47" t="s">
        <v>129</v>
      </c>
      <c r="T5" s="47" t="s">
        <v>130</v>
      </c>
      <c r="U5" s="47" t="s">
        <v>131</v>
      </c>
      <c r="V5" s="47" t="s">
        <v>132</v>
      </c>
      <c r="W5" s="47" t="s">
        <v>133</v>
      </c>
      <c r="X5" s="47" t="s">
        <v>134</v>
      </c>
      <c r="Y5" s="47" t="s">
        <v>135</v>
      </c>
      <c r="Z5" s="47" t="s">
        <v>136</v>
      </c>
      <c r="AA5" s="47" t="s">
        <v>137</v>
      </c>
      <c r="AB5" s="47" t="s">
        <v>138</v>
      </c>
      <c r="AC5" s="47" t="s">
        <v>139</v>
      </c>
      <c r="AD5" s="47" t="s">
        <v>140</v>
      </c>
      <c r="AE5" s="47" t="s">
        <v>141</v>
      </c>
      <c r="AF5" s="47" t="s">
        <v>142</v>
      </c>
      <c r="AG5" s="47" t="s">
        <v>143</v>
      </c>
      <c r="AH5" s="47" t="s">
        <v>144</v>
      </c>
      <c r="AI5" s="47" t="s">
        <v>145</v>
      </c>
      <c r="AJ5" s="47" t="s">
        <v>146</v>
      </c>
      <c r="AK5" s="47" t="s">
        <v>147</v>
      </c>
      <c r="AL5" s="47" t="s">
        <v>148</v>
      </c>
      <c r="AM5" s="47" t="s">
        <v>149</v>
      </c>
      <c r="AN5" s="47" t="s">
        <v>150</v>
      </c>
      <c r="AO5" s="47" t="s">
        <v>151</v>
      </c>
      <c r="AP5" s="47" t="s">
        <v>152</v>
      </c>
      <c r="AQ5" s="47" t="s">
        <v>153</v>
      </c>
      <c r="AR5" s="47" t="s">
        <v>154</v>
      </c>
      <c r="AS5" s="47" t="s">
        <v>155</v>
      </c>
      <c r="AT5" s="47" t="s">
        <v>145</v>
      </c>
      <c r="AU5" s="47" t="s">
        <v>156</v>
      </c>
      <c r="AV5" s="47" t="s">
        <v>157</v>
      </c>
      <c r="AW5" s="47" t="s">
        <v>148</v>
      </c>
      <c r="AX5" s="47" t="s">
        <v>158</v>
      </c>
      <c r="AY5" s="47" t="s">
        <v>150</v>
      </c>
      <c r="AZ5" s="47" t="s">
        <v>151</v>
      </c>
      <c r="BA5" s="47" t="s">
        <v>152</v>
      </c>
      <c r="BB5" s="47" t="s">
        <v>153</v>
      </c>
      <c r="BC5" s="47" t="s">
        <v>154</v>
      </c>
      <c r="BD5" s="47" t="s">
        <v>155</v>
      </c>
      <c r="BE5" s="47" t="s">
        <v>145</v>
      </c>
      <c r="BF5" s="47" t="s">
        <v>156</v>
      </c>
      <c r="BG5" s="47" t="s">
        <v>157</v>
      </c>
      <c r="BH5" s="47" t="s">
        <v>148</v>
      </c>
      <c r="BI5" s="47" t="s">
        <v>158</v>
      </c>
      <c r="BJ5" s="47" t="s">
        <v>150</v>
      </c>
      <c r="BK5" s="47" t="s">
        <v>151</v>
      </c>
      <c r="BL5" s="47" t="s">
        <v>152</v>
      </c>
      <c r="BM5" s="47" t="s">
        <v>153</v>
      </c>
      <c r="BN5" s="47" t="s">
        <v>154</v>
      </c>
      <c r="BO5" s="47" t="s">
        <v>155</v>
      </c>
      <c r="BP5" s="47" t="s">
        <v>145</v>
      </c>
      <c r="BQ5" s="47" t="s">
        <v>146</v>
      </c>
      <c r="BR5" s="47" t="s">
        <v>157</v>
      </c>
      <c r="BS5" s="47" t="s">
        <v>148</v>
      </c>
      <c r="BT5" s="47" t="s">
        <v>158</v>
      </c>
      <c r="BU5" s="47" t="s">
        <v>150</v>
      </c>
      <c r="BV5" s="47" t="s">
        <v>151</v>
      </c>
      <c r="BW5" s="47" t="s">
        <v>152</v>
      </c>
      <c r="BX5" s="47" t="s">
        <v>153</v>
      </c>
      <c r="BY5" s="47" t="s">
        <v>154</v>
      </c>
      <c r="BZ5" s="47" t="s">
        <v>155</v>
      </c>
      <c r="CA5" s="47" t="s">
        <v>145</v>
      </c>
      <c r="CB5" s="47" t="s">
        <v>156</v>
      </c>
      <c r="CC5" s="47" t="s">
        <v>157</v>
      </c>
      <c r="CD5" s="47" t="s">
        <v>148</v>
      </c>
      <c r="CE5" s="47" t="s">
        <v>158</v>
      </c>
      <c r="CF5" s="47" t="s">
        <v>150</v>
      </c>
      <c r="CG5" s="47" t="s">
        <v>151</v>
      </c>
      <c r="CH5" s="47" t="s">
        <v>152</v>
      </c>
      <c r="CI5" s="47" t="s">
        <v>153</v>
      </c>
      <c r="CJ5" s="47" t="s">
        <v>154</v>
      </c>
      <c r="CK5" s="47" t="s">
        <v>155</v>
      </c>
      <c r="CL5" s="47" t="s">
        <v>145</v>
      </c>
      <c r="CM5" s="47" t="s">
        <v>146</v>
      </c>
      <c r="CN5" s="47" t="s">
        <v>157</v>
      </c>
      <c r="CO5" s="47" t="s">
        <v>148</v>
      </c>
      <c r="CP5" s="47" t="s">
        <v>149</v>
      </c>
      <c r="CQ5" s="47" t="s">
        <v>150</v>
      </c>
      <c r="CR5" s="47" t="s">
        <v>151</v>
      </c>
      <c r="CS5" s="47" t="s">
        <v>152</v>
      </c>
      <c r="CT5" s="47" t="s">
        <v>153</v>
      </c>
      <c r="CU5" s="47" t="s">
        <v>154</v>
      </c>
      <c r="CV5" s="47" t="s">
        <v>155</v>
      </c>
      <c r="CW5" s="47" t="s">
        <v>159</v>
      </c>
      <c r="CX5" s="47" t="s">
        <v>156</v>
      </c>
      <c r="CY5" s="47" t="s">
        <v>157</v>
      </c>
      <c r="CZ5" s="47" t="s">
        <v>148</v>
      </c>
      <c r="DA5" s="47" t="s">
        <v>158</v>
      </c>
      <c r="DB5" s="47" t="s">
        <v>150</v>
      </c>
      <c r="DC5" s="47" t="s">
        <v>151</v>
      </c>
      <c r="DD5" s="47" t="s">
        <v>152</v>
      </c>
      <c r="DE5" s="47" t="s">
        <v>153</v>
      </c>
      <c r="DF5" s="47" t="s">
        <v>154</v>
      </c>
      <c r="DG5" s="47" t="s">
        <v>155</v>
      </c>
      <c r="DH5" s="47" t="s">
        <v>159</v>
      </c>
      <c r="DI5" s="47" t="s">
        <v>156</v>
      </c>
      <c r="DJ5" s="47" t="s">
        <v>157</v>
      </c>
      <c r="DK5" s="47" t="s">
        <v>148</v>
      </c>
      <c r="DL5" s="47" t="s">
        <v>158</v>
      </c>
      <c r="DM5" s="47" t="s">
        <v>150</v>
      </c>
      <c r="DN5" s="47" t="s">
        <v>151</v>
      </c>
      <c r="DO5" s="47" t="s">
        <v>152</v>
      </c>
      <c r="DP5" s="47" t="s">
        <v>153</v>
      </c>
      <c r="DQ5" s="47" t="s">
        <v>154</v>
      </c>
      <c r="DR5" s="47" t="s">
        <v>155</v>
      </c>
      <c r="DS5" s="47" t="s">
        <v>159</v>
      </c>
      <c r="DT5" s="47" t="s">
        <v>146</v>
      </c>
      <c r="DU5" s="47" t="s">
        <v>157</v>
      </c>
      <c r="DV5" s="47" t="s">
        <v>148</v>
      </c>
      <c r="DW5" s="47" t="s">
        <v>149</v>
      </c>
      <c r="DX5" s="47" t="s">
        <v>150</v>
      </c>
      <c r="DY5" s="47" t="s">
        <v>151</v>
      </c>
      <c r="DZ5" s="47" t="s">
        <v>152</v>
      </c>
      <c r="EA5" s="47" t="s">
        <v>153</v>
      </c>
      <c r="EB5" s="47" t="s">
        <v>154</v>
      </c>
      <c r="EC5" s="47" t="s">
        <v>155</v>
      </c>
      <c r="ED5" s="47" t="s">
        <v>159</v>
      </c>
      <c r="EE5" s="47" t="s">
        <v>156</v>
      </c>
      <c r="EF5" s="47" t="s">
        <v>157</v>
      </c>
      <c r="EG5" s="47" t="s">
        <v>160</v>
      </c>
      <c r="EH5" s="47" t="s">
        <v>158</v>
      </c>
      <c r="EI5" s="47" t="s">
        <v>150</v>
      </c>
      <c r="EJ5" s="47" t="s">
        <v>151</v>
      </c>
      <c r="EK5" s="47" t="s">
        <v>152</v>
      </c>
      <c r="EL5" s="47" t="s">
        <v>153</v>
      </c>
      <c r="EM5" s="47" t="s">
        <v>154</v>
      </c>
      <c r="EN5" s="47" t="s">
        <v>161</v>
      </c>
      <c r="EO5" s="47" t="s">
        <v>159</v>
      </c>
      <c r="EP5" s="47" t="s">
        <v>146</v>
      </c>
      <c r="EQ5" s="47" t="s">
        <v>157</v>
      </c>
      <c r="ER5" s="47" t="s">
        <v>148</v>
      </c>
      <c r="ES5" s="47" t="s">
        <v>158</v>
      </c>
      <c r="ET5" s="47" t="s">
        <v>150</v>
      </c>
      <c r="EU5" s="47" t="s">
        <v>151</v>
      </c>
      <c r="EV5" s="47" t="s">
        <v>152</v>
      </c>
      <c r="EW5" s="47" t="s">
        <v>153</v>
      </c>
      <c r="EX5" s="47" t="s">
        <v>154</v>
      </c>
      <c r="EY5" s="47" t="s">
        <v>155</v>
      </c>
    </row>
    <row r="6" spans="1:155" s="52" customFormat="1" x14ac:dyDescent="0.2">
      <c r="A6" s="33" t="s">
        <v>162</v>
      </c>
      <c r="B6" s="48">
        <f>B8</f>
        <v>2021</v>
      </c>
      <c r="C6" s="48">
        <f t="shared" ref="C6:M6" si="2">C8</f>
        <v>78191</v>
      </c>
      <c r="D6" s="48">
        <f t="shared" si="2"/>
        <v>46</v>
      </c>
      <c r="E6" s="48">
        <f t="shared" si="2"/>
        <v>6</v>
      </c>
      <c r="F6" s="48">
        <f t="shared" si="2"/>
        <v>0</v>
      </c>
      <c r="G6" s="48">
        <f t="shared" si="2"/>
        <v>1</v>
      </c>
      <c r="H6" s="132" t="str">
        <f>IF(H8&lt;&gt;I8,H8,"")&amp;IF(I8&lt;&gt;J8,I8,"")&amp;"　"&amp;J8</f>
        <v>福島県公立岩瀬病院企業団　公立岩瀬病院</v>
      </c>
      <c r="I6" s="133"/>
      <c r="J6" s="134"/>
      <c r="K6" s="48" t="str">
        <f t="shared" si="2"/>
        <v>条例全部</v>
      </c>
      <c r="L6" s="48" t="str">
        <f t="shared" si="2"/>
        <v>病院事業</v>
      </c>
      <c r="M6" s="48" t="str">
        <f t="shared" si="2"/>
        <v>一般病院</v>
      </c>
      <c r="N6" s="48" t="str">
        <f>N8</f>
        <v>200床以上～300床未満</v>
      </c>
      <c r="O6" s="48" t="str">
        <f>O8</f>
        <v>自治体職員</v>
      </c>
      <c r="P6" s="48" t="str">
        <f>P8</f>
        <v>直営</v>
      </c>
      <c r="Q6" s="49">
        <f t="shared" ref="Q6:AH6" si="3">Q8</f>
        <v>31</v>
      </c>
      <c r="R6" s="48" t="str">
        <f t="shared" si="3"/>
        <v>対象</v>
      </c>
      <c r="S6" s="48" t="str">
        <f t="shared" si="3"/>
        <v>ド 透 未 訓</v>
      </c>
      <c r="T6" s="48" t="str">
        <f t="shared" si="3"/>
        <v>救 臨 感 災 輪</v>
      </c>
      <c r="U6" s="49" t="str">
        <f>U8</f>
        <v>-</v>
      </c>
      <c r="V6" s="49">
        <f>V8</f>
        <v>25652</v>
      </c>
      <c r="W6" s="48" t="str">
        <f>W8</f>
        <v>非該当</v>
      </c>
      <c r="X6" s="48" t="str">
        <f t="shared" ref="X6" si="4">X8</f>
        <v>非該当</v>
      </c>
      <c r="Y6" s="48" t="str">
        <f t="shared" si="3"/>
        <v>７：１</v>
      </c>
      <c r="Z6" s="49">
        <f t="shared" si="3"/>
        <v>273</v>
      </c>
      <c r="AA6" s="49" t="str">
        <f t="shared" si="3"/>
        <v>-</v>
      </c>
      <c r="AB6" s="49" t="str">
        <f t="shared" si="3"/>
        <v>-</v>
      </c>
      <c r="AC6" s="49" t="str">
        <f t="shared" si="3"/>
        <v>-</v>
      </c>
      <c r="AD6" s="49">
        <f t="shared" si="3"/>
        <v>6</v>
      </c>
      <c r="AE6" s="49">
        <f t="shared" si="3"/>
        <v>279</v>
      </c>
      <c r="AF6" s="49">
        <f t="shared" si="3"/>
        <v>273</v>
      </c>
      <c r="AG6" s="49" t="str">
        <f t="shared" si="3"/>
        <v>-</v>
      </c>
      <c r="AH6" s="49">
        <f t="shared" si="3"/>
        <v>273</v>
      </c>
      <c r="AI6" s="50">
        <f>IF(AI8="-",NA(),AI8)</f>
        <v>101.7</v>
      </c>
      <c r="AJ6" s="50">
        <f t="shared" ref="AJ6:AR6" si="5">IF(AJ8="-",NA(),AJ8)</f>
        <v>101.8</v>
      </c>
      <c r="AK6" s="50">
        <f t="shared" si="5"/>
        <v>98.6</v>
      </c>
      <c r="AL6" s="50">
        <f t="shared" si="5"/>
        <v>91.4</v>
      </c>
      <c r="AM6" s="50">
        <f t="shared" si="5"/>
        <v>93.5</v>
      </c>
      <c r="AN6" s="50">
        <f t="shared" si="5"/>
        <v>97.2</v>
      </c>
      <c r="AO6" s="50">
        <f t="shared" si="5"/>
        <v>97.5</v>
      </c>
      <c r="AP6" s="50">
        <f t="shared" si="5"/>
        <v>96.9</v>
      </c>
      <c r="AQ6" s="50">
        <f t="shared" si="5"/>
        <v>101.8</v>
      </c>
      <c r="AR6" s="50">
        <f t="shared" si="5"/>
        <v>106.2</v>
      </c>
      <c r="AS6" s="50" t="str">
        <f>IF(AS8="-","【-】","【"&amp;SUBSTITUTE(TEXT(AS8,"#,##0.0"),"-","△")&amp;"】")</f>
        <v>【106.2】</v>
      </c>
      <c r="AT6" s="50">
        <f>IF(AT8="-",NA(),AT8)</f>
        <v>91</v>
      </c>
      <c r="AU6" s="50">
        <f t="shared" ref="AU6:BC6" si="6">IF(AU8="-",NA(),AU8)</f>
        <v>92.6</v>
      </c>
      <c r="AV6" s="50">
        <f t="shared" si="6"/>
        <v>89.5</v>
      </c>
      <c r="AW6" s="50">
        <f t="shared" si="6"/>
        <v>80</v>
      </c>
      <c r="AX6" s="50">
        <f t="shared" si="6"/>
        <v>84.7</v>
      </c>
      <c r="AY6" s="50">
        <f t="shared" si="6"/>
        <v>85.9</v>
      </c>
      <c r="AZ6" s="50">
        <f t="shared" si="6"/>
        <v>86</v>
      </c>
      <c r="BA6" s="50">
        <f t="shared" si="6"/>
        <v>86</v>
      </c>
      <c r="BB6" s="50">
        <f t="shared" si="6"/>
        <v>80.7</v>
      </c>
      <c r="BC6" s="50">
        <f t="shared" si="6"/>
        <v>82.3</v>
      </c>
      <c r="BD6" s="50" t="str">
        <f>IF(BD8="-","【-】","【"&amp;SUBSTITUTE(TEXT(BD8,"#,##0.0"),"-","△")&amp;"】")</f>
        <v>【86.6】</v>
      </c>
      <c r="BE6" s="50">
        <f>IF(BE8="-",NA(),BE8)</f>
        <v>8.1999999999999993</v>
      </c>
      <c r="BF6" s="50">
        <f t="shared" ref="BF6:BN6" si="7">IF(BF8="-",NA(),BF8)</f>
        <v>6.7</v>
      </c>
      <c r="BG6" s="50">
        <f t="shared" si="7"/>
        <v>7.9</v>
      </c>
      <c r="BH6" s="50">
        <f t="shared" si="7"/>
        <v>0</v>
      </c>
      <c r="BI6" s="50">
        <f t="shared" si="7"/>
        <v>0</v>
      </c>
      <c r="BJ6" s="50">
        <f t="shared" si="7"/>
        <v>86.8</v>
      </c>
      <c r="BK6" s="50">
        <f t="shared" si="7"/>
        <v>90.8</v>
      </c>
      <c r="BL6" s="50">
        <f t="shared" si="7"/>
        <v>81.900000000000006</v>
      </c>
      <c r="BM6" s="50">
        <f t="shared" si="7"/>
        <v>91.6</v>
      </c>
      <c r="BN6" s="50">
        <f t="shared" si="7"/>
        <v>100.1</v>
      </c>
      <c r="BO6" s="50" t="str">
        <f>IF(BO8="-","【-】","【"&amp;SUBSTITUTE(TEXT(BO8,"#,##0.0"),"-","△")&amp;"】")</f>
        <v>【70.7】</v>
      </c>
      <c r="BP6" s="50">
        <f>IF(BP8="-",NA(),BP8)</f>
        <v>77.7</v>
      </c>
      <c r="BQ6" s="50">
        <f t="shared" ref="BQ6:BY6" si="8">IF(BQ8="-",NA(),BQ8)</f>
        <v>77.400000000000006</v>
      </c>
      <c r="BR6" s="50">
        <f t="shared" si="8"/>
        <v>73.2</v>
      </c>
      <c r="BS6" s="50">
        <f t="shared" si="8"/>
        <v>61.2</v>
      </c>
      <c r="BT6" s="50">
        <f t="shared" si="8"/>
        <v>62.5</v>
      </c>
      <c r="BU6" s="50">
        <f t="shared" si="8"/>
        <v>73</v>
      </c>
      <c r="BV6" s="50">
        <f t="shared" si="8"/>
        <v>72.099999999999994</v>
      </c>
      <c r="BW6" s="50">
        <f t="shared" si="8"/>
        <v>72.900000000000006</v>
      </c>
      <c r="BX6" s="50">
        <f t="shared" si="8"/>
        <v>64.5</v>
      </c>
      <c r="BY6" s="50">
        <f t="shared" si="8"/>
        <v>63.8</v>
      </c>
      <c r="BZ6" s="50" t="str">
        <f>IF(BZ8="-","【-】","【"&amp;SUBSTITUTE(TEXT(BZ8,"#,##0.0"),"-","△")&amp;"】")</f>
        <v>【67.1】</v>
      </c>
      <c r="CA6" s="51">
        <f>IF(CA8="-",NA(),CA8)</f>
        <v>44171</v>
      </c>
      <c r="CB6" s="51">
        <f t="shared" ref="CB6:CJ6" si="9">IF(CB8="-",NA(),CB8)</f>
        <v>45597</v>
      </c>
      <c r="CC6" s="51">
        <f t="shared" si="9"/>
        <v>45982</v>
      </c>
      <c r="CD6" s="51">
        <f t="shared" si="9"/>
        <v>48595</v>
      </c>
      <c r="CE6" s="51">
        <f t="shared" si="9"/>
        <v>52779</v>
      </c>
      <c r="CF6" s="51">
        <f t="shared" si="9"/>
        <v>45494</v>
      </c>
      <c r="CG6" s="51">
        <f t="shared" si="9"/>
        <v>47924</v>
      </c>
      <c r="CH6" s="51">
        <f t="shared" si="9"/>
        <v>48807</v>
      </c>
      <c r="CI6" s="51">
        <f t="shared" si="9"/>
        <v>51594</v>
      </c>
      <c r="CJ6" s="51">
        <f t="shared" si="9"/>
        <v>53805</v>
      </c>
      <c r="CK6" s="50" t="str">
        <f>IF(CK8="-","【-】","【"&amp;SUBSTITUTE(TEXT(CK8,"#,##0"),"-","△")&amp;"】")</f>
        <v>【59,287】</v>
      </c>
      <c r="CL6" s="51">
        <f>IF(CL8="-",NA(),CL8)</f>
        <v>13004</v>
      </c>
      <c r="CM6" s="51">
        <f t="shared" ref="CM6:CU6" si="10">IF(CM8="-",NA(),CM8)</f>
        <v>13299</v>
      </c>
      <c r="CN6" s="51">
        <f t="shared" si="10"/>
        <v>13412</v>
      </c>
      <c r="CO6" s="51">
        <f t="shared" si="10"/>
        <v>14255</v>
      </c>
      <c r="CP6" s="51">
        <f t="shared" si="10"/>
        <v>13821</v>
      </c>
      <c r="CQ6" s="51">
        <f t="shared" si="10"/>
        <v>12309</v>
      </c>
      <c r="CR6" s="51">
        <f t="shared" si="10"/>
        <v>12502</v>
      </c>
      <c r="CS6" s="51">
        <f t="shared" si="10"/>
        <v>12970</v>
      </c>
      <c r="CT6" s="51">
        <f t="shared" si="10"/>
        <v>13767</v>
      </c>
      <c r="CU6" s="51">
        <f t="shared" si="10"/>
        <v>14046</v>
      </c>
      <c r="CV6" s="50" t="str">
        <f>IF(CV8="-","【-】","【"&amp;SUBSTITUTE(TEXT(CV8,"#,##0"),"-","△")&amp;"】")</f>
        <v>【17,202】</v>
      </c>
      <c r="CW6" s="50">
        <f>IF(CW8="-",NA(),CW8)</f>
        <v>60.1</v>
      </c>
      <c r="CX6" s="50">
        <f t="shared" ref="CX6:DF6" si="11">IF(CX8="-",NA(),CX8)</f>
        <v>59.3</v>
      </c>
      <c r="CY6" s="50">
        <f t="shared" si="11"/>
        <v>62.7</v>
      </c>
      <c r="CZ6" s="50">
        <f t="shared" si="11"/>
        <v>66</v>
      </c>
      <c r="DA6" s="50">
        <f t="shared" si="11"/>
        <v>61.6</v>
      </c>
      <c r="DB6" s="50">
        <f t="shared" si="11"/>
        <v>59</v>
      </c>
      <c r="DC6" s="50">
        <f t="shared" si="11"/>
        <v>59.4</v>
      </c>
      <c r="DD6" s="50">
        <f t="shared" si="11"/>
        <v>59.9</v>
      </c>
      <c r="DE6" s="50">
        <f t="shared" si="11"/>
        <v>63.4</v>
      </c>
      <c r="DF6" s="50">
        <f t="shared" si="11"/>
        <v>61.3</v>
      </c>
      <c r="DG6" s="50" t="str">
        <f>IF(DG8="-","【-】","【"&amp;SUBSTITUTE(TEXT(DG8,"#,##0.0"),"-","△")&amp;"】")</f>
        <v>【56.4】</v>
      </c>
      <c r="DH6" s="50">
        <f>IF(DH8="-",NA(),DH8)</f>
        <v>18.600000000000001</v>
      </c>
      <c r="DI6" s="50">
        <f t="shared" ref="DI6:DQ6" si="12">IF(DI8="-",NA(),DI8)</f>
        <v>18.399999999999999</v>
      </c>
      <c r="DJ6" s="50">
        <f t="shared" si="12"/>
        <v>18.399999999999999</v>
      </c>
      <c r="DK6" s="50">
        <f t="shared" si="12"/>
        <v>20.6</v>
      </c>
      <c r="DL6" s="50">
        <f t="shared" si="12"/>
        <v>19.7</v>
      </c>
      <c r="DM6" s="50">
        <f t="shared" si="12"/>
        <v>20.7</v>
      </c>
      <c r="DN6" s="50">
        <f t="shared" si="12"/>
        <v>20.6</v>
      </c>
      <c r="DO6" s="50">
        <f t="shared" si="12"/>
        <v>20.5</v>
      </c>
      <c r="DP6" s="50">
        <f t="shared" si="12"/>
        <v>20.2</v>
      </c>
      <c r="DQ6" s="50">
        <f t="shared" si="12"/>
        <v>20.2</v>
      </c>
      <c r="DR6" s="50" t="str">
        <f>IF(DR8="-","【-】","【"&amp;SUBSTITUTE(TEXT(DR8,"#,##0.0"),"-","△")&amp;"】")</f>
        <v>【24.8】</v>
      </c>
      <c r="DS6" s="50">
        <f>IF(DS8="-",NA(),DS8)</f>
        <v>23.6</v>
      </c>
      <c r="DT6" s="50">
        <f t="shared" ref="DT6:EB6" si="13">IF(DT8="-",NA(),DT8)</f>
        <v>26.8</v>
      </c>
      <c r="DU6" s="50">
        <f t="shared" si="13"/>
        <v>30.2</v>
      </c>
      <c r="DV6" s="50">
        <f t="shared" si="13"/>
        <v>33.299999999999997</v>
      </c>
      <c r="DW6" s="50">
        <f t="shared" si="13"/>
        <v>36.5</v>
      </c>
      <c r="DX6" s="50">
        <f t="shared" si="13"/>
        <v>46.9</v>
      </c>
      <c r="DY6" s="50">
        <f t="shared" si="13"/>
        <v>48.6</v>
      </c>
      <c r="DZ6" s="50">
        <f t="shared" si="13"/>
        <v>50.8</v>
      </c>
      <c r="EA6" s="50">
        <f t="shared" si="13"/>
        <v>51.4</v>
      </c>
      <c r="EB6" s="50">
        <f t="shared" si="13"/>
        <v>51.9</v>
      </c>
      <c r="EC6" s="50" t="str">
        <f>IF(EC8="-","【-】","【"&amp;SUBSTITUTE(TEXT(EC8,"#,##0.0"),"-","△")&amp;"】")</f>
        <v>【56.0】</v>
      </c>
      <c r="ED6" s="50">
        <f>IF(ED8="-",NA(),ED8)</f>
        <v>62.8</v>
      </c>
      <c r="EE6" s="50">
        <f t="shared" ref="EE6:EM6" si="14">IF(EE8="-",NA(),EE8)</f>
        <v>68.900000000000006</v>
      </c>
      <c r="EF6" s="50">
        <f t="shared" si="14"/>
        <v>74.7</v>
      </c>
      <c r="EG6" s="50">
        <f t="shared" si="14"/>
        <v>76.8</v>
      </c>
      <c r="EH6" s="50">
        <f t="shared" si="14"/>
        <v>81.8</v>
      </c>
      <c r="EI6" s="50">
        <f t="shared" si="14"/>
        <v>67.3</v>
      </c>
      <c r="EJ6" s="50">
        <f t="shared" si="14"/>
        <v>70.099999999999994</v>
      </c>
      <c r="EK6" s="50">
        <f t="shared" si="14"/>
        <v>72.599999999999994</v>
      </c>
      <c r="EL6" s="50">
        <f t="shared" si="14"/>
        <v>71.900000000000006</v>
      </c>
      <c r="EM6" s="50">
        <f t="shared" si="14"/>
        <v>71.2</v>
      </c>
      <c r="EN6" s="50" t="str">
        <f>IF(EN8="-","【-】","【"&amp;SUBSTITUTE(TEXT(EN8,"#,##0.0"),"-","△")&amp;"】")</f>
        <v>【70.7】</v>
      </c>
      <c r="EO6" s="51">
        <f>IF(EO8="-",NA(),EO8)</f>
        <v>43022072</v>
      </c>
      <c r="EP6" s="51">
        <f t="shared" ref="EP6:EX6" si="15">IF(EP8="-",NA(),EP8)</f>
        <v>42787387</v>
      </c>
      <c r="EQ6" s="51">
        <f t="shared" si="15"/>
        <v>42908326</v>
      </c>
      <c r="ER6" s="51">
        <f t="shared" si="15"/>
        <v>43413882</v>
      </c>
      <c r="ES6" s="51">
        <f t="shared" si="15"/>
        <v>43287570</v>
      </c>
      <c r="ET6" s="51">
        <f t="shared" si="15"/>
        <v>41975086</v>
      </c>
      <c r="EU6" s="51">
        <f t="shared" si="15"/>
        <v>43785070</v>
      </c>
      <c r="EV6" s="51">
        <f t="shared" si="15"/>
        <v>44436827</v>
      </c>
      <c r="EW6" s="51">
        <f t="shared" si="15"/>
        <v>45896030</v>
      </c>
      <c r="EX6" s="51">
        <f t="shared" si="15"/>
        <v>47415042</v>
      </c>
      <c r="EY6" s="51" t="str">
        <f>IF(EY8="-","【-】","【"&amp;SUBSTITUTE(TEXT(EY8,"#,##0"),"-","△")&amp;"】")</f>
        <v>【49,765,843】</v>
      </c>
    </row>
    <row r="7" spans="1:155" s="52" customFormat="1" x14ac:dyDescent="0.2">
      <c r="A7" s="33" t="s">
        <v>163</v>
      </c>
      <c r="B7" s="48">
        <f t="shared" ref="B7:AH7" si="16">B8</f>
        <v>2021</v>
      </c>
      <c r="C7" s="48">
        <f t="shared" si="16"/>
        <v>78191</v>
      </c>
      <c r="D7" s="48">
        <f t="shared" si="16"/>
        <v>46</v>
      </c>
      <c r="E7" s="48">
        <f t="shared" si="16"/>
        <v>6</v>
      </c>
      <c r="F7" s="48">
        <f t="shared" si="16"/>
        <v>0</v>
      </c>
      <c r="G7" s="48">
        <f t="shared" si="16"/>
        <v>1</v>
      </c>
      <c r="H7" s="48"/>
      <c r="I7" s="48"/>
      <c r="J7" s="48"/>
      <c r="K7" s="48" t="str">
        <f t="shared" si="16"/>
        <v>条例全部</v>
      </c>
      <c r="L7" s="48" t="str">
        <f t="shared" si="16"/>
        <v>病院事業</v>
      </c>
      <c r="M7" s="48" t="str">
        <f t="shared" si="16"/>
        <v>一般病院</v>
      </c>
      <c r="N7" s="48" t="str">
        <f>N8</f>
        <v>200床以上～300床未満</v>
      </c>
      <c r="O7" s="48" t="str">
        <f>O8</f>
        <v>自治体職員</v>
      </c>
      <c r="P7" s="48" t="str">
        <f>P8</f>
        <v>直営</v>
      </c>
      <c r="Q7" s="49">
        <f t="shared" si="16"/>
        <v>31</v>
      </c>
      <c r="R7" s="48" t="str">
        <f t="shared" si="16"/>
        <v>対象</v>
      </c>
      <c r="S7" s="48" t="str">
        <f t="shared" si="16"/>
        <v>ド 透 未 訓</v>
      </c>
      <c r="T7" s="48" t="str">
        <f t="shared" si="16"/>
        <v>救 臨 感 災 輪</v>
      </c>
      <c r="U7" s="49" t="str">
        <f>U8</f>
        <v>-</v>
      </c>
      <c r="V7" s="49">
        <f>V8</f>
        <v>25652</v>
      </c>
      <c r="W7" s="48" t="str">
        <f>W8</f>
        <v>非該当</v>
      </c>
      <c r="X7" s="48" t="str">
        <f t="shared" si="16"/>
        <v>非該当</v>
      </c>
      <c r="Y7" s="48" t="str">
        <f t="shared" si="16"/>
        <v>７：１</v>
      </c>
      <c r="Z7" s="49">
        <f t="shared" si="16"/>
        <v>273</v>
      </c>
      <c r="AA7" s="49" t="str">
        <f t="shared" si="16"/>
        <v>-</v>
      </c>
      <c r="AB7" s="49" t="str">
        <f t="shared" si="16"/>
        <v>-</v>
      </c>
      <c r="AC7" s="49" t="str">
        <f t="shared" si="16"/>
        <v>-</v>
      </c>
      <c r="AD7" s="49">
        <f t="shared" si="16"/>
        <v>6</v>
      </c>
      <c r="AE7" s="49">
        <f t="shared" si="16"/>
        <v>279</v>
      </c>
      <c r="AF7" s="49">
        <f t="shared" si="16"/>
        <v>273</v>
      </c>
      <c r="AG7" s="49" t="str">
        <f t="shared" si="16"/>
        <v>-</v>
      </c>
      <c r="AH7" s="49">
        <f t="shared" si="16"/>
        <v>273</v>
      </c>
      <c r="AI7" s="50">
        <f>AI8</f>
        <v>101.7</v>
      </c>
      <c r="AJ7" s="50">
        <f t="shared" ref="AJ7:AR7" si="17">AJ8</f>
        <v>101.8</v>
      </c>
      <c r="AK7" s="50">
        <f t="shared" si="17"/>
        <v>98.6</v>
      </c>
      <c r="AL7" s="50">
        <f t="shared" si="17"/>
        <v>91.4</v>
      </c>
      <c r="AM7" s="50">
        <f t="shared" si="17"/>
        <v>93.5</v>
      </c>
      <c r="AN7" s="50">
        <f t="shared" si="17"/>
        <v>97.2</v>
      </c>
      <c r="AO7" s="50">
        <f t="shared" si="17"/>
        <v>97.5</v>
      </c>
      <c r="AP7" s="50">
        <f t="shared" si="17"/>
        <v>96.9</v>
      </c>
      <c r="AQ7" s="50">
        <f t="shared" si="17"/>
        <v>101.8</v>
      </c>
      <c r="AR7" s="50">
        <f t="shared" si="17"/>
        <v>106.2</v>
      </c>
      <c r="AS7" s="50"/>
      <c r="AT7" s="50">
        <f>AT8</f>
        <v>91</v>
      </c>
      <c r="AU7" s="50">
        <f t="shared" ref="AU7:BC7" si="18">AU8</f>
        <v>92.6</v>
      </c>
      <c r="AV7" s="50">
        <f t="shared" si="18"/>
        <v>89.5</v>
      </c>
      <c r="AW7" s="50">
        <f t="shared" si="18"/>
        <v>80</v>
      </c>
      <c r="AX7" s="50">
        <f t="shared" si="18"/>
        <v>84.7</v>
      </c>
      <c r="AY7" s="50">
        <f t="shared" si="18"/>
        <v>85.9</v>
      </c>
      <c r="AZ7" s="50">
        <f t="shared" si="18"/>
        <v>86</v>
      </c>
      <c r="BA7" s="50">
        <f t="shared" si="18"/>
        <v>86</v>
      </c>
      <c r="BB7" s="50">
        <f t="shared" si="18"/>
        <v>80.7</v>
      </c>
      <c r="BC7" s="50">
        <f t="shared" si="18"/>
        <v>82.3</v>
      </c>
      <c r="BD7" s="50"/>
      <c r="BE7" s="50">
        <f>BE8</f>
        <v>8.1999999999999993</v>
      </c>
      <c r="BF7" s="50">
        <f t="shared" ref="BF7:BN7" si="19">BF8</f>
        <v>6.7</v>
      </c>
      <c r="BG7" s="50">
        <f t="shared" si="19"/>
        <v>7.9</v>
      </c>
      <c r="BH7" s="50">
        <f t="shared" si="19"/>
        <v>0</v>
      </c>
      <c r="BI7" s="50">
        <f t="shared" si="19"/>
        <v>0</v>
      </c>
      <c r="BJ7" s="50">
        <f t="shared" si="19"/>
        <v>86.8</v>
      </c>
      <c r="BK7" s="50">
        <f t="shared" si="19"/>
        <v>90.8</v>
      </c>
      <c r="BL7" s="50">
        <f t="shared" si="19"/>
        <v>81.900000000000006</v>
      </c>
      <c r="BM7" s="50">
        <f t="shared" si="19"/>
        <v>91.6</v>
      </c>
      <c r="BN7" s="50">
        <f t="shared" si="19"/>
        <v>100.1</v>
      </c>
      <c r="BO7" s="50"/>
      <c r="BP7" s="50">
        <f>BP8</f>
        <v>77.7</v>
      </c>
      <c r="BQ7" s="50">
        <f t="shared" ref="BQ7:BY7" si="20">BQ8</f>
        <v>77.400000000000006</v>
      </c>
      <c r="BR7" s="50">
        <f t="shared" si="20"/>
        <v>73.2</v>
      </c>
      <c r="BS7" s="50">
        <f t="shared" si="20"/>
        <v>61.2</v>
      </c>
      <c r="BT7" s="50">
        <f t="shared" si="20"/>
        <v>62.5</v>
      </c>
      <c r="BU7" s="50">
        <f t="shared" si="20"/>
        <v>73</v>
      </c>
      <c r="BV7" s="50">
        <f t="shared" si="20"/>
        <v>72.099999999999994</v>
      </c>
      <c r="BW7" s="50">
        <f t="shared" si="20"/>
        <v>72.900000000000006</v>
      </c>
      <c r="BX7" s="50">
        <f t="shared" si="20"/>
        <v>64.5</v>
      </c>
      <c r="BY7" s="50">
        <f t="shared" si="20"/>
        <v>63.8</v>
      </c>
      <c r="BZ7" s="50"/>
      <c r="CA7" s="51">
        <f>CA8</f>
        <v>44171</v>
      </c>
      <c r="CB7" s="51">
        <f t="shared" ref="CB7:CJ7" si="21">CB8</f>
        <v>45597</v>
      </c>
      <c r="CC7" s="51">
        <f t="shared" si="21"/>
        <v>45982</v>
      </c>
      <c r="CD7" s="51">
        <f t="shared" si="21"/>
        <v>48595</v>
      </c>
      <c r="CE7" s="51">
        <f t="shared" si="21"/>
        <v>52779</v>
      </c>
      <c r="CF7" s="51">
        <f t="shared" si="21"/>
        <v>45494</v>
      </c>
      <c r="CG7" s="51">
        <f t="shared" si="21"/>
        <v>47924</v>
      </c>
      <c r="CH7" s="51">
        <f t="shared" si="21"/>
        <v>48807</v>
      </c>
      <c r="CI7" s="51">
        <f t="shared" si="21"/>
        <v>51594</v>
      </c>
      <c r="CJ7" s="51">
        <f t="shared" si="21"/>
        <v>53805</v>
      </c>
      <c r="CK7" s="50"/>
      <c r="CL7" s="51">
        <f>CL8</f>
        <v>13004</v>
      </c>
      <c r="CM7" s="51">
        <f t="shared" ref="CM7:CU7" si="22">CM8</f>
        <v>13299</v>
      </c>
      <c r="CN7" s="51">
        <f t="shared" si="22"/>
        <v>13412</v>
      </c>
      <c r="CO7" s="51">
        <f t="shared" si="22"/>
        <v>14255</v>
      </c>
      <c r="CP7" s="51">
        <f t="shared" si="22"/>
        <v>13821</v>
      </c>
      <c r="CQ7" s="51">
        <f t="shared" si="22"/>
        <v>12309</v>
      </c>
      <c r="CR7" s="51">
        <f t="shared" si="22"/>
        <v>12502</v>
      </c>
      <c r="CS7" s="51">
        <f t="shared" si="22"/>
        <v>12970</v>
      </c>
      <c r="CT7" s="51">
        <f t="shared" si="22"/>
        <v>13767</v>
      </c>
      <c r="CU7" s="51">
        <f t="shared" si="22"/>
        <v>14046</v>
      </c>
      <c r="CV7" s="50"/>
      <c r="CW7" s="50">
        <f>CW8</f>
        <v>60.1</v>
      </c>
      <c r="CX7" s="50">
        <f t="shared" ref="CX7:DF7" si="23">CX8</f>
        <v>59.3</v>
      </c>
      <c r="CY7" s="50">
        <f t="shared" si="23"/>
        <v>62.7</v>
      </c>
      <c r="CZ7" s="50">
        <f t="shared" si="23"/>
        <v>66</v>
      </c>
      <c r="DA7" s="50">
        <f t="shared" si="23"/>
        <v>61.6</v>
      </c>
      <c r="DB7" s="50">
        <f t="shared" si="23"/>
        <v>59</v>
      </c>
      <c r="DC7" s="50">
        <f t="shared" si="23"/>
        <v>59.4</v>
      </c>
      <c r="DD7" s="50">
        <f t="shared" si="23"/>
        <v>59.9</v>
      </c>
      <c r="DE7" s="50">
        <f t="shared" si="23"/>
        <v>63.4</v>
      </c>
      <c r="DF7" s="50">
        <f t="shared" si="23"/>
        <v>61.3</v>
      </c>
      <c r="DG7" s="50"/>
      <c r="DH7" s="50">
        <f>DH8</f>
        <v>18.600000000000001</v>
      </c>
      <c r="DI7" s="50">
        <f t="shared" ref="DI7:DQ7" si="24">DI8</f>
        <v>18.399999999999999</v>
      </c>
      <c r="DJ7" s="50">
        <f t="shared" si="24"/>
        <v>18.399999999999999</v>
      </c>
      <c r="DK7" s="50">
        <f t="shared" si="24"/>
        <v>20.6</v>
      </c>
      <c r="DL7" s="50">
        <f t="shared" si="24"/>
        <v>19.7</v>
      </c>
      <c r="DM7" s="50">
        <f t="shared" si="24"/>
        <v>20.7</v>
      </c>
      <c r="DN7" s="50">
        <f t="shared" si="24"/>
        <v>20.6</v>
      </c>
      <c r="DO7" s="50">
        <f t="shared" si="24"/>
        <v>20.5</v>
      </c>
      <c r="DP7" s="50">
        <f t="shared" si="24"/>
        <v>20.2</v>
      </c>
      <c r="DQ7" s="50">
        <f t="shared" si="24"/>
        <v>20.2</v>
      </c>
      <c r="DR7" s="50"/>
      <c r="DS7" s="50">
        <f>DS8</f>
        <v>23.6</v>
      </c>
      <c r="DT7" s="50">
        <f t="shared" ref="DT7:EB7" si="25">DT8</f>
        <v>26.8</v>
      </c>
      <c r="DU7" s="50">
        <f t="shared" si="25"/>
        <v>30.2</v>
      </c>
      <c r="DV7" s="50">
        <f t="shared" si="25"/>
        <v>33.299999999999997</v>
      </c>
      <c r="DW7" s="50">
        <f t="shared" si="25"/>
        <v>36.5</v>
      </c>
      <c r="DX7" s="50">
        <f t="shared" si="25"/>
        <v>46.9</v>
      </c>
      <c r="DY7" s="50">
        <f t="shared" si="25"/>
        <v>48.6</v>
      </c>
      <c r="DZ7" s="50">
        <f t="shared" si="25"/>
        <v>50.8</v>
      </c>
      <c r="EA7" s="50">
        <f t="shared" si="25"/>
        <v>51.4</v>
      </c>
      <c r="EB7" s="50">
        <f t="shared" si="25"/>
        <v>51.9</v>
      </c>
      <c r="EC7" s="50"/>
      <c r="ED7" s="50">
        <f>ED8</f>
        <v>62.8</v>
      </c>
      <c r="EE7" s="50">
        <f t="shared" ref="EE7:EM7" si="26">EE8</f>
        <v>68.900000000000006</v>
      </c>
      <c r="EF7" s="50">
        <f t="shared" si="26"/>
        <v>74.7</v>
      </c>
      <c r="EG7" s="50">
        <f t="shared" si="26"/>
        <v>76.8</v>
      </c>
      <c r="EH7" s="50">
        <f t="shared" si="26"/>
        <v>81.8</v>
      </c>
      <c r="EI7" s="50">
        <f t="shared" si="26"/>
        <v>67.3</v>
      </c>
      <c r="EJ7" s="50">
        <f t="shared" si="26"/>
        <v>70.099999999999994</v>
      </c>
      <c r="EK7" s="50">
        <f t="shared" si="26"/>
        <v>72.599999999999994</v>
      </c>
      <c r="EL7" s="50">
        <f t="shared" si="26"/>
        <v>71.900000000000006</v>
      </c>
      <c r="EM7" s="50">
        <f t="shared" si="26"/>
        <v>71.2</v>
      </c>
      <c r="EN7" s="50"/>
      <c r="EO7" s="51">
        <f>EO8</f>
        <v>43022072</v>
      </c>
      <c r="EP7" s="51">
        <f t="shared" ref="EP7:EX7" si="27">EP8</f>
        <v>42787387</v>
      </c>
      <c r="EQ7" s="51">
        <f t="shared" si="27"/>
        <v>42908326</v>
      </c>
      <c r="ER7" s="51">
        <f t="shared" si="27"/>
        <v>43413882</v>
      </c>
      <c r="ES7" s="51">
        <f t="shared" si="27"/>
        <v>43287570</v>
      </c>
      <c r="ET7" s="51">
        <f t="shared" si="27"/>
        <v>41975086</v>
      </c>
      <c r="EU7" s="51">
        <f t="shared" si="27"/>
        <v>43785070</v>
      </c>
      <c r="EV7" s="51">
        <f t="shared" si="27"/>
        <v>44436827</v>
      </c>
      <c r="EW7" s="51">
        <f t="shared" si="27"/>
        <v>45896030</v>
      </c>
      <c r="EX7" s="51">
        <f t="shared" si="27"/>
        <v>47415042</v>
      </c>
      <c r="EY7" s="51"/>
    </row>
    <row r="8" spans="1:155" s="52" customFormat="1" x14ac:dyDescent="0.2">
      <c r="A8" s="33"/>
      <c r="B8" s="53">
        <v>2021</v>
      </c>
      <c r="C8" s="53">
        <v>78191</v>
      </c>
      <c r="D8" s="53">
        <v>46</v>
      </c>
      <c r="E8" s="53">
        <v>6</v>
      </c>
      <c r="F8" s="53">
        <v>0</v>
      </c>
      <c r="G8" s="53">
        <v>1</v>
      </c>
      <c r="H8" s="53" t="s">
        <v>164</v>
      </c>
      <c r="I8" s="53" t="s">
        <v>165</v>
      </c>
      <c r="J8" s="53" t="s">
        <v>166</v>
      </c>
      <c r="K8" s="53" t="s">
        <v>167</v>
      </c>
      <c r="L8" s="53" t="s">
        <v>168</v>
      </c>
      <c r="M8" s="53" t="s">
        <v>169</v>
      </c>
      <c r="N8" s="53" t="s">
        <v>170</v>
      </c>
      <c r="O8" s="53" t="s">
        <v>171</v>
      </c>
      <c r="P8" s="53" t="s">
        <v>172</v>
      </c>
      <c r="Q8" s="54">
        <v>31</v>
      </c>
      <c r="R8" s="53" t="s">
        <v>173</v>
      </c>
      <c r="S8" s="53" t="s">
        <v>174</v>
      </c>
      <c r="T8" s="53" t="s">
        <v>175</v>
      </c>
      <c r="U8" s="54" t="s">
        <v>39</v>
      </c>
      <c r="V8" s="54">
        <v>25652</v>
      </c>
      <c r="W8" s="53" t="s">
        <v>176</v>
      </c>
      <c r="X8" s="53" t="s">
        <v>176</v>
      </c>
      <c r="Y8" s="55" t="s">
        <v>177</v>
      </c>
      <c r="Z8" s="54">
        <v>273</v>
      </c>
      <c r="AA8" s="54" t="s">
        <v>39</v>
      </c>
      <c r="AB8" s="54" t="s">
        <v>39</v>
      </c>
      <c r="AC8" s="54" t="s">
        <v>39</v>
      </c>
      <c r="AD8" s="54">
        <v>6</v>
      </c>
      <c r="AE8" s="54">
        <v>279</v>
      </c>
      <c r="AF8" s="54">
        <v>273</v>
      </c>
      <c r="AG8" s="54" t="s">
        <v>39</v>
      </c>
      <c r="AH8" s="54">
        <v>273</v>
      </c>
      <c r="AI8" s="56">
        <v>101.7</v>
      </c>
      <c r="AJ8" s="56">
        <v>101.8</v>
      </c>
      <c r="AK8" s="56">
        <v>98.6</v>
      </c>
      <c r="AL8" s="56">
        <v>91.4</v>
      </c>
      <c r="AM8" s="56">
        <v>93.5</v>
      </c>
      <c r="AN8" s="56">
        <v>97.2</v>
      </c>
      <c r="AO8" s="56">
        <v>97.5</v>
      </c>
      <c r="AP8" s="56">
        <v>96.9</v>
      </c>
      <c r="AQ8" s="56">
        <v>101.8</v>
      </c>
      <c r="AR8" s="56">
        <v>106.2</v>
      </c>
      <c r="AS8" s="56">
        <v>106.2</v>
      </c>
      <c r="AT8" s="56">
        <v>91</v>
      </c>
      <c r="AU8" s="56">
        <v>92.6</v>
      </c>
      <c r="AV8" s="56">
        <v>89.5</v>
      </c>
      <c r="AW8" s="56">
        <v>80</v>
      </c>
      <c r="AX8" s="56">
        <v>84.7</v>
      </c>
      <c r="AY8" s="56">
        <v>85.9</v>
      </c>
      <c r="AZ8" s="56">
        <v>86</v>
      </c>
      <c r="BA8" s="56">
        <v>86</v>
      </c>
      <c r="BB8" s="56">
        <v>80.7</v>
      </c>
      <c r="BC8" s="56">
        <v>82.3</v>
      </c>
      <c r="BD8" s="56">
        <v>86.6</v>
      </c>
      <c r="BE8" s="57">
        <v>8.1999999999999993</v>
      </c>
      <c r="BF8" s="57">
        <v>6.7</v>
      </c>
      <c r="BG8" s="57">
        <v>7.9</v>
      </c>
      <c r="BH8" s="57">
        <v>0</v>
      </c>
      <c r="BI8" s="57">
        <v>0</v>
      </c>
      <c r="BJ8" s="57">
        <v>86.8</v>
      </c>
      <c r="BK8" s="57">
        <v>90.8</v>
      </c>
      <c r="BL8" s="57">
        <v>81.900000000000006</v>
      </c>
      <c r="BM8" s="57">
        <v>91.6</v>
      </c>
      <c r="BN8" s="57">
        <v>100.1</v>
      </c>
      <c r="BO8" s="57">
        <v>70.7</v>
      </c>
      <c r="BP8" s="56">
        <v>77.7</v>
      </c>
      <c r="BQ8" s="56">
        <v>77.400000000000006</v>
      </c>
      <c r="BR8" s="56">
        <v>73.2</v>
      </c>
      <c r="BS8" s="56">
        <v>61.2</v>
      </c>
      <c r="BT8" s="56">
        <v>62.5</v>
      </c>
      <c r="BU8" s="56">
        <v>73</v>
      </c>
      <c r="BV8" s="56">
        <v>72.099999999999994</v>
      </c>
      <c r="BW8" s="56">
        <v>72.900000000000006</v>
      </c>
      <c r="BX8" s="56">
        <v>64.5</v>
      </c>
      <c r="BY8" s="56">
        <v>63.8</v>
      </c>
      <c r="BZ8" s="56">
        <v>67.099999999999994</v>
      </c>
      <c r="CA8" s="57">
        <v>44171</v>
      </c>
      <c r="CB8" s="57">
        <v>45597</v>
      </c>
      <c r="CC8" s="57">
        <v>45982</v>
      </c>
      <c r="CD8" s="57">
        <v>48595</v>
      </c>
      <c r="CE8" s="57">
        <v>52779</v>
      </c>
      <c r="CF8" s="57">
        <v>45494</v>
      </c>
      <c r="CG8" s="57">
        <v>47924</v>
      </c>
      <c r="CH8" s="57">
        <v>48807</v>
      </c>
      <c r="CI8" s="57">
        <v>51594</v>
      </c>
      <c r="CJ8" s="57">
        <v>53805</v>
      </c>
      <c r="CK8" s="56">
        <v>59287</v>
      </c>
      <c r="CL8" s="57">
        <v>13004</v>
      </c>
      <c r="CM8" s="57">
        <v>13299</v>
      </c>
      <c r="CN8" s="57">
        <v>13412</v>
      </c>
      <c r="CO8" s="57">
        <v>14255</v>
      </c>
      <c r="CP8" s="57">
        <v>13821</v>
      </c>
      <c r="CQ8" s="57">
        <v>12309</v>
      </c>
      <c r="CR8" s="57">
        <v>12502</v>
      </c>
      <c r="CS8" s="57">
        <v>12970</v>
      </c>
      <c r="CT8" s="57">
        <v>13767</v>
      </c>
      <c r="CU8" s="57">
        <v>14046</v>
      </c>
      <c r="CV8" s="56">
        <v>17202</v>
      </c>
      <c r="CW8" s="57">
        <v>60.1</v>
      </c>
      <c r="CX8" s="57">
        <v>59.3</v>
      </c>
      <c r="CY8" s="57">
        <v>62.7</v>
      </c>
      <c r="CZ8" s="57">
        <v>66</v>
      </c>
      <c r="DA8" s="57">
        <v>61.6</v>
      </c>
      <c r="DB8" s="57">
        <v>59</v>
      </c>
      <c r="DC8" s="57">
        <v>59.4</v>
      </c>
      <c r="DD8" s="57">
        <v>59.9</v>
      </c>
      <c r="DE8" s="57">
        <v>63.4</v>
      </c>
      <c r="DF8" s="57">
        <v>61.3</v>
      </c>
      <c r="DG8" s="57">
        <v>56.4</v>
      </c>
      <c r="DH8" s="57">
        <v>18.600000000000001</v>
      </c>
      <c r="DI8" s="57">
        <v>18.399999999999999</v>
      </c>
      <c r="DJ8" s="57">
        <v>18.399999999999999</v>
      </c>
      <c r="DK8" s="57">
        <v>20.6</v>
      </c>
      <c r="DL8" s="57">
        <v>19.7</v>
      </c>
      <c r="DM8" s="57">
        <v>20.7</v>
      </c>
      <c r="DN8" s="57">
        <v>20.6</v>
      </c>
      <c r="DO8" s="57">
        <v>20.5</v>
      </c>
      <c r="DP8" s="57">
        <v>20.2</v>
      </c>
      <c r="DQ8" s="57">
        <v>20.2</v>
      </c>
      <c r="DR8" s="57">
        <v>24.8</v>
      </c>
      <c r="DS8" s="56">
        <v>23.6</v>
      </c>
      <c r="DT8" s="56">
        <v>26.8</v>
      </c>
      <c r="DU8" s="56">
        <v>30.2</v>
      </c>
      <c r="DV8" s="56">
        <v>33.299999999999997</v>
      </c>
      <c r="DW8" s="56">
        <v>36.5</v>
      </c>
      <c r="DX8" s="56">
        <v>46.9</v>
      </c>
      <c r="DY8" s="56">
        <v>48.6</v>
      </c>
      <c r="DZ8" s="56">
        <v>50.8</v>
      </c>
      <c r="EA8" s="56">
        <v>51.4</v>
      </c>
      <c r="EB8" s="56">
        <v>51.9</v>
      </c>
      <c r="EC8" s="56">
        <v>56</v>
      </c>
      <c r="ED8" s="56">
        <v>62.8</v>
      </c>
      <c r="EE8" s="56">
        <v>68.900000000000006</v>
      </c>
      <c r="EF8" s="56">
        <v>74.7</v>
      </c>
      <c r="EG8" s="56">
        <v>76.8</v>
      </c>
      <c r="EH8" s="56">
        <v>81.8</v>
      </c>
      <c r="EI8" s="56">
        <v>67.3</v>
      </c>
      <c r="EJ8" s="56">
        <v>70.099999999999994</v>
      </c>
      <c r="EK8" s="56">
        <v>72.599999999999994</v>
      </c>
      <c r="EL8" s="56">
        <v>71.900000000000006</v>
      </c>
      <c r="EM8" s="56">
        <v>71.2</v>
      </c>
      <c r="EN8" s="56">
        <v>70.7</v>
      </c>
      <c r="EO8" s="57">
        <v>43022072</v>
      </c>
      <c r="EP8" s="57">
        <v>42787387</v>
      </c>
      <c r="EQ8" s="57">
        <v>42908326</v>
      </c>
      <c r="ER8" s="57">
        <v>43413882</v>
      </c>
      <c r="ES8" s="57">
        <v>43287570</v>
      </c>
      <c r="ET8" s="57">
        <v>41975086</v>
      </c>
      <c r="EU8" s="57">
        <v>43785070</v>
      </c>
      <c r="EV8" s="57">
        <v>44436827</v>
      </c>
      <c r="EW8" s="57">
        <v>45896030</v>
      </c>
      <c r="EX8" s="57">
        <v>47415042</v>
      </c>
      <c r="EY8" s="57">
        <v>49765843</v>
      </c>
    </row>
    <row r="9" spans="1:155" x14ac:dyDescent="0.2"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59"/>
      <c r="BU9" s="58"/>
      <c r="BV9" s="58"/>
      <c r="BW9" s="58"/>
      <c r="BX9" s="58"/>
      <c r="BY9" s="58"/>
      <c r="BZ9" s="58"/>
      <c r="CA9" s="58"/>
      <c r="CB9" s="58"/>
      <c r="CC9" s="58"/>
      <c r="CD9" s="59"/>
      <c r="CE9" s="59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9"/>
      <c r="DA9" s="59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9"/>
      <c r="DM9" s="58"/>
      <c r="DN9" s="58"/>
      <c r="DO9" s="58"/>
      <c r="DP9" s="58"/>
      <c r="DQ9" s="58"/>
      <c r="DR9" s="58"/>
      <c r="DS9" s="58"/>
      <c r="DT9" s="58"/>
      <c r="DU9" s="58"/>
      <c r="DV9" s="59"/>
      <c r="DW9" s="59"/>
      <c r="DX9" s="58"/>
      <c r="DY9" s="58"/>
      <c r="DZ9" s="58"/>
      <c r="EA9" s="58"/>
      <c r="EB9" s="58"/>
      <c r="EC9" s="58"/>
      <c r="ED9" s="58"/>
      <c r="EE9" s="58"/>
      <c r="EF9" s="58"/>
      <c r="EG9" s="59"/>
      <c r="EH9" s="59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</row>
    <row r="10" spans="1:155" x14ac:dyDescent="0.2">
      <c r="A10" s="60"/>
      <c r="B10" s="60" t="s">
        <v>178</v>
      </c>
      <c r="C10" s="60" t="s">
        <v>179</v>
      </c>
      <c r="D10" s="60" t="s">
        <v>180</v>
      </c>
      <c r="E10" s="60" t="s">
        <v>181</v>
      </c>
      <c r="F10" s="60" t="s">
        <v>182</v>
      </c>
      <c r="P10" s="58"/>
      <c r="AI10" s="58"/>
      <c r="AJ10" s="58"/>
      <c r="AK10" s="58"/>
      <c r="AL10" s="58"/>
      <c r="AM10" s="58"/>
      <c r="AN10" s="58"/>
      <c r="AO10" s="58"/>
      <c r="AP10" s="58"/>
      <c r="AQ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Q10" s="58"/>
      <c r="BR10" s="58"/>
      <c r="BS10" s="58"/>
      <c r="BT10" s="58"/>
      <c r="BU10" s="58"/>
      <c r="BV10" s="58"/>
      <c r="BW10" s="58"/>
      <c r="BX10" s="58"/>
      <c r="BZ10" s="58"/>
      <c r="CB10" s="58"/>
      <c r="CC10" s="58"/>
      <c r="CD10" s="58"/>
      <c r="CE10" s="58"/>
      <c r="CF10" s="58"/>
      <c r="CG10" s="58"/>
      <c r="CH10" s="58"/>
      <c r="CI10" s="58"/>
      <c r="CK10" s="58"/>
      <c r="CM10" s="58"/>
      <c r="CN10" s="58"/>
      <c r="CO10" s="58"/>
      <c r="CP10" s="58"/>
      <c r="CQ10" s="58"/>
      <c r="CR10" s="58"/>
      <c r="CS10" s="58"/>
      <c r="CT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Y10" s="58"/>
    </row>
    <row r="11" spans="1:155" x14ac:dyDescent="0.2">
      <c r="A11" s="60" t="s">
        <v>40</v>
      </c>
      <c r="B11" s="61" t="str">
        <f>IF(VALUE($B$6)=0,"",IF(VALUE($B$6)&gt;2022,"R"&amp;TEXT(VALUE($B$6)-2022,"00"),"H"&amp;VALUE($B$6)-1992))</f>
        <v>H29</v>
      </c>
      <c r="C11" s="61" t="str">
        <f>IF(VALUE($B$6)=0,"",IF(VALUE($B$6)&gt;2021,"R"&amp;TEXT(VALUE($B$6)-2021,"00"),"H"&amp;VALUE($B$6)-1991))</f>
        <v>H30</v>
      </c>
      <c r="D11" s="61" t="str">
        <f>IF(VALUE($B$6)=0,"",IF(VALUE($B$6)&gt;2020,"R"&amp;TEXT(VALUE($B$6)-2020,"00"),"H"&amp;VALUE($B$6)-1990))</f>
        <v>R01</v>
      </c>
      <c r="E11" s="61" t="str">
        <f>IF(VALUE($B$6)=0,"",IF(VALUE($B$6)&gt;2019,"R"&amp;TEXT(VALUE($B$6)-2019,"00"),"H"&amp;VALUE($B$6)-1989))</f>
        <v>R02</v>
      </c>
      <c r="F11" s="61" t="str">
        <f>IF(VALUE($B$6)=0,"",IF(VALUE($B$6)&gt;2018,"R"&amp;TEXT(VALUE($B$6)-2018,"00"),"H"&amp;VALUE($B$6)-1988))</f>
        <v>R03</v>
      </c>
      <c r="BE11" s="58"/>
      <c r="BP11" s="58"/>
      <c r="CA11" s="58"/>
      <c r="CL11" s="58"/>
      <c r="CW11" s="58"/>
      <c r="DH11" s="58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