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4\"/>
    </mc:Choice>
  </mc:AlternateContent>
  <xr:revisionPtr revIDLastSave="0" documentId="13_ncr:1_{EBE7C7E5-E6D7-4CAB-B58B-C4722E04A4BB}" xr6:coauthVersionLast="45" xr6:coauthVersionMax="45" xr10:uidLastSave="{00000000-0000-0000-0000-000000000000}"/>
  <workbookProtection workbookAlgorithmName="SHA-512" workbookHashValue="TYvfBxnK5mYUiKUs7MgI62pNfIkmD5/z0FsK6ljhfyXhZoLxlt5sdqvDrSIDc9qEUr39vhM+3OKE5RVJ8kHpPA==" workbookSaltValue="lNaIE4kkVBZkqORXEoXaM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<sst xmlns="http://schemas.openxmlformats.org/spreadsheetml/2006/main" count="236" uniqueCount="122">
  <si>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</si>
  <si>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</si>
  <si>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</si>
  <si>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</si>
  <si>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</si>
  <si>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</si>
  <si>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</si>
  <si>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</si>
  <si>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</si>
  <si>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</si>
  <si>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</si>
  <si>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</si>
  <si>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</si>
  <si>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</si>
  <si>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</si>
  <si>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</si>
  <si>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</si>
  <si>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</si>
  <si>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</si>
  <si>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</si>
  <si>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</si>
  <si>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</si>
  <si>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</si>
  <si>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</si>
  <si>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</si>
  <si>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</si>
  <si>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</si>
  <si>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</si>
  <si>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</si>
  <si>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</si>
  <si>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</si>
  <si>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</si>
  <si>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</si>
  <si>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</si>
  <si>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</si>
  <si>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</si>
  <si>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</si>
  <si>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</si>
  <si>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</si>
  <si>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</si>
  <si>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</si>
  <si>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</si>
  <si>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</si>
  <si>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</si>
  <si>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</si>
  <si>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</si>
  <si>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</si>
  <si>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</si>
  <si>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</si>
  <si>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</si>
  <si>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</si>
  <si>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</si>
  <si>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</si>
  <si>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</si>
  <si>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</si>
  <si>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</si>
  <si>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</si>
  <si>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</si>
  <si>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</si>
  <si>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</si>
  <si>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</si>
  <si>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</si>
  <si>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</si>
  <si>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</si>
  <si>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</si>
  <si>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</si>
  <si>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</si>
  <si>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</si>
  <si>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</si>
  <si>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</si>
  <si>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</si>
  <si>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</si>
  <si>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</si>
  <si>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</si>
  <si>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</si>
  <si>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</si>
  <si>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</si>
  <si>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</si>
  <si>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</si>
  <si>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</si>
  <si>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</si>
  <si>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</si>
  <si>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</si>
  <si>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</si>
  <si>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</si>
  <si>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</si>
  <si>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</si>
  <si>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</si>
  <si>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</si>
  <si>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</si>
  <si>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</si>
  <si>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</si>
  <si>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</si>
  <si>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</si>
  <si>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</si>
  <si>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</si>
  <si>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</si>
  <si>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</si>
  <si>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</si>
  <si>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</si>
  <si>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</si>
  <si>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</si>
  <si>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</si>
  <si>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</si>
  <si>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</si>
  <si>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</si>
  <si>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</si>
  <si>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</si>
  <si>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</si>
  <si>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</si>
  <si>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</si>
  <si>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</si>
  <si>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</si>
  <si>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</si>
  <si>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</si>
  <si>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</si>
  <si>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</si>
  <si>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</si>
  <si>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</si>
  <si>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平成３年に排水施設が建設され、管路については、今後１０年間は耐用年数を超えないため当面の間は支障をきたすことはないと考えます。
　しかし、処理施設内の機器類については老朽化が進行しており、施設の修繕や機器の交換費用が発生してきています。
　今後、施設更新や大規模な修繕が必要となった場合の対応策を検討する必要があると考えます。</t>
    <phoneticPr fontId="4"/>
  </si>
  <si>
    <t>　現状の経営状態は良好といえるが、規模が小さく設備更新や修繕費用を料金収入で捻出することは非常に困難と判断します。
　将来的に、施設や管路の更新時期が訪れることになりますが、一般会計繰入金に頼らざるを得ない状況になることが予想されます。可能な限り料金収入で対応できるよう長期的な計画策定が必要であり、料金の見直しも課題であります。</t>
    <phoneticPr fontId="4"/>
  </si>
  <si>
    <t>　①収益的収支比率は１００％を下回り、前年度と比較し大きく減少しています。営業収益に大きな変動はありませんでしたが、事業規模が小さいため一般会計繰入金に依存している部分が大きく、収支の均衡について検討する必要があります。
　⑤経費回収率は平均より高いものの回収率は１００％を下回っております。当該施設は規模が極めて小さいことから料金収入が少なく、一般会計繰入金で補填している状況です。
　料金収入を増やすことで一般会計繰入金に頼らず対応して行くことを目指しますが、⑧水洗化率が１００％と全世帯に整備されており、⑦施設利用率は横ばいのままと予想されるため、料金収入の増加は見込めない状態であります。今後料金の見直しについて検討する必要があります。
　平成３年に建設されており、設備の更新も必要になることから料金の見直しを視野に入れ、長期的な計画策定が課題です。</t>
    <rPh sb="15" eb="16">
      <t>シタ</t>
    </rPh>
    <rPh sb="19" eb="22">
      <t>ゼンネンド</t>
    </rPh>
    <rPh sb="23" eb="25">
      <t>ヒカク</t>
    </rPh>
    <rPh sb="26" eb="27">
      <t>オオ</t>
    </rPh>
    <rPh sb="29" eb="31">
      <t>ゲンショウ</t>
    </rPh>
    <rPh sb="37" eb="41">
      <t>エイギョウシュウエキ</t>
    </rPh>
    <rPh sb="42" eb="43">
      <t>オオ</t>
    </rPh>
    <rPh sb="45" eb="47">
      <t>ヘンドウ</t>
    </rPh>
    <rPh sb="58" eb="60">
      <t>ジギョウ</t>
    </rPh>
    <rPh sb="60" eb="62">
      <t>キボ</t>
    </rPh>
    <rPh sb="63" eb="64">
      <t>チイ</t>
    </rPh>
    <rPh sb="68" eb="70">
      <t>イッパン</t>
    </rPh>
    <rPh sb="70" eb="72">
      <t>カイケイ</t>
    </rPh>
    <rPh sb="72" eb="74">
      <t>クリイレ</t>
    </rPh>
    <rPh sb="74" eb="75">
      <t>キン</t>
    </rPh>
    <rPh sb="76" eb="78">
      <t>イゾン</t>
    </rPh>
    <rPh sb="82" eb="84">
      <t>ブブン</t>
    </rPh>
    <rPh sb="85" eb="86">
      <t>オオ</t>
    </rPh>
    <rPh sb="89" eb="91">
      <t>シュウシ</t>
    </rPh>
    <rPh sb="92" eb="94">
      <t>キンコウ</t>
    </rPh>
    <rPh sb="98" eb="100">
      <t>ケントウ</t>
    </rPh>
    <rPh sb="102" eb="104">
      <t>ヒツヨウ</t>
    </rPh>
    <rPh sb="120" eb="122">
      <t>ヘイキン</t>
    </rPh>
    <rPh sb="124" eb="125">
      <t>タカ</t>
    </rPh>
    <rPh sb="129" eb="132">
      <t>カイシュウリツ</t>
    </rPh>
    <rPh sb="138" eb="140">
      <t>シタマワ</t>
    </rPh>
    <rPh sb="147" eb="151">
      <t>トウガイシセツ</t>
    </rPh>
    <rPh sb="174" eb="178">
      <t>イッパンカイケイ</t>
    </rPh>
    <rPh sb="178" eb="181">
      <t>クリイレキン</t>
    </rPh>
    <rPh sb="182" eb="184">
      <t>ホテン</t>
    </rPh>
    <rPh sb="188" eb="190">
      <t>ジョウキョウ</t>
    </rPh>
    <rPh sb="327" eb="329">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</si>
</sst>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6-4D8A-861E-31B237FF25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D6-4D8A-861E-31B237FF25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22.22</c:v>
                </c:pt>
                <c:pt idx="1">
                  <c:v>18.52</c:v>
                </c:pt>
                <c:pt idx="2">
                  <c:v>18.52</c:v>
                </c:pt>
                <c:pt idx="3">
                  <c:v>22.22</c:v>
                </c:pt>
                <c:pt idx="4">
                  <c:v>18.52</c:v>
                </c:pt>
              </c:numCache>
            </c:numRef>
          </c:val>
          <c:extLst>
            <c:ext xmlns:c16="http://schemas.microsoft.com/office/drawing/2014/chart" uri="{C3380CC4-5D6E-409C-BE32-E72D297353CC}">
              <c16:uniqueId val="{00000000-6008-4714-A077-61527AE636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6008-4714-A077-61527AE636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97.78</c:v>
                </c:pt>
                <c:pt idx="4">
                  <c:v>100</c:v>
                </c:pt>
              </c:numCache>
            </c:numRef>
          </c:val>
          <c:extLst>
            <c:ext xmlns:c16="http://schemas.microsoft.com/office/drawing/2014/chart" uri="{C3380CC4-5D6E-409C-BE32-E72D297353CC}">
              <c16:uniqueId val="{00000000-9DAE-489B-AAB4-F2C0D0ECEC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9DAE-489B-AAB4-F2C0D0ECEC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90.63</c:v>
                </c:pt>
                <c:pt idx="1">
                  <c:v>102.79</c:v>
                </c:pt>
                <c:pt idx="2">
                  <c:v>149.30000000000001</c:v>
                </c:pt>
                <c:pt idx="3">
                  <c:v>98.32</c:v>
                </c:pt>
                <c:pt idx="4">
                  <c:v>80.03</c:v>
                </c:pt>
              </c:numCache>
            </c:numRef>
          </c:val>
          <c:extLst>
            <c:ext xmlns:c16="http://schemas.microsoft.com/office/drawing/2014/chart" uri="{C3380CC4-5D6E-409C-BE32-E72D297353CC}">
              <c16:uniqueId val="{00000000-E9F2-495F-99D4-9A8663E0E2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2-495F-99D4-9A8663E0E2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60-415D-B659-0D578010CD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60-415D-B659-0D578010CD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F1-46D7-94D0-67CF22CE2B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F1-46D7-94D0-67CF22CE2B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EF-4A20-8779-67E6578316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EF-4A20-8779-67E6578316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B-43BC-9530-02B588FF3E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B-43BC-9530-02B588FF3E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B-42FC-88A5-1CB542A622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95BB-42FC-88A5-1CB542A622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46.65</c:v>
                </c:pt>
                <c:pt idx="1">
                  <c:v>42.73</c:v>
                </c:pt>
                <c:pt idx="2">
                  <c:v>54.7</c:v>
                </c:pt>
                <c:pt idx="3">
                  <c:v>45.77</c:v>
                </c:pt>
                <c:pt idx="4">
                  <c:v>53.56</c:v>
                </c:pt>
              </c:numCache>
            </c:numRef>
          </c:val>
          <c:extLst>
            <c:ext xmlns:c16="http://schemas.microsoft.com/office/drawing/2014/chart" uri="{C3380CC4-5D6E-409C-BE32-E72D297353CC}">
              <c16:uniqueId val="{00000000-9FAA-45DB-98AD-26559A50AD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9FAA-45DB-98AD-26559A50AD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679.24</c:v>
                </c:pt>
                <c:pt idx="1">
                  <c:v>808.79</c:v>
                </c:pt>
                <c:pt idx="2">
                  <c:v>630.77</c:v>
                </c:pt>
                <c:pt idx="3">
                  <c:v>627</c:v>
                </c:pt>
                <c:pt idx="4">
                  <c:v>590.59</c:v>
                </c:pt>
              </c:numCache>
            </c:numRef>
          </c:val>
          <c:extLst>
            <c:ext xmlns:c16="http://schemas.microsoft.com/office/drawing/2014/chart" uri="{C3380CC4-5D6E-409C-BE32-E72D297353CC}">
              <c16:uniqueId val="{00000000-25D3-436E-BEA0-B64FB0CE28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25D3-436E-BEA0-B64FB0CE28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天栄村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5403</v>
      </c>
      <c r="AM8" s="37"/>
      <c r="AN8" s="37"/>
      <c r="AO8" s="37"/>
      <c r="AP8" s="37"/>
      <c r="AQ8" s="37"/>
      <c r="AR8" s="37"/>
      <c r="AS8" s="37"/>
      <c r="AT8" s="38">
        <f>データ!T6</f>
        <v>225.52</v>
      </c>
      <c r="AU8" s="38"/>
      <c r="AV8" s="38"/>
      <c r="AW8" s="38"/>
      <c r="AX8" s="38"/>
      <c r="AY8" s="38"/>
      <c r="AZ8" s="38"/>
      <c r="BA8" s="38"/>
      <c r="BB8" s="38">
        <f>データ!U6</f>
        <v>23.96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0.76</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41</v>
      </c>
      <c r="AM10" s="37"/>
      <c r="AN10" s="37"/>
      <c r="AO10" s="37"/>
      <c r="AP10" s="37"/>
      <c r="AQ10" s="37"/>
      <c r="AR10" s="37"/>
      <c r="AS10" s="37"/>
      <c r="AT10" s="38">
        <f>データ!W6</f>
        <v>0.03</v>
      </c>
      <c r="AU10" s="38"/>
      <c r="AV10" s="38"/>
      <c r="AW10" s="38"/>
      <c r="AX10" s="38"/>
      <c r="AY10" s="38"/>
      <c r="AZ10" s="38"/>
      <c r="BA10" s="38"/>
      <c r="BB10" s="38">
        <f>データ!X6</f>
        <v>1366.67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【113.17】</v>
      </c>
      <c r="I86" s="12" t="str">
        <f>データ!CA6</f>
        <v>【31.60】</v>
      </c>
      <c r="J86" s="12" t="str">
        <f>データ!CL6</f>
        <v>【596.93】</v>
      </c>
      <c r="K86" s="12" t="str">
        <f>データ!CW6</f>
        <v>【24.44】</v>
      </c>
      <c r="L86" s="12" t="str">
        <f>データ!DH6</f>
        <v>【95.52】</v>
      </c>
      <c r="M86" s="12" t="s">
        <v>44</v>
      </c>
      <c r="N86" s="12" t="s">
        <v>45</v>
      </c>
      <c r="O86" s="12" t="str">
        <f>データ!EO6</f>
        <v>【0.00】</v>
      </c>
    </row>
  </sheetData>
  <sheetProtection algorithmName="SHA-512" hashValue="4TQ9RenOaiicZJeYjVsnLkn1TgbsVg+jWfZoDWRyTUZ1L7NBLqLFvoJ20tB5AoWR9GRTYSRU+D6QVMl/qgXLOw==" saltValue="0Jy55t86lkVt+9HawCB8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73440</v>
      </c>
      <c r="D6" s="19">
        <f t="shared" si="3"/>
        <v>47</v>
      </c>
      <c r="E6" s="19">
        <f t="shared" si="3"/>
        <v>17</v>
      </c>
      <c r="F6" s="19">
        <f t="shared" si="3"/>
        <v>8</v>
      </c>
      <c r="G6" s="19">
        <f t="shared" si="3"/>
        <v>0</v>
      </c>
      <c r="H6" s="19" t="str">
        <f t="shared" si="3"/>
        <v>福島県　天栄村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0.76</v>
      </c>
      <c r="Q6" s="20">
        <f t="shared" si="3"/>
        <v>100</v>
      </c>
      <c r="R6" s="20">
        <f t="shared" si="3"/>
        <v>3850</v>
      </c>
      <c r="S6" s="20">
        <f t="shared" si="3"/>
        <v>5403</v>
      </c>
      <c r="T6" s="20">
        <f t="shared" si="3"/>
        <v>225.52</v>
      </c>
      <c r="U6" s="20">
        <f t="shared" si="3"/>
        <v>23.96</v>
      </c>
      <c r="V6" s="20">
        <f t="shared" si="3"/>
        <v>41</v>
      </c>
      <c r="W6" s="20">
        <f t="shared" si="3"/>
        <v>0.03</v>
      </c>
      <c r="X6" s="20">
        <f t="shared" si="3"/>
        <v>1366.67</v>
      </c>
      <c r="Y6" s="21">
        <f>IF(Y7="",NA(),Y7)</f>
        <v>90.63</v>
      </c>
      <c r="Z6" s="21">
        <f t="shared" ref="Z6:AH6" si="4">IF(Z7="",NA(),Z7)</f>
        <v>102.79</v>
      </c>
      <c r="AA6" s="21">
        <f t="shared" si="4"/>
        <v>149.30000000000001</v>
      </c>
      <c r="AB6" s="21">
        <f t="shared" si="4"/>
        <v>98.32</v>
      </c>
      <c r="AC6" s="21">
        <f t="shared" si="4"/>
        <v>80.03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243.02</v>
      </c>
      <c r="BL6" s="21">
        <f t="shared" si="7"/>
        <v>196.19</v>
      </c>
      <c r="BM6" s="21">
        <f t="shared" si="7"/>
        <v>129.4</v>
      </c>
      <c r="BN6" s="21">
        <f t="shared" si="7"/>
        <v>126.26</v>
      </c>
      <c r="BO6" s="21">
        <f t="shared" si="7"/>
        <v>113.17</v>
      </c>
      <c r="BP6" s="20" t="str">
        <f>IF(BP7="","",IF(BP7="-","【-】","【"&amp;SUBSTITUTE(TEXT(BP7,"#,##0.00"),"-","△")&amp;"】"))</f>
        <v>【113.17】</v>
      </c>
      <c r="BQ6" s="21">
        <f>IF(BQ7="",NA(),BQ7)</f>
        <v>46.65</v>
      </c>
      <c r="BR6" s="21">
        <f t="shared" ref="BR6:BZ6" si="8">IF(BR7="",NA(),BR7)</f>
        <v>42.73</v>
      </c>
      <c r="BS6" s="21">
        <f t="shared" si="8"/>
        <v>54.7</v>
      </c>
      <c r="BT6" s="21">
        <f t="shared" si="8"/>
        <v>45.77</v>
      </c>
      <c r="BU6" s="21">
        <f t="shared" si="8"/>
        <v>53.56</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679.24</v>
      </c>
      <c r="CC6" s="21">
        <f t="shared" ref="CC6:CK6" si="9">IF(CC7="",NA(),CC7)</f>
        <v>808.79</v>
      </c>
      <c r="CD6" s="21">
        <f t="shared" si="9"/>
        <v>630.77</v>
      </c>
      <c r="CE6" s="21">
        <f t="shared" si="9"/>
        <v>627</v>
      </c>
      <c r="CF6" s="21">
        <f t="shared" si="9"/>
        <v>590.59</v>
      </c>
      <c r="CG6" s="21">
        <f t="shared" si="9"/>
        <v>456.7</v>
      </c>
      <c r="CH6" s="21">
        <f t="shared" si="9"/>
        <v>485</v>
      </c>
      <c r="CI6" s="21">
        <f t="shared" si="9"/>
        <v>501.56</v>
      </c>
      <c r="CJ6" s="21">
        <f t="shared" si="9"/>
        <v>528.78</v>
      </c>
      <c r="CK6" s="21">
        <f t="shared" si="9"/>
        <v>596.92999999999995</v>
      </c>
      <c r="CL6" s="20" t="str">
        <f>IF(CL7="","",IF(CL7="-","【-】","【"&amp;SUBSTITUTE(TEXT(CL7,"#,##0.00"),"-","△")&amp;"】"))</f>
        <v>【596.93】</v>
      </c>
      <c r="CM6" s="21">
        <f>IF(CM7="",NA(),CM7)</f>
        <v>22.22</v>
      </c>
      <c r="CN6" s="21">
        <f t="shared" ref="CN6:CV6" si="10">IF(CN7="",NA(),CN7)</f>
        <v>18.52</v>
      </c>
      <c r="CO6" s="21">
        <f t="shared" si="10"/>
        <v>18.52</v>
      </c>
      <c r="CP6" s="21">
        <f t="shared" si="10"/>
        <v>22.22</v>
      </c>
      <c r="CQ6" s="21">
        <f t="shared" si="10"/>
        <v>18.52</v>
      </c>
      <c r="CR6" s="21">
        <f t="shared" si="10"/>
        <v>27.26</v>
      </c>
      <c r="CS6" s="21">
        <f t="shared" si="10"/>
        <v>27.09</v>
      </c>
      <c r="CT6" s="21">
        <f t="shared" si="10"/>
        <v>26.64</v>
      </c>
      <c r="CU6" s="21">
        <f t="shared" si="10"/>
        <v>26.11</v>
      </c>
      <c r="CV6" s="21">
        <f t="shared" si="10"/>
        <v>24.44</v>
      </c>
      <c r="CW6" s="20" t="str">
        <f>IF(CW7="","",IF(CW7="-","【-】","【"&amp;SUBSTITUTE(TEXT(CW7,"#,##0.00"),"-","△")&amp;"】"))</f>
        <v>【24.44】</v>
      </c>
      <c r="CX6" s="21">
        <f>IF(CX7="",NA(),CX7)</f>
        <v>100</v>
      </c>
      <c r="CY6" s="21">
        <f t="shared" ref="CY6:DG6" si="11">IF(CY7="",NA(),CY7)</f>
        <v>100</v>
      </c>
      <c r="CZ6" s="21">
        <f t="shared" si="11"/>
        <v>100</v>
      </c>
      <c r="DA6" s="21">
        <f t="shared" si="11"/>
        <v>97.78</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73440</v>
      </c>
      <c r="D7" s="23">
        <v>47</v>
      </c>
      <c r="E7" s="23">
        <v>17</v>
      </c>
      <c r="F7" s="23">
        <v>8</v>
      </c>
      <c r="G7" s="23">
        <v>0</v>
      </c>
      <c r="H7" s="23" t="s">
        <v>99</v>
      </c>
      <c r="I7" s="23" t="s">
        <v>100</v>
      </c>
      <c r="J7" s="23" t="s">
        <v>101</v>
      </c>
      <c r="K7" s="23" t="s">
        <v>102</v>
      </c>
      <c r="L7" s="23" t="s">
        <v>103</v>
      </c>
      <c r="M7" s="23" t="s">
        <v>104</v>
      </c>
      <c r="N7" s="24" t="s">
        <v>105</v>
      </c>
      <c r="O7" s="24" t="s">
        <v>106</v>
      </c>
      <c r="P7" s="24">
        <v>0.76</v>
      </c>
      <c r="Q7" s="24">
        <v>100</v>
      </c>
      <c r="R7" s="24">
        <v>3850</v>
      </c>
      <c r="S7" s="24">
        <v>5403</v>
      </c>
      <c r="T7" s="24">
        <v>225.52</v>
      </c>
      <c r="U7" s="24">
        <v>23.96</v>
      </c>
      <c r="V7" s="24">
        <v>41</v>
      </c>
      <c r="W7" s="24">
        <v>0.03</v>
      </c>
      <c r="X7" s="24">
        <v>1366.67</v>
      </c>
      <c r="Y7" s="24">
        <v>90.63</v>
      </c>
      <c r="Z7" s="24">
        <v>102.79</v>
      </c>
      <c r="AA7" s="24">
        <v>149.30000000000001</v>
      </c>
      <c r="AB7" s="24">
        <v>98.32</v>
      </c>
      <c r="AC7" s="24">
        <v>80.03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243.02</v>
      </c>
      <c r="BL7" s="24">
        <v>196.19</v>
      </c>
      <c r="BM7" s="24">
        <v>129.4</v>
      </c>
      <c r="BN7" s="24">
        <v>126.26</v>
      </c>
      <c r="BO7" s="24">
        <v>113.17</v>
      </c>
      <c r="BP7" s="24">
        <v>113.17</v>
      </c>
      <c r="BQ7" s="24">
        <v>46.65</v>
      </c>
      <c r="BR7" s="24">
        <v>42.73</v>
      </c>
      <c r="BS7" s="24">
        <v>54.7</v>
      </c>
      <c r="BT7" s="24">
        <v>45.77</v>
      </c>
      <c r="BU7" s="24">
        <v>53.56</v>
      </c>
      <c r="BV7" s="24">
        <v>41.35</v>
      </c>
      <c r="BW7" s="24">
        <v>39.07</v>
      </c>
      <c r="BX7" s="24">
        <v>38.409999999999997</v>
      </c>
      <c r="BY7" s="24">
        <v>35.869999999999997</v>
      </c>
      <c r="BZ7" s="24">
        <v>31.6</v>
      </c>
      <c r="CA7" s="24">
        <v>31.6</v>
      </c>
      <c r="CB7" s="24">
        <v>679.24</v>
      </c>
      <c r="CC7" s="24">
        <v>808.79</v>
      </c>
      <c r="CD7" s="24">
        <v>630.77</v>
      </c>
      <c r="CE7" s="24">
        <v>627</v>
      </c>
      <c r="CF7" s="24">
        <v>590.59</v>
      </c>
      <c r="CG7" s="24">
        <v>456.7</v>
      </c>
      <c r="CH7" s="24">
        <v>485</v>
      </c>
      <c r="CI7" s="24">
        <v>501.56</v>
      </c>
      <c r="CJ7" s="24">
        <v>528.78</v>
      </c>
      <c r="CK7" s="24">
        <v>596.92999999999995</v>
      </c>
      <c r="CL7" s="24">
        <v>596.92999999999995</v>
      </c>
      <c r="CM7" s="24">
        <v>22.22</v>
      </c>
      <c r="CN7" s="24">
        <v>18.52</v>
      </c>
      <c r="CO7" s="24">
        <v>18.52</v>
      </c>
      <c r="CP7" s="24">
        <v>22.22</v>
      </c>
      <c r="CQ7" s="24">
        <v>18.52</v>
      </c>
      <c r="CR7" s="24">
        <v>27.26</v>
      </c>
      <c r="CS7" s="24">
        <v>27.09</v>
      </c>
      <c r="CT7" s="24">
        <v>26.64</v>
      </c>
      <c r="CU7" s="24">
        <v>26.11</v>
      </c>
      <c r="CV7" s="24">
        <v>24.44</v>
      </c>
      <c r="CW7" s="24">
        <v>24.44</v>
      </c>
      <c r="CX7" s="24">
        <v>100</v>
      </c>
      <c r="CY7" s="24">
        <v>100</v>
      </c>
      <c r="CZ7" s="24">
        <v>100</v>
      </c>
      <c r="DA7" s="24">
        <v>97.78</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2023-01-20T04:08:01Z</cp:lastPrinted>
  <dcterms:created xsi:type="dcterms:W3CDTF">2022-12-01T02:04:38Z</dcterms:created>
  <dcterms:modified xsi:type="dcterms:W3CDTF">2023-01-20T05:19:49Z</dcterms:modified>
  <cp:category/>
</cp:coreProperties>
</file>