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1(R03)\【経営比較分析表】2021_072052_46_1718\"/>
    </mc:Choice>
  </mc:AlternateContent>
  <workbookProtection workbookAlgorithmName="SHA-512" workbookHashValue="3hWTQQT6QKG4eD1LSOxinGtbMArZeGTqzeJuw1JGdlPr3XhzdtP4yXedy/IOIMvMr6+vHClIGGE2hVd3LMKOjg==" workbookSaltValue="MjwyHEGl+WHvdGf5wUzL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I10" i="4"/>
  <c r="B10" i="4"/>
  <c r="BB8" i="4"/>
  <c r="AL8" i="4"/>
  <c r="AD8" i="4"/>
  <c r="W8" i="4"/>
  <c r="I8" i="4"/>
  <c r="B8" i="4"/>
  <c r="B6"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<sst xmlns="http://schemas.openxmlformats.org/spreadsheetml/2006/main" count="307" uniqueCount="117">
  <si>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</si>
  <si>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</si>
  <si>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</si>
  <si>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</si>
  <si>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</si>
  <si>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</si>
  <si>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</si>
  <si>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</si>
  <si>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</si>
  <si>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</si>
  <si>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</si>
  <si>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</si>
  <si>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</si>
  <si>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</si>
  <si>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</si>
  <si>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</si>
  <si>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</si>
  <si>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</si>
  <si>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</si>
  <si>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</si>
  <si>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</si>
  <si>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</si>
  <si>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</si>
  <si>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</si>
  <si>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</si>
  <si>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</si>
  <si>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</si>
  <si>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</si>
  <si>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</si>
  <si>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</si>
  <si>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</si>
  <si>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</si>
  <si>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</si>
  <si>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</si>
  <si>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</si>
  <si>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</si>
  <si>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</si>
  <si>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</si>
  <si>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</si>
  <si>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</si>
  <si>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</si>
  <si>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</si>
  <si>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</si>
  <si>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</si>
  <si>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</si>
  <si>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</si>
  <si>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</si>
  <si>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</si>
  <si>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</si>
  <si>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</si>
  <si>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</si>
  <si>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</si>
  <si>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</si>
  <si>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</si>
  <si>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</si>
  <si>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</si>
  <si>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</si>
  <si>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</si>
  <si>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</si>
  <si>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</si>
  <si>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</si>
  <si>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</si>
  <si>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</si>
  <si>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</si>
  <si>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</si>
  <si>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</si>
  <si>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</si>
  <si>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</si>
  <si>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</si>
  <si>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</si>
  <si>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</si>
  <si>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</si>
  <si>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</si>
  <si>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</si>
  <si>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</si>
  <si>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</si>
  <si>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</si>
  <si>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</si>
  <si>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</si>
  <si>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</si>
  <si>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</si>
  <si>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</si>
  <si>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</si>
  <si>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</si>
  <si>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</si>
  <si>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</si>
  <si>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</si>
  <si>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</si>
  <si>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</si>
  <si>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</si>
  <si>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</si>
  <si>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</si>
  <si>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</si>
  <si>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</si>
  <si>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</si>
  <si>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</si>
  <si>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</si>
  <si>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</si>
  <si>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</si>
  <si>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</si>
  <si>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</si>
  <si>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</si>
  <si>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</si>
  <si>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</si>
  <si>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</si>
  <si>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</si>
  <si>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</si>
  <si>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</si>
  <si>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</si>
  <si>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</si>
  <si>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</si>
  <si>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</si>
  <si>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</si>
  <si>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</si>
  <si>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①経常収支比率については、類似団体の平均値より高く100%を超えているが、一般会計からの補助金（基準外）に頼っている状況であり、純粋に健全な経営状態とは言えない。
③流動比率については、類似団体並びに全国平均よりもかなり上回っているが、当市の下水道事業は今後この事業への事業投資がメインとなることから、悪化する可能性は否定できないため、維持管理費の抑制や、適正な使用料の在り方について検討する必要がある。
⑤⑥経費回収率・汚水処理原価については、ともに類似団体と比較して下回る数値となっている。
⑦施設利用率については、事業の特性上、浄化槽の規模が使用人数（水量）によって求めるものではなく、延床面積で決定されるため、実利用に対し、過大な整備となる傾向であり、低い数値となることから、経費回収の考え方を難しくしている。
　</t>
    <rPh sb="185" eb="186">
      <t>ア</t>
    </rPh>
    <rPh sb="187" eb="188">
      <t>カタ</t>
    </rPh>
    <rPh sb="235" eb="237">
      <t>シタマワ</t>
    </rPh>
    <phoneticPr fontId="4"/>
  </si>
  <si>
    <t>　平成16年度から開始した事業のため、現在は耐用年数の経過による浄化槽本体の更新は行っていない状況で、消耗品についてのみ、定期的更新を実施している状況である。</t>
    <phoneticPr fontId="4"/>
  </si>
  <si>
    <t xml:space="preserve">　浄化槽の規模は、「建築物の用途別による屎尿浄化槽の処理対象人員算定基準」によって床面積等により算定されるため、実利用に対し過大な整備となる傾向にあり、施設利用率が低くなるのが現状。
　経費回収率の向上についてもは取り組まねばならないが、事業の性質上、経費回収率の向上は困難な状況にある。
　持続可能な汚水処理を実施していくために、令和3年度に改正した「下水道事業経営戦略」に基づき、中長期的に計画的に取り組むとともに、料金改定に向けて検討する必要がある。
</t>
    <rPh sb="166" eb="168">
      <t>レイワ</t>
    </rPh>
    <rPh sb="172" eb="174">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</si>
</sst>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F-47EE-9B53-6E73FF2255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FF-47EE-9B53-6E73FF2255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10.3</c:v>
                </c:pt>
                <c:pt idx="4">
                  <c:v>10.57</c:v>
                </c:pt>
              </c:numCache>
            </c:numRef>
          </c:val>
          <c:extLst>
            <c:ext xmlns:c16="http://schemas.microsoft.com/office/drawing/2014/chart" uri="{C3380CC4-5D6E-409C-BE32-E72D297353CC}">
              <c16:uniqueId val="{00000000-1D85-40F6-AAB5-548AB86DB8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1D85-40F6-AAB5-548AB86DB8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3B7-41F7-BEA8-7101538320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03B7-41F7-BEA8-7101538320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118.4</c:v>
                </c:pt>
                <c:pt idx="4">
                  <c:v>107.92</c:v>
                </c:pt>
              </c:numCache>
            </c:numRef>
          </c:val>
          <c:extLst>
            <c:ext xmlns:c16="http://schemas.microsoft.com/office/drawing/2014/chart" uri="{C3380CC4-5D6E-409C-BE32-E72D297353CC}">
              <c16:uniqueId val="{00000000-3A73-457B-A964-A92EEF5A0A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3A73-457B-A964-A92EEF5A0A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3.89</c:v>
                </c:pt>
                <c:pt idx="4">
                  <c:v>7.41</c:v>
                </c:pt>
              </c:numCache>
            </c:numRef>
          </c:val>
          <c:extLst>
            <c:ext xmlns:c16="http://schemas.microsoft.com/office/drawing/2014/chart" uri="{C3380CC4-5D6E-409C-BE32-E72D297353CC}">
              <c16:uniqueId val="{00000000-75B3-44F2-86A3-099895B375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75B3-44F2-86A3-099895B375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E4-4A6D-A787-69BCDB9973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E4-4A6D-A787-69BCDB9973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0D-4CCE-B5AF-6D85498298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E40D-4CCE-B5AF-6D85498298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149.09</c:v>
                </c:pt>
                <c:pt idx="4">
                  <c:v>187.87</c:v>
                </c:pt>
              </c:numCache>
            </c:numRef>
          </c:val>
          <c:extLst>
            <c:ext xmlns:c16="http://schemas.microsoft.com/office/drawing/2014/chart" uri="{C3380CC4-5D6E-409C-BE32-E72D297353CC}">
              <c16:uniqueId val="{00000000-B7BC-48FE-AA97-1BE65BE048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B7BC-48FE-AA97-1BE65BE048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D89-4303-BF78-CE7CD997AFB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6D89-4303-BF78-CE7CD997AFB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55.83</c:v>
                </c:pt>
                <c:pt idx="4">
                  <c:v>48.11</c:v>
                </c:pt>
              </c:numCache>
            </c:numRef>
          </c:val>
          <c:extLst>
            <c:ext xmlns:c16="http://schemas.microsoft.com/office/drawing/2014/chart" uri="{C3380CC4-5D6E-409C-BE32-E72D297353CC}">
              <c16:uniqueId val="{00000000-3C07-4243-9503-461574922B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3C07-4243-9503-461574922B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208.39</c:v>
                </c:pt>
                <c:pt idx="4">
                  <c:v>239.45</c:v>
                </c:pt>
              </c:numCache>
            </c:numRef>
          </c:val>
          <c:extLst>
            <c:ext xmlns:c16="http://schemas.microsoft.com/office/drawing/2014/chart" uri="{C3380CC4-5D6E-409C-BE32-E72D297353CC}">
              <c16:uniqueId val="{00000000-F6A9-4074-A236-89FB880158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F6A9-4074-A236-89FB880158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I81" sqref="BI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白河市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59430</v>
      </c>
      <c r="AM8" s="55"/>
      <c r="AN8" s="55"/>
      <c r="AO8" s="55"/>
      <c r="AP8" s="55"/>
      <c r="AQ8" s="55"/>
      <c r="AR8" s="55"/>
      <c r="AS8" s="55"/>
      <c r="AT8" s="54">
        <f>データ!T6</f>
        <v>305.32</v>
      </c>
      <c r="AU8" s="54"/>
      <c r="AV8" s="54"/>
      <c r="AW8" s="54"/>
      <c r="AX8" s="54"/>
      <c r="AY8" s="54"/>
      <c r="AZ8" s="54"/>
      <c r="BA8" s="54"/>
      <c r="BB8" s="54">
        <f>データ!U6</f>
        <v>194.65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46.98</v>
      </c>
      <c r="J10" s="54"/>
      <c r="K10" s="54"/>
      <c r="L10" s="54"/>
      <c r="M10" s="54"/>
      <c r="N10" s="54"/>
      <c r="O10" s="54"/>
      <c r="P10" s="54">
        <f>データ!P6</f>
        <v>5.64</v>
      </c>
      <c r="Q10" s="54"/>
      <c r="R10" s="54"/>
      <c r="S10" s="54"/>
      <c r="T10" s="54"/>
      <c r="U10" s="54"/>
      <c r="V10" s="54"/>
      <c r="W10" s="54">
        <f>データ!Q6</f>
        <v>100</v>
      </c>
      <c r="X10" s="54"/>
      <c r="Y10" s="54"/>
      <c r="Z10" s="54"/>
      <c r="AA10" s="54"/>
      <c r="AB10" s="54"/>
      <c r="AC10" s="54"/>
      <c r="AD10" s="55">
        <f>データ!R6</f>
        <v>2838</v>
      </c>
      <c r="AE10" s="55"/>
      <c r="AF10" s="55"/>
      <c r="AG10" s="55"/>
      <c r="AH10" s="55"/>
      <c r="AI10" s="55"/>
      <c r="AJ10" s="55"/>
      <c r="AK10" s="2"/>
      <c r="AL10" s="55">
        <f>データ!V6</f>
        <v>3334</v>
      </c>
      <c r="AM10" s="55"/>
      <c r="AN10" s="55"/>
      <c r="AO10" s="55"/>
      <c r="AP10" s="55"/>
      <c r="AQ10" s="55"/>
      <c r="AR10" s="55"/>
      <c r="AS10" s="55"/>
      <c r="AT10" s="54">
        <f>データ!W6</f>
        <v>272.86</v>
      </c>
      <c r="AU10" s="54"/>
      <c r="AV10" s="54"/>
      <c r="AW10" s="54"/>
      <c r="AX10" s="54"/>
      <c r="AY10" s="54"/>
      <c r="AZ10" s="54"/>
      <c r="BA10" s="54"/>
      <c r="BB10" s="54">
        <f>データ!X6</f>
        <v>12.22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driQ8appoOR2nVodxLWyUudG3VR8dPov9vaXijiJQVfol5pAqpAM2mOwbUjvaBtWbwB8jnyo2GpqWZKp3/sR1g==" saltValue="Bkpe6xLo5Q9HB2TFJbik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72052</v>
      </c>
      <c r="D6" s="19">
        <f t="shared" si="3"/>
        <v>46</v>
      </c>
      <c r="E6" s="19">
        <f t="shared" si="3"/>
        <v>18</v>
      </c>
      <c r="F6" s="19">
        <f t="shared" si="3"/>
        <v>0</v>
      </c>
      <c r="G6" s="19">
        <f t="shared" si="3"/>
        <v>0</v>
      </c>
      <c r="H6" s="19" t="str">
        <f t="shared" si="3"/>
        <v>福島県　白河市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46.98</v>
      </c>
      <c r="P6" s="20">
        <f t="shared" si="3"/>
        <v>5.64</v>
      </c>
      <c r="Q6" s="20">
        <f t="shared" si="3"/>
        <v>100</v>
      </c>
      <c r="R6" s="20">
        <f t="shared" si="3"/>
        <v>2838</v>
      </c>
      <c r="S6" s="20">
        <f t="shared" si="3"/>
        <v>59430</v>
      </c>
      <c r="T6" s="20">
        <f t="shared" si="3"/>
        <v>305.32</v>
      </c>
      <c r="U6" s="20">
        <f t="shared" si="3"/>
        <v>194.65</v>
      </c>
      <c r="V6" s="20">
        <f t="shared" si="3"/>
        <v>3334</v>
      </c>
      <c r="W6" s="20">
        <f t="shared" si="3"/>
        <v>272.86</v>
      </c>
      <c r="X6" s="20">
        <f t="shared" si="3"/>
        <v>12.22</v>
      </c>
      <c r="Y6" s="21" t="str">
        <f>IF(Y7="",NA(),Y7)</f>
        <v>-</v>
      </c>
      <c r="Z6" s="21" t="str">
        <f t="shared" ref="Z6:AH6" si="4">IF(Z7="",NA(),Z7)</f>
        <v>-</v>
      </c>
      <c r="AA6" s="21" t="str">
        <f t="shared" si="4"/>
        <v>-</v>
      </c>
      <c r="AB6" s="21">
        <f t="shared" si="4"/>
        <v>118.4</v>
      </c>
      <c r="AC6" s="21">
        <f t="shared" si="4"/>
        <v>107.92</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149.09</v>
      </c>
      <c r="AY6" s="21">
        <f t="shared" si="6"/>
        <v>187.87</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55.83</v>
      </c>
      <c r="BU6" s="21">
        <f t="shared" si="8"/>
        <v>48.11</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208.39</v>
      </c>
      <c r="CF6" s="21">
        <f t="shared" si="9"/>
        <v>239.45</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10.3</v>
      </c>
      <c r="CQ6" s="21">
        <f t="shared" si="10"/>
        <v>10.57</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3.89</v>
      </c>
      <c r="DM6" s="21">
        <f t="shared" si="12"/>
        <v>7.41</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72052</v>
      </c>
      <c r="D7" s="23">
        <v>46</v>
      </c>
      <c r="E7" s="23">
        <v>18</v>
      </c>
      <c r="F7" s="23">
        <v>0</v>
      </c>
      <c r="G7" s="23">
        <v>0</v>
      </c>
      <c r="H7" s="23" t="s">
        <v>96</v>
      </c>
      <c r="I7" s="23" t="s">
        <v>97</v>
      </c>
      <c r="J7" s="23" t="s">
        <v>98</v>
      </c>
      <c r="K7" s="23" t="s">
        <v>99</v>
      </c>
      <c r="L7" s="23" t="s">
        <v>100</v>
      </c>
      <c r="M7" s="23" t="s">
        <v>101</v>
      </c>
      <c r="N7" s="24" t="s">
        <v>102</v>
      </c>
      <c r="O7" s="24">
        <v>46.98</v>
      </c>
      <c r="P7" s="24">
        <v>5.64</v>
      </c>
      <c r="Q7" s="24">
        <v>100</v>
      </c>
      <c r="R7" s="24">
        <v>2838</v>
      </c>
      <c r="S7" s="24">
        <v>59430</v>
      </c>
      <c r="T7" s="24">
        <v>305.32</v>
      </c>
      <c r="U7" s="24">
        <v>194.65</v>
      </c>
      <c r="V7" s="24">
        <v>3334</v>
      </c>
      <c r="W7" s="24">
        <v>272.86</v>
      </c>
      <c r="X7" s="24">
        <v>12.22</v>
      </c>
      <c r="Y7" s="24" t="s">
        <v>102</v>
      </c>
      <c r="Z7" s="24" t="s">
        <v>102</v>
      </c>
      <c r="AA7" s="24" t="s">
        <v>102</v>
      </c>
      <c r="AB7" s="24">
        <v>118.4</v>
      </c>
      <c r="AC7" s="24">
        <v>107.92</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149.09</v>
      </c>
      <c r="AY7" s="24">
        <v>187.87</v>
      </c>
      <c r="AZ7" s="24" t="s">
        <v>102</v>
      </c>
      <c r="BA7" s="24" t="s">
        <v>102</v>
      </c>
      <c r="BB7" s="24" t="s">
        <v>102</v>
      </c>
      <c r="BC7" s="24">
        <v>100.47</v>
      </c>
      <c r="BD7" s="24">
        <v>122.71</v>
      </c>
      <c r="BE7" s="24">
        <v>112.2</v>
      </c>
      <c r="BF7" s="24" t="s">
        <v>102</v>
      </c>
      <c r="BG7" s="24" t="s">
        <v>102</v>
      </c>
      <c r="BH7" s="24" t="s">
        <v>102</v>
      </c>
      <c r="BI7" s="24">
        <v>0</v>
      </c>
      <c r="BJ7" s="24">
        <v>0</v>
      </c>
      <c r="BK7" s="24" t="s">
        <v>102</v>
      </c>
      <c r="BL7" s="24" t="s">
        <v>102</v>
      </c>
      <c r="BM7" s="24" t="s">
        <v>102</v>
      </c>
      <c r="BN7" s="24">
        <v>294.27</v>
      </c>
      <c r="BO7" s="24">
        <v>294.08999999999997</v>
      </c>
      <c r="BP7" s="24">
        <v>310.14</v>
      </c>
      <c r="BQ7" s="24" t="s">
        <v>102</v>
      </c>
      <c r="BR7" s="24" t="s">
        <v>102</v>
      </c>
      <c r="BS7" s="24" t="s">
        <v>102</v>
      </c>
      <c r="BT7" s="24">
        <v>55.83</v>
      </c>
      <c r="BU7" s="24">
        <v>48.11</v>
      </c>
      <c r="BV7" s="24" t="s">
        <v>102</v>
      </c>
      <c r="BW7" s="24" t="s">
        <v>102</v>
      </c>
      <c r="BX7" s="24" t="s">
        <v>102</v>
      </c>
      <c r="BY7" s="24">
        <v>60.59</v>
      </c>
      <c r="BZ7" s="24">
        <v>60</v>
      </c>
      <c r="CA7" s="24">
        <v>57.71</v>
      </c>
      <c r="CB7" s="24" t="s">
        <v>102</v>
      </c>
      <c r="CC7" s="24" t="s">
        <v>102</v>
      </c>
      <c r="CD7" s="24" t="s">
        <v>102</v>
      </c>
      <c r="CE7" s="24">
        <v>208.39</v>
      </c>
      <c r="CF7" s="24">
        <v>239.45</v>
      </c>
      <c r="CG7" s="24" t="s">
        <v>102</v>
      </c>
      <c r="CH7" s="24" t="s">
        <v>102</v>
      </c>
      <c r="CI7" s="24" t="s">
        <v>102</v>
      </c>
      <c r="CJ7" s="24">
        <v>280.23</v>
      </c>
      <c r="CK7" s="24">
        <v>282.70999999999998</v>
      </c>
      <c r="CL7" s="24">
        <v>286.17</v>
      </c>
      <c r="CM7" s="24" t="s">
        <v>102</v>
      </c>
      <c r="CN7" s="24" t="s">
        <v>102</v>
      </c>
      <c r="CO7" s="24" t="s">
        <v>102</v>
      </c>
      <c r="CP7" s="24">
        <v>10.3</v>
      </c>
      <c r="CQ7" s="24">
        <v>10.57</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3.89</v>
      </c>
      <c r="DM7" s="24">
        <v>7.41</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2023-01-12T23:49:11Z</dcterms:created>
  <dcterms:modified xsi:type="dcterms:W3CDTF">2023-01-28T08:57:49Z</dcterms:modified>
  <cp:category/>
</cp:coreProperties>
</file>