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namie-lg-file01.namie.lg.local\fileserver\140 住宅水道課\2022(令和4年度)\料金会計係\09_経営比較分析表\提出用\"/>
    </mc:Choice>
  </mc:AlternateContent>
  <xr:revisionPtr revIDLastSave="0" documentId="13_ncr:1_{610C35F1-B00A-4255-A74A-42132BC0A5C9}" xr6:coauthVersionLast="43" xr6:coauthVersionMax="43" xr10:uidLastSave="{00000000-0000-0000-0000-000000000000}"/>
  <workbookProtection workbookAlgorithmName="SHA-512" workbookHashValue="kH3Y0SL0qWrwmPgD5XXNYvjaajbjclNAUJ+B+LJu1CO2thwNAxAVnYzV6Rg52A8sExb4QeeXx5TtO0wmZMpLcw==" workbookSaltValue="ONs6LN0zwKDYAKp6IN1xp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L10" i="4"/>
  <c r="AT8" i="4"/>
</calcChain>
</file>

<file path=xl/sharedStrings.xml><?xml version="1.0" encoding="utf-8"?>
<sst xmlns="http://schemas.openxmlformats.org/spreadsheetml/2006/main" count="275" uniqueCount="118">
  <si>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</si>
  <si>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</si>
  <si>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</si>
  <si>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</si>
  <si>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</si>
  <si>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</si>
  <si>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</si>
  <si>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</si>
  <si>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</si>
  <si>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</si>
  <si>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</si>
  <si>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</si>
  <si>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</si>
  <si>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</si>
  <si>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</si>
  <si>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</si>
  <si>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</si>
  <si>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</si>
  <si>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</si>
  <si>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</si>
  <si>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</si>
  <si>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</si>
  <si>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</si>
  <si>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</si>
  <si>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</si>
  <si>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</si>
  <si>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</si>
  <si>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</si>
  <si>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</si>
  <si>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</si>
  <si>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</si>
  <si>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</si>
  <si>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</si>
  <si>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</si>
  <si>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</si>
  <si>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</si>
  <si>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</si>
  <si>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</si>
  <si>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</si>
  <si>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</si>
  <si>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</si>
  <si>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</si>
  <si>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</si>
  <si>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</si>
  <si>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</si>
  <si>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</si>
  <si>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</si>
  <si>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</si>
  <si>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</si>
  <si>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</si>
  <si>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</si>
  <si>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</si>
  <si>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</si>
  <si>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</si>
  <si>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</si>
  <si>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</si>
  <si>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</si>
  <si>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</si>
  <si>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</si>
  <si>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</si>
  <si>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</si>
  <si>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</si>
  <si>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</si>
  <si>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</si>
  <si>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</si>
  <si>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</si>
  <si>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</si>
  <si>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</si>
  <si>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</si>
  <si>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</si>
  <si>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</si>
  <si>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</si>
  <si>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</si>
  <si>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</si>
  <si>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</si>
  <si>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</si>
  <si>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</si>
  <si>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</si>
  <si>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</si>
  <si>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</si>
  <si>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</si>
  <si>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</si>
  <si>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</si>
  <si>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</si>
  <si>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</si>
  <si>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</si>
  <si>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</si>
  <si>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</si>
  <si>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</si>
  <si>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</si>
  <si>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</si>
  <si>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</si>
  <si>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</si>
  <si>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</si>
  <si>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</si>
  <si>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</si>
  <si>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浪江町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</si>
  <si>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</si>
  <si>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</si>
  <si>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</si>
  <si>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</si>
  <si>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</si>
  <si>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</si>
  <si>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</si>
  <si>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</si>
  <si>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</si>
  <si>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</si>
  <si>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</si>
  <si>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</si>
  <si>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</si>
  <si>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</si>
  <si>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</si>
  <si>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</si>
  <si>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</si>
  <si>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</si>
  <si>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原発事故に伴う全町避難の影響により、現時点で町内の居住人口は震災前の10分の1ほどに激減しており、使用料収入が十分に得られていないが、その減収分は東京電力からの賠償金により補填されており、収入の面では賠償金に大きく依存しなければならない状況となっているが、今後の人口推移は、浪江町の復興状況により大きく変化するため、浪江町の復興計画及び人口推移に合わせた経営を行っていく必要があります。
　施設利用率については、余裕があることが考えられるため、公共下水道事業に接続することで汚水を共同処理することにより経営の効率化を図っていく。</t>
    <phoneticPr fontId="4"/>
  </si>
  <si>
    <t>　東日本大震災により、管渠及び処理場の下水道施設が被災し、施設の災害復旧工事を行ったことにより、一定程度の施設の更新が行われたものの、今後、処理場の機械設備等が徐々に耐用年数を迎えてくる。
　令和2年度に広域化・共同化の検討作業を行い、農業集落排水施設の改築更新と公共下水道への接続について経済比較した結果、公共下水道への接続がより効率的であったため、今後は処理場を廃止し、公共下水道への接続を進めていく。</t>
    <phoneticPr fontId="4"/>
  </si>
  <si>
    <t>　震災以後、今年度より経営分析表の作成を再開したこともあり、比較する実績等の数値が無いため、現時点での詳細分析は難しい状況となっている。
　しかし、現時点では現有施設に対して、区域内の居住人口が極端に少なくなっているため、使用料収入をもって施設の維持管理をすることが困難である。
　今後は、町全体の汚水事業の効率化を図るために、事業を廃止し、公共下水道への接続を図っていく。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</si>
</sst>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4C3-424E-8B57-36285D898CE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44C3-424E-8B57-36285D898CE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33.6</c:v>
                </c:pt>
                <c:pt idx="4">
                  <c:v>33.6</c:v>
                </c:pt>
              </c:numCache>
            </c:numRef>
          </c:val>
          <c:extLst>
            <c:ext xmlns:c16="http://schemas.microsoft.com/office/drawing/2014/chart" uri="{C3380CC4-5D6E-409C-BE32-E72D297353CC}">
              <c16:uniqueId val="{00000000-1A84-4FB1-8F66-992893E3256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1A84-4FB1-8F66-992893E3256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C4E-4E5A-8D22-BA2C06BC636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AC4E-4E5A-8D22-BA2C06BC636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109.88</c:v>
                </c:pt>
                <c:pt idx="4">
                  <c:v>92.73</c:v>
                </c:pt>
              </c:numCache>
            </c:numRef>
          </c:val>
          <c:extLst>
            <c:ext xmlns:c16="http://schemas.microsoft.com/office/drawing/2014/chart" uri="{C3380CC4-5D6E-409C-BE32-E72D297353CC}">
              <c16:uniqueId val="{00000000-2C46-4F18-AFF3-3E385A4719A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46-4F18-AFF3-3E385A4719A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38-4376-8595-B4DA97FDDDF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38-4376-8595-B4DA97FDDDF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E4-4BF6-8EA9-E02A336117C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E4-4BF6-8EA9-E02A336117C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21-4E48-AC9D-7D9F0BACAE5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21-4E48-AC9D-7D9F0BACAE5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01-4B68-8D68-6A2EB5747FF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01-4B68-8D68-6A2EB5747FF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EA1-4F61-9762-3E51A2077F9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1EA1-4F61-9762-3E51A2077F9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24.55</c:v>
                </c:pt>
                <c:pt idx="4">
                  <c:v>50.98</c:v>
                </c:pt>
              </c:numCache>
            </c:numRef>
          </c:val>
          <c:extLst>
            <c:ext xmlns:c16="http://schemas.microsoft.com/office/drawing/2014/chart" uri="{C3380CC4-5D6E-409C-BE32-E72D297353CC}">
              <c16:uniqueId val="{00000000-43A0-4A45-9EB0-6E7DB0616F3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43A0-4A45-9EB0-6E7DB0616F3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988.29</c:v>
                </c:pt>
                <c:pt idx="4">
                  <c:v>411.65</c:v>
                </c:pt>
              </c:numCache>
            </c:numRef>
          </c:val>
          <c:extLst>
            <c:ext xmlns:c16="http://schemas.microsoft.com/office/drawing/2014/chart" uri="{C3380CC4-5D6E-409C-BE32-E72D297353CC}">
              <c16:uniqueId val="{00000000-887E-4EDA-A6A3-B9221E4C7CC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887E-4EDA-A6A3-B9221E4C7CC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J58" sqref="BJ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浪江町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16208</v>
      </c>
      <c r="AM8" s="37"/>
      <c r="AN8" s="37"/>
      <c r="AO8" s="37"/>
      <c r="AP8" s="37"/>
      <c r="AQ8" s="37"/>
      <c r="AR8" s="37"/>
      <c r="AS8" s="37"/>
      <c r="AT8" s="38">
        <f>データ!T6</f>
        <v>223.14</v>
      </c>
      <c r="AU8" s="38"/>
      <c r="AV8" s="38"/>
      <c r="AW8" s="38"/>
      <c r="AX8" s="38"/>
      <c r="AY8" s="38"/>
      <c r="AZ8" s="38"/>
      <c r="BA8" s="38"/>
      <c r="BB8" s="38">
        <f>データ!U6</f>
        <v>72.64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2.96</v>
      </c>
      <c r="Q10" s="38"/>
      <c r="R10" s="38"/>
      <c r="S10" s="38"/>
      <c r="T10" s="38"/>
      <c r="U10" s="38"/>
      <c r="V10" s="38"/>
      <c r="W10" s="38">
        <f>データ!Q6</f>
        <v>62.49</v>
      </c>
      <c r="X10" s="38"/>
      <c r="Y10" s="38"/>
      <c r="Z10" s="38"/>
      <c r="AA10" s="38"/>
      <c r="AB10" s="38"/>
      <c r="AC10" s="38"/>
      <c r="AD10" s="37">
        <f>データ!R6</f>
        <v>3300</v>
      </c>
      <c r="AE10" s="37"/>
      <c r="AF10" s="37"/>
      <c r="AG10" s="37"/>
      <c r="AH10" s="37"/>
      <c r="AI10" s="37"/>
      <c r="AJ10" s="37"/>
      <c r="AK10" s="2"/>
      <c r="AL10" s="37">
        <f>データ!V6</f>
        <v>489</v>
      </c>
      <c r="AM10" s="37"/>
      <c r="AN10" s="37"/>
      <c r="AO10" s="37"/>
      <c r="AP10" s="37"/>
      <c r="AQ10" s="37"/>
      <c r="AR10" s="37"/>
      <c r="AS10" s="37"/>
      <c r="AT10" s="38">
        <f>データ!W6</f>
        <v>0.7</v>
      </c>
      <c r="AU10" s="38"/>
      <c r="AV10" s="38"/>
      <c r="AW10" s="38"/>
      <c r="AX10" s="38"/>
      <c r="AY10" s="38"/>
      <c r="AZ10" s="38"/>
      <c r="BA10" s="38"/>
      <c r="BB10" s="38">
        <f>データ!X6</f>
        <v>698.57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43</v>
      </c>
      <c r="O86" s="12" t="str">
        <f>データ!EO6</f>
        <v>【0.03】</v>
      </c>
    </row>
  </sheetData>
  <sheetProtection algorithmName="SHA-512" hashValue="nLXv3dGuWsyTdEI5tssCBVsQ6DFkavFHdVzYxiO4ZkMT5ljE5v/lR3AVk+eFR4JgM+rCm0gE0H4o7qjNa1GGCA==" saltValue="WwtvCWYQd006k/1BW7DKs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2021</v>
      </c>
      <c r="C6" s="19">
        <f t="shared" ref="C6:X6" si="3">C7</f>
        <v>75477</v>
      </c>
      <c r="D6" s="19">
        <f t="shared" si="3"/>
        <v>47</v>
      </c>
      <c r="E6" s="19">
        <f t="shared" si="3"/>
        <v>17</v>
      </c>
      <c r="F6" s="19">
        <f t="shared" si="3"/>
        <v>5</v>
      </c>
      <c r="G6" s="19">
        <f t="shared" si="3"/>
        <v>0</v>
      </c>
      <c r="H6" s="19" t="str">
        <f t="shared" si="3"/>
        <v>福島県　浪江町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2.96</v>
      </c>
      <c r="Q6" s="20">
        <f t="shared" si="3"/>
        <v>62.49</v>
      </c>
      <c r="R6" s="20">
        <f t="shared" si="3"/>
        <v>3300</v>
      </c>
      <c r="S6" s="20">
        <f t="shared" si="3"/>
        <v>16208</v>
      </c>
      <c r="T6" s="20">
        <f t="shared" si="3"/>
        <v>223.14</v>
      </c>
      <c r="U6" s="20">
        <f t="shared" si="3"/>
        <v>72.64</v>
      </c>
      <c r="V6" s="20">
        <f t="shared" si="3"/>
        <v>489</v>
      </c>
      <c r="W6" s="20">
        <f t="shared" si="3"/>
        <v>0.7</v>
      </c>
      <c r="X6" s="20">
        <f t="shared" si="3"/>
        <v>698.57</v>
      </c>
      <c r="Y6" s="21" t="str">
        <f>IF(Y7="",NA(),Y7)</f>
        <v>-</v>
      </c>
      <c r="Z6" s="21" t="str">
        <f t="shared" ref="Z6:AH6" si="4">IF(Z7="",NA(),Z7)</f>
        <v>-</v>
      </c>
      <c r="AA6" s="21" t="str">
        <f t="shared" si="4"/>
        <v>-</v>
      </c>
      <c r="AB6" s="21">
        <f t="shared" si="4"/>
        <v>109.88</v>
      </c>
      <c r="AC6" s="21">
        <f t="shared" si="4"/>
        <v>92.73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24.55</v>
      </c>
      <c r="BU6" s="21">
        <f t="shared" si="8"/>
        <v>50.98</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988.29</v>
      </c>
      <c r="CF6" s="21">
        <f t="shared" si="9"/>
        <v>411.65</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33.6</v>
      </c>
      <c r="CQ6" s="21">
        <f t="shared" si="10"/>
        <v>33.6</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0">
        <f t="shared" si="11"/>
        <v>0</v>
      </c>
      <c r="DB6" s="20">
        <f t="shared" si="11"/>
        <v>0</v>
      </c>
      <c r="DC6" s="21" t="str">
        <f t="shared" si="11"/>
        <v>-</v>
      </c>
      <c r="DD6" s="21" t="str">
        <f t="shared" si="11"/>
        <v>-</v>
      </c>
      <c r="DE6" s="21" t="str">
        <f t="shared" si="11"/>
        <v>-</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5" s="22" customFormat="1" x14ac:dyDescent="0.15">
      <c r="A7" s="14"/>
      <c r="B7" s="23">
        <v>2021</v>
      </c>
      <c r="C7" s="23">
        <v>75477</v>
      </c>
      <c r="D7" s="23">
        <v>47</v>
      </c>
      <c r="E7" s="23">
        <v>17</v>
      </c>
      <c r="F7" s="23">
        <v>5</v>
      </c>
      <c r="G7" s="23">
        <v>0</v>
      </c>
      <c r="H7" s="23" t="s">
        <v>96</v>
      </c>
      <c r="I7" s="23" t="s">
        <v>97</v>
      </c>
      <c r="J7" s="23" t="s">
        <v>98</v>
      </c>
      <c r="K7" s="23" t="s">
        <v>99</v>
      </c>
      <c r="L7" s="23" t="s">
        <v>100</v>
      </c>
      <c r="M7" s="23" t="s">
        <v>101</v>
      </c>
      <c r="N7" s="24" t="s">
        <v>102</v>
      </c>
      <c r="O7" s="24" t="s">
        <v>103</v>
      </c>
      <c r="P7" s="24">
        <v>2.96</v>
      </c>
      <c r="Q7" s="24">
        <v>62.49</v>
      </c>
      <c r="R7" s="24">
        <v>3300</v>
      </c>
      <c r="S7" s="24">
        <v>16208</v>
      </c>
      <c r="T7" s="24">
        <v>223.14</v>
      </c>
      <c r="U7" s="24">
        <v>72.64</v>
      </c>
      <c r="V7" s="24">
        <v>489</v>
      </c>
      <c r="W7" s="24">
        <v>0.7</v>
      </c>
      <c r="X7" s="24">
        <v>698.57</v>
      </c>
      <c r="Y7" s="24" t="s">
        <v>102</v>
      </c>
      <c r="Z7" s="24" t="s">
        <v>102</v>
      </c>
      <c r="AA7" s="24" t="s">
        <v>102</v>
      </c>
      <c r="AB7" s="24">
        <v>109.88</v>
      </c>
      <c r="AC7" s="24">
        <v>92.73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t="s">
        <v>102</v>
      </c>
      <c r="BG7" s="24" t="s">
        <v>102</v>
      </c>
      <c r="BH7" s="24" t="s">
        <v>102</v>
      </c>
      <c r="BI7" s="24">
        <v>0</v>
      </c>
      <c r="BJ7" s="24">
        <v>0</v>
      </c>
      <c r="BK7" s="24" t="s">
        <v>102</v>
      </c>
      <c r="BL7" s="24" t="s">
        <v>102</v>
      </c>
      <c r="BM7" s="24" t="s">
        <v>102</v>
      </c>
      <c r="BN7" s="24">
        <v>867.83</v>
      </c>
      <c r="BO7" s="24">
        <v>791.76</v>
      </c>
      <c r="BP7" s="24">
        <v>786.37</v>
      </c>
      <c r="BQ7" s="24" t="s">
        <v>102</v>
      </c>
      <c r="BR7" s="24" t="s">
        <v>102</v>
      </c>
      <c r="BS7" s="24" t="s">
        <v>102</v>
      </c>
      <c r="BT7" s="24">
        <v>24.55</v>
      </c>
      <c r="BU7" s="24">
        <v>50.98</v>
      </c>
      <c r="BV7" s="24" t="s">
        <v>102</v>
      </c>
      <c r="BW7" s="24" t="s">
        <v>102</v>
      </c>
      <c r="BX7" s="24" t="s">
        <v>102</v>
      </c>
      <c r="BY7" s="24">
        <v>57.08</v>
      </c>
      <c r="BZ7" s="24">
        <v>56.26</v>
      </c>
      <c r="CA7" s="24">
        <v>60.65</v>
      </c>
      <c r="CB7" s="24" t="s">
        <v>102</v>
      </c>
      <c r="CC7" s="24" t="s">
        <v>102</v>
      </c>
      <c r="CD7" s="24" t="s">
        <v>102</v>
      </c>
      <c r="CE7" s="24">
        <v>988.29</v>
      </c>
      <c r="CF7" s="24">
        <v>411.65</v>
      </c>
      <c r="CG7" s="24" t="s">
        <v>102</v>
      </c>
      <c r="CH7" s="24" t="s">
        <v>102</v>
      </c>
      <c r="CI7" s="24" t="s">
        <v>102</v>
      </c>
      <c r="CJ7" s="24">
        <v>274.99</v>
      </c>
      <c r="CK7" s="24">
        <v>282.08999999999997</v>
      </c>
      <c r="CL7" s="24">
        <v>256.97000000000003</v>
      </c>
      <c r="CM7" s="24" t="s">
        <v>102</v>
      </c>
      <c r="CN7" s="24" t="s">
        <v>102</v>
      </c>
      <c r="CO7" s="24" t="s">
        <v>102</v>
      </c>
      <c r="CP7" s="24">
        <v>33.6</v>
      </c>
      <c r="CQ7" s="24">
        <v>33.6</v>
      </c>
      <c r="CR7" s="24" t="s">
        <v>102</v>
      </c>
      <c r="CS7" s="24" t="s">
        <v>102</v>
      </c>
      <c r="CT7" s="24" t="s">
        <v>102</v>
      </c>
      <c r="CU7" s="24">
        <v>54.83</v>
      </c>
      <c r="CV7" s="24">
        <v>66.53</v>
      </c>
      <c r="CW7" s="24">
        <v>61.14</v>
      </c>
      <c r="CX7" s="24" t="s">
        <v>102</v>
      </c>
      <c r="CY7" s="24" t="s">
        <v>102</v>
      </c>
      <c r="CZ7" s="24" t="s">
        <v>102</v>
      </c>
      <c r="DA7" s="24">
        <v>0</v>
      </c>
      <c r="DB7" s="24">
        <v>0</v>
      </c>
      <c r="DC7" s="24" t="s">
        <v>102</v>
      </c>
      <c r="DD7" s="24" t="s">
        <v>102</v>
      </c>
      <c r="DE7" s="24" t="s">
        <v>102</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t="s">
        <v>102</v>
      </c>
      <c r="EF7" s="24" t="s">
        <v>102</v>
      </c>
      <c r="EG7" s="24" t="s">
        <v>102</v>
      </c>
      <c r="EH7" s="24">
        <v>0</v>
      </c>
      <c r="EI7" s="24">
        <v>0</v>
      </c>
      <c r="EJ7" s="24" t="s">
        <v>102</v>
      </c>
      <c r="EK7" s="24" t="s">
        <v>102</v>
      </c>
      <c r="EL7" s="24" t="s">
        <v>102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109</v>
      </c>
    </row>
    <row r="12" spans="1:145" x14ac:dyDescent="0.15">
      <c r="B12">
        <v>1</v>
      </c>
      <c r="C12">
        <v>1</v>
      </c>
      <c r="D12">
        <v>1</v>
      </c>
      <c r="E12">
        <v>2</v>
      </c>
      <c r="F12">
        <v>3</v>
      </c>
      <c r="G12" t="s">
        <v>110</v>
      </c>
    </row>
    <row r="13" spans="1:145" x14ac:dyDescent="0.15">
      <c r="B13" t="s">
        <v>111</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金谷 将志</cp:lastModifiedBy>
  <cp:lastPrinted>2023-01-16T09:29:08Z</cp:lastPrinted>
  <dcterms:created xsi:type="dcterms:W3CDTF">2022-12-01T01:55:33Z</dcterms:created>
  <dcterms:modified xsi:type="dcterms:W3CDTF">2023-01-16T09:29:09Z</dcterms:modified>
  <cp:category/>
</cp:coreProperties>
</file>