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0219\Desktop\1.23総務〆公営企業に係る経営比較分析表（令和３年度決算）の分析等について\"/>
    </mc:Choice>
  </mc:AlternateContent>
  <xr:revisionPtr revIDLastSave="0" documentId="13_ncr:1_{192F3DCF-14B8-4787-837A-E5213F719589}" xr6:coauthVersionLast="47" xr6:coauthVersionMax="47" xr10:uidLastSave="{00000000-0000-0000-0000-000000000000}"/>
  <workbookProtection workbookAlgorithmName="SHA-512" workbookHashValue="LHz/Gwvmh56N/f9dDW/57Vn/Xbq7xIizeN52Hft/rMj79lftK7F+7mXop6q4lYDsvqyeOH5XKFKh7bZiZIal1A==" workbookSaltValue="R9S+1NcJhF4y6PvWaxW+/A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E86" i="4"/>
  <c r="AL10" i="4"/>
  <c r="AD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<sst xmlns="http://schemas.openxmlformats.org/spreadsheetml/2006/main" count="236" uniqueCount="120">
  <si>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</si>
  <si>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</si>
  <si>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</si>
  <si>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</si>
  <si>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</si>
  <si>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</si>
  <si>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</si>
  <si>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</si>
  <si>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</si>
  <si>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</si>
  <si>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</si>
  <si>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</si>
  <si>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</si>
  <si>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</si>
  <si>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</si>
  <si>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</si>
  <si>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</si>
  <si>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</si>
  <si>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</si>
  <si>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</si>
  <si>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</si>
  <si>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</si>
  <si>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</si>
  <si>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</si>
  <si>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</si>
  <si>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</si>
  <si>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</si>
  <si>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</si>
  <si>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</si>
  <si>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</si>
  <si>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</si>
  <si>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</si>
  <si>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</si>
  <si>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</si>
  <si>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</si>
  <si>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</si>
  <si>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</si>
  <si>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</si>
  <si>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</si>
  <si>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</si>
  <si>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</si>
  <si>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</si>
  <si>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</si>
  <si>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</si>
  <si>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</si>
  <si>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</si>
  <si>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</si>
  <si>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</si>
  <si>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</si>
  <si>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</si>
  <si>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</si>
  <si>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</si>
  <si>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</si>
  <si>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</si>
  <si>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</si>
  <si>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</si>
  <si>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</si>
  <si>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</si>
  <si>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</si>
  <si>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</si>
  <si>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</si>
  <si>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</si>
  <si>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</si>
  <si>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</si>
  <si>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</si>
  <si>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</si>
  <si>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</si>
  <si>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</si>
  <si>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</si>
  <si>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</si>
  <si>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</si>
  <si>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</si>
  <si>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</si>
  <si>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</si>
  <si>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</si>
  <si>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</si>
  <si>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</si>
  <si>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</si>
  <si>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</si>
  <si>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</si>
  <si>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</si>
  <si>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</si>
  <si>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</si>
  <si>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</si>
  <si>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</si>
  <si>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</si>
  <si>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</si>
  <si>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</si>
  <si>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</si>
  <si>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</si>
  <si>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</si>
  <si>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</si>
  <si>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</si>
  <si>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</si>
  <si>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</si>
  <si>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</si>
  <si>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</si>
  <si>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</si>
  <si>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</si>
  <si>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</si>
  <si>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</si>
  <si>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</si>
  <si>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</si>
  <si>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</si>
  <si>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</si>
  <si>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</si>
  <si>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</si>
  <si>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</si>
  <si>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</si>
  <si>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</si>
  <si>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</si>
  <si>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</si>
  <si>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</si>
  <si>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</si>
  <si>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</si>
  <si>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</si>
  <si>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</si>
  <si>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サクテイ</t>
    </rPh>
    <rPh sb="51" eb="54">
      <t>サイテキカ</t>
    </rPh>
    <rPh sb="54" eb="56">
      <t>コウソウ</t>
    </rPh>
    <rPh sb="57" eb="58">
      <t>モト</t>
    </rPh>
    <rPh sb="60" eb="63">
      <t>ケイカクテキ</t>
    </rPh>
    <rPh sb="64" eb="66">
      <t>コウシン</t>
    </rPh>
    <rPh sb="67" eb="68">
      <t>オコナ</t>
    </rPh>
    <rPh sb="72" eb="74">
      <t>ヒツヨウ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</si>
  <si>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phoneticPr fontId="4"/>
  </si>
  <si>
    <t>①収益的収支比率について、前年度比で3.85%減少した。以前として、一般会計繰入金に依存する状況が続いているため、料金改定など料金収入での財源確保に取り組む必要がある。
④企業債残高対事業規模比率について、現在投資事業を行っていないため、年々減少している。供用開始後20年を経過する施設があり、今後施設の長寿命化、機能強化を進めて行く必要があることから、多額の支出が見込まれるため、今後の比率は増加となると思われる。
⑤経費回収率について、類似団体平均値を超えている。しかし、100％を下回っており、今後の施設更新等の投資を考えると、更なる財源確保が必要となるため、料金改定などを検討する必要がある。
⑥汚水処理原価について、類似団体平均値より低く、適正であると思われる。今後更に効率的な汚水処理を実施するにあたって有収水量、収入料金増加のために接続率の向上を図る。
⑦施設利用率について、人口減少、処理数量減少から使用率も若干低下しているが、今後未加入世帯の継続を考えると適正だと思われる。
⑧水洗化率について、昨年とほぼ同等であるが、更なる向上のため、加入促進を図る。</t>
    <rPh sb="1" eb="4">
      <t>シュウエキテキ</t>
    </rPh>
    <rPh sb="4" eb="6">
      <t>シュウシ</t>
    </rPh>
    <rPh sb="6" eb="8">
      <t>ヒリツ</t>
    </rPh>
    <rPh sb="13" eb="16">
      <t>ゼンネンド</t>
    </rPh>
    <rPh sb="16" eb="17">
      <t>ヒ</t>
    </rPh>
    <rPh sb="23" eb="25">
      <t>ゲンショウ</t>
    </rPh>
    <rPh sb="28" eb="30">
      <t>イゼン</t>
    </rPh>
    <rPh sb="34" eb="36">
      <t>イッパン</t>
    </rPh>
    <rPh sb="36" eb="38">
      <t>カイケイ</t>
    </rPh>
    <rPh sb="38" eb="40">
      <t>クリイレ</t>
    </rPh>
    <rPh sb="40" eb="41">
      <t>キン</t>
    </rPh>
    <rPh sb="42" eb="44">
      <t>イゾン</t>
    </rPh>
    <rPh sb="46" eb="48">
      <t>ジョウキョウ</t>
    </rPh>
    <rPh sb="49" eb="50">
      <t>ツヅ</t>
    </rPh>
    <rPh sb="57" eb="59">
      <t>リョウキン</t>
    </rPh>
    <rPh sb="59" eb="61">
      <t>カイテイ</t>
    </rPh>
    <rPh sb="63" eb="65">
      <t>リョウキン</t>
    </rPh>
    <rPh sb="65" eb="67">
      <t>シュウニュウ</t>
    </rPh>
    <rPh sb="69" eb="71">
      <t>ザイゲン</t>
    </rPh>
    <rPh sb="71" eb="73">
      <t>カクホ</t>
    </rPh>
    <rPh sb="74" eb="75">
      <t>ト</t>
    </rPh>
    <rPh sb="76" eb="77">
      <t>ク</t>
    </rPh>
    <rPh sb="78" eb="80">
      <t>ヒツヨウ</t>
    </rPh>
    <rPh sb="86" eb="88">
      <t>キギョウ</t>
    </rPh>
    <rPh sb="88" eb="89">
      <t>サイ</t>
    </rPh>
    <rPh sb="89" eb="91">
      <t>ザンダカ</t>
    </rPh>
    <rPh sb="91" eb="92">
      <t>タイ</t>
    </rPh>
    <rPh sb="128" eb="130">
      <t>キョウヨウ</t>
    </rPh>
    <rPh sb="130" eb="133">
      <t>カイシゴ</t>
    </rPh>
    <rPh sb="135" eb="136">
      <t>ネン</t>
    </rPh>
    <rPh sb="137" eb="139">
      <t>ケイカ</t>
    </rPh>
    <rPh sb="141" eb="143">
      <t>シセツ</t>
    </rPh>
    <rPh sb="147" eb="149">
      <t>コンゴ</t>
    </rPh>
    <rPh sb="149" eb="151">
      <t>シセツ</t>
    </rPh>
    <rPh sb="152" eb="153">
      <t>チョウ</t>
    </rPh>
    <rPh sb="153" eb="156">
      <t>ジュミョウカ</t>
    </rPh>
    <rPh sb="157" eb="159">
      <t>キノウ</t>
    </rPh>
    <rPh sb="159" eb="161">
      <t>キョウカ</t>
    </rPh>
    <rPh sb="162" eb="163">
      <t>スス</t>
    </rPh>
    <rPh sb="165" eb="166">
      <t>イ</t>
    </rPh>
    <rPh sb="167" eb="169">
      <t>ヒツヨウ</t>
    </rPh>
    <rPh sb="177" eb="179">
      <t>タガク</t>
    </rPh>
    <rPh sb="180" eb="182">
      <t>シシュツ</t>
    </rPh>
    <rPh sb="183" eb="185">
      <t>ミコ</t>
    </rPh>
    <rPh sb="191" eb="193">
      <t>コンゴ</t>
    </rPh>
    <rPh sb="194" eb="196">
      <t>ヒリツ</t>
    </rPh>
    <rPh sb="197" eb="199">
      <t>ゾウカ</t>
    </rPh>
    <rPh sb="203" eb="204">
      <t>オモ</t>
    </rPh>
    <rPh sb="302" eb="304">
      <t>オスイ</t>
    </rPh>
    <rPh sb="304" eb="306">
      <t>ショリ</t>
    </rPh>
    <rPh sb="306" eb="308">
      <t>ゲンカ</t>
    </rPh>
    <rPh sb="313" eb="315">
      <t>ルイジ</t>
    </rPh>
    <rPh sb="315" eb="317">
      <t>ダンタイ</t>
    </rPh>
    <rPh sb="317" eb="319">
      <t>ヘイキン</t>
    </rPh>
    <rPh sb="319" eb="320">
      <t>チ</t>
    </rPh>
    <rPh sb="322" eb="323">
      <t>ヒク</t>
    </rPh>
    <rPh sb="325" eb="327">
      <t>テキセイ</t>
    </rPh>
    <rPh sb="331" eb="332">
      <t>オモ</t>
    </rPh>
    <rPh sb="336" eb="338">
      <t>コンゴ</t>
    </rPh>
    <rPh sb="338" eb="339">
      <t>サラ</t>
    </rPh>
    <rPh sb="340" eb="343">
      <t>コウリツテキ</t>
    </rPh>
    <rPh sb="344" eb="346">
      <t>オスイ</t>
    </rPh>
    <rPh sb="346" eb="348">
      <t>ショリ</t>
    </rPh>
    <rPh sb="349" eb="351">
      <t>ジッシ</t>
    </rPh>
    <rPh sb="358" eb="359">
      <t>ユウ</t>
    </rPh>
    <rPh sb="457" eb="459">
      <t>サクネン</t>
    </rPh>
    <rPh sb="462" eb="464">
      <t>ドウトウ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</si>
</sst>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B50-9A49-2179C99E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7-4B50-9A49-2179C99E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51.85</c:v>
                </c:pt>
                <c:pt idx="1">
                  <c:v>47.58</c:v>
                </c:pt>
                <c:pt idx="2">
                  <c:v>44.87</c:v>
                </c:pt>
                <c:pt idx="3">
                  <c:v>44.54</c:v>
                </c:pt>
                <c:pt idx="4">
                  <c:v>42.99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3-4723-9C42-5BA3FCFF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3-4723-9C42-5BA3FCFF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81.92</c:v>
                </c:pt>
                <c:pt idx="1">
                  <c:v>82.05</c:v>
                </c:pt>
                <c:pt idx="2">
                  <c:v>83.03</c:v>
                </c:pt>
                <c:pt idx="3">
                  <c:v>82.98</c:v>
                </c:pt>
                <c:pt idx="4">
                  <c:v>82.61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E-47DE-B9A9-37D5BB55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E-47DE-B9A9-37D5BB557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100.11</c:v>
                </c:pt>
                <c:pt idx="1">
                  <c:v>102.88</c:v>
                </c:pt>
                <c:pt idx="2">
                  <c:v>100.76</c:v>
                </c:pt>
                <c:pt idx="3">
                  <c:v>101.07</c:v>
                </c:pt>
                <c:pt idx="4">
                  <c:v>97.22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6-49D2-955D-215D80E8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6-49D2-955D-215D80E8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3-4A9C-8E0E-EE54940D8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3-4A9C-8E0E-EE54940D8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A-431B-869C-172CB5A7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A-431B-869C-172CB5A78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1-4546-8FF2-45D2BF2C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1-4546-8FF2-45D2BF2C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D-4D7F-86A0-2113BD4E4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D-4D7F-86A0-2113BD4E4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C-4A34-9870-7FC37FBE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C-4A34-9870-7FC37FBE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97.7</c:v>
                </c:pt>
                <c:pt idx="1">
                  <c:v>88.19</c:v>
                </c:pt>
                <c:pt idx="2">
                  <c:v>90.69</c:v>
                </c:pt>
                <c:pt idx="3">
                  <c:v>100</c:v>
                </c:pt>
                <c:pt idx="4">
                  <c:v>83.44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6-48D2-9BFD-10287CDB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6-48D2-9BFD-10287CDB4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202.3</c:v>
                </c:pt>
                <c:pt idx="1">
                  <c:v>239.74</c:v>
                </c:pt>
                <c:pt idx="2">
                  <c:v>247.5</c:v>
                </c:pt>
                <c:pt idx="3">
                  <c:v>228.73</c:v>
                </c:pt>
                <c:pt idx="4">
                  <c:v>282.31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1-4A41-A267-CFA4E1AE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1-4A41-A267-CFA4E1AE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Y1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平田村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5754</v>
      </c>
      <c r="AM8" s="55"/>
      <c r="AN8" s="55"/>
      <c r="AO8" s="55"/>
      <c r="AP8" s="55"/>
      <c r="AQ8" s="55"/>
      <c r="AR8" s="55"/>
      <c r="AS8" s="55"/>
      <c r="AT8" s="54">
        <f>データ!T6</f>
        <v>93.42</v>
      </c>
      <c r="AU8" s="54"/>
      <c r="AV8" s="54"/>
      <c r="AW8" s="54"/>
      <c r="AX8" s="54"/>
      <c r="AY8" s="54"/>
      <c r="AZ8" s="54"/>
      <c r="BA8" s="54"/>
      <c r="BB8" s="54">
        <f>データ!U6</f>
        <v>61.59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32.44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4400</v>
      </c>
      <c r="AE10" s="55"/>
      <c r="AF10" s="55"/>
      <c r="AG10" s="55"/>
      <c r="AH10" s="55"/>
      <c r="AI10" s="55"/>
      <c r="AJ10" s="55"/>
      <c r="AK10" s="2"/>
      <c r="AL10" s="55">
        <f>データ!V6</f>
        <v>1846</v>
      </c>
      <c r="AM10" s="55"/>
      <c r="AN10" s="55"/>
      <c r="AO10" s="55"/>
      <c r="AP10" s="55"/>
      <c r="AQ10" s="55"/>
      <c r="AR10" s="55"/>
      <c r="AS10" s="55"/>
      <c r="AT10" s="54">
        <f>データ!W6</f>
        <v>2.17</v>
      </c>
      <c r="AU10" s="54"/>
      <c r="AV10" s="54"/>
      <c r="AW10" s="54"/>
      <c r="AX10" s="54"/>
      <c r="AY10" s="54"/>
      <c r="AZ10" s="54"/>
      <c r="BA10" s="54"/>
      <c r="BB10" s="54">
        <f>データ!X6</f>
        <v>850.69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43</v>
      </c>
      <c r="O86" s="12" t="str">
        <f>データ!EO6</f>
        <v>【0.03】</v>
      </c>
    </row>
  </sheetData>
  <sheetProtection algorithmName="SHA-512" hashValue="BZnwXvMg/gRX4oNDkqf5gDzmmBh6ZkAoU9eEDN471JWpy1CmoZPV94uOeZWBNqck1IOAQETF4tecVlcgjCkp+g==" saltValue="x5XKbc85oGkiFPGD4jpKE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75035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平田村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32.44</v>
      </c>
      <c r="Q6" s="20">
        <f t="shared" si="3"/>
        <v>100</v>
      </c>
      <c r="R6" s="20">
        <f t="shared" si="3"/>
        <v>4400</v>
      </c>
      <c r="S6" s="20">
        <f t="shared" si="3"/>
        <v>5754</v>
      </c>
      <c r="T6" s="20">
        <f t="shared" si="3"/>
        <v>93.42</v>
      </c>
      <c r="U6" s="20">
        <f t="shared" si="3"/>
        <v>61.59</v>
      </c>
      <c r="V6" s="20">
        <f t="shared" si="3"/>
        <v>1846</v>
      </c>
      <c r="W6" s="20">
        <f t="shared" si="3"/>
        <v>2.17</v>
      </c>
      <c r="X6" s="20">
        <f t="shared" si="3"/>
        <v>850.69</v>
      </c>
      <c r="Y6" s="21">
        <f>IF(Y7="",NA(),Y7)</f>
        <v>100.11</v>
      </c>
      <c r="Z6" s="21">
        <f t="shared" ref="Z6:AH6" si="4">IF(Z7="",NA(),Z7)</f>
        <v>102.88</v>
      </c>
      <c r="AA6" s="21">
        <f t="shared" si="4"/>
        <v>100.76</v>
      </c>
      <c r="AB6" s="21">
        <f t="shared" si="4"/>
        <v>101.07</v>
      </c>
      <c r="AC6" s="21">
        <f t="shared" si="4"/>
        <v>97.22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97.7</v>
      </c>
      <c r="BR6" s="21">
        <f t="shared" ref="BR6:BZ6" si="8">IF(BR7="",NA(),BR7)</f>
        <v>88.19</v>
      </c>
      <c r="BS6" s="21">
        <f t="shared" si="8"/>
        <v>90.69</v>
      </c>
      <c r="BT6" s="21">
        <f t="shared" si="8"/>
        <v>100</v>
      </c>
      <c r="BU6" s="21">
        <f t="shared" si="8"/>
        <v>83.44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202.3</v>
      </c>
      <c r="CC6" s="21">
        <f t="shared" ref="CC6:CK6" si="9">IF(CC7="",NA(),CC7)</f>
        <v>239.74</v>
      </c>
      <c r="CD6" s="21">
        <f t="shared" si="9"/>
        <v>247.5</v>
      </c>
      <c r="CE6" s="21">
        <f t="shared" si="9"/>
        <v>228.73</v>
      </c>
      <c r="CF6" s="21">
        <f t="shared" si="9"/>
        <v>282.31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51.85</v>
      </c>
      <c r="CN6" s="21">
        <f t="shared" ref="CN6:CV6" si="10">IF(CN7="",NA(),CN7)</f>
        <v>47.58</v>
      </c>
      <c r="CO6" s="21">
        <f t="shared" si="10"/>
        <v>44.87</v>
      </c>
      <c r="CP6" s="21">
        <f t="shared" si="10"/>
        <v>44.54</v>
      </c>
      <c r="CQ6" s="21">
        <f t="shared" si="10"/>
        <v>42.99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81.92</v>
      </c>
      <c r="CY6" s="21">
        <f t="shared" ref="CY6:DG6" si="11">IF(CY7="",NA(),CY7)</f>
        <v>82.05</v>
      </c>
      <c r="CZ6" s="21">
        <f t="shared" si="11"/>
        <v>83.03</v>
      </c>
      <c r="DA6" s="21">
        <f t="shared" si="11"/>
        <v>82.98</v>
      </c>
      <c r="DB6" s="21">
        <f t="shared" si="11"/>
        <v>82.61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75035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32.44</v>
      </c>
      <c r="Q7" s="24">
        <v>100</v>
      </c>
      <c r="R7" s="24">
        <v>4400</v>
      </c>
      <c r="S7" s="24">
        <v>5754</v>
      </c>
      <c r="T7" s="24">
        <v>93.42</v>
      </c>
      <c r="U7" s="24">
        <v>61.59</v>
      </c>
      <c r="V7" s="24">
        <v>1846</v>
      </c>
      <c r="W7" s="24">
        <v>2.17</v>
      </c>
      <c r="X7" s="24">
        <v>850.69</v>
      </c>
      <c r="Y7" s="24">
        <v>100.11</v>
      </c>
      <c r="Z7" s="24">
        <v>102.88</v>
      </c>
      <c r="AA7" s="24">
        <v>100.76</v>
      </c>
      <c r="AB7" s="24">
        <v>101.07</v>
      </c>
      <c r="AC7" s="24">
        <v>97.22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97.7</v>
      </c>
      <c r="BR7" s="24">
        <v>88.19</v>
      </c>
      <c r="BS7" s="24">
        <v>90.69</v>
      </c>
      <c r="BT7" s="24">
        <v>100</v>
      </c>
      <c r="BU7" s="24">
        <v>83.44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202.3</v>
      </c>
      <c r="CC7" s="24">
        <v>239.74</v>
      </c>
      <c r="CD7" s="24">
        <v>247.5</v>
      </c>
      <c r="CE7" s="24">
        <v>228.73</v>
      </c>
      <c r="CF7" s="24">
        <v>282.31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51.85</v>
      </c>
      <c r="CN7" s="24">
        <v>47.58</v>
      </c>
      <c r="CO7" s="24">
        <v>44.87</v>
      </c>
      <c r="CP7" s="24">
        <v>44.54</v>
      </c>
      <c r="CQ7" s="24">
        <v>42.99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81.92</v>
      </c>
      <c r="CY7" s="24">
        <v>82.05</v>
      </c>
      <c r="CZ7" s="24">
        <v>83.03</v>
      </c>
      <c r="DA7" s="24">
        <v>82.98</v>
      </c>
      <c r="DB7" s="24">
        <v>82.61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