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&#65279;<?xml version="1.0" encoding="utf-8" standalone="yes"?>
<Relationships xmlns="http://schemas.openxmlformats.org/package/2006/relationships">
  <Relationship Id="rId1" Type="http://schemas.openxmlformats.org/officeDocument/2006/relationships/officeDocument" Target="xl/workbook.xml" />
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D:\J都市計画 05下水道\14_調査・回答\調査（R4）\04_総務課\20230125〆公営企業に係る経営比較分析表（令和３年度決算）の分析等について \02_提出\"/>
    </mc:Choice>
  </mc:AlternateContent>
  <xr:revisionPtr revIDLastSave="0" documentId="13_ncr:1_{C45374FC-A25E-422C-9020-1A5FE387CADF}" xr6:coauthVersionLast="47" xr6:coauthVersionMax="47" xr10:uidLastSave="{00000000-0000-0000-0000-000000000000}"/>
  <workbookProtection workbookAlgorithmName="SHA-512" workbookHashValue="n1yEuMKcIBeajI1E6/8Z5blVpJrQnwHxSxcETeS1fciMjoMBl9Ij55DOxdBfSMjD0vpnOrieiVo87AyggmBwOw==" workbookSaltValue="Ugr8Md7W+7g0toavDp5Sjg==" workbookSpinCount="100000" lockStructure="1"/>
  <bookViews>
    <workbookView xWindow="-120" yWindow="-120" windowWidth="20730" windowHeight="11160" xr2:uid="{00000000-000D-0000-FFFF-FFFF00000000}"/>
  </bookViews>
  <sheets>
    <sheet name="法非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DG6" i="5"/>
  <c r="DF6" i="5"/>
  <c r="DE6" i="5"/>
  <c r="DD6" i="5"/>
  <c r="DC6" i="5"/>
  <c r="DB6" i="5"/>
  <c r="DA6" i="5"/>
  <c r="CZ6" i="5"/>
  <c r="CY6" i="5"/>
  <c r="CX6" i="5"/>
  <c r="CW6" i="5"/>
  <c r="K86" i="4" s="1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I86" i="4" s="1"/>
  <c r="BZ6" i="5"/>
  <c r="BY6" i="5"/>
  <c r="BX6" i="5"/>
  <c r="BW6" i="5"/>
  <c r="BV6" i="5"/>
  <c r="BU6" i="5"/>
  <c r="BT6" i="5"/>
  <c r="BS6" i="5"/>
  <c r="BR6" i="5"/>
  <c r="BQ6" i="5"/>
  <c r="BP6" i="5"/>
  <c r="H86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AS6" i="5"/>
  <c r="AR6" i="5"/>
  <c r="AQ6" i="5"/>
  <c r="AP6" i="5"/>
  <c r="AO6" i="5"/>
  <c r="AN6" i="5"/>
  <c r="AM6" i="5"/>
  <c r="AL6" i="5"/>
  <c r="AK6" i="5"/>
  <c r="AJ6" i="5"/>
  <c r="AI6" i="5"/>
  <c r="E86" i="4" s="1"/>
  <c r="AH6" i="5"/>
  <c r="AG6" i="5"/>
  <c r="AF6" i="5"/>
  <c r="AE6" i="5"/>
  <c r="AD6" i="5"/>
  <c r="AC6" i="5"/>
  <c r="AB6" i="5"/>
  <c r="AA6" i="5"/>
  <c r="Z6" i="5"/>
  <c r="Y6" i="5"/>
  <c r="X6" i="5"/>
  <c r="BB10" i="4" s="1"/>
  <c r="W6" i="5"/>
  <c r="V6" i="5"/>
  <c r="U6" i="5"/>
  <c r="BB8" i="4" s="1"/>
  <c r="T6" i="5"/>
  <c r="AT8" i="4" s="1"/>
  <c r="S6" i="5"/>
  <c r="AL8" i="4" s="1"/>
  <c r="R6" i="5"/>
  <c r="Q6" i="5"/>
  <c r="W10" i="4" s="1"/>
  <c r="P6" i="5"/>
  <c r="P10" i="4" s="1"/>
  <c r="O6" i="5"/>
  <c r="I10" i="4" s="1"/>
  <c r="N6" i="5"/>
  <c r="M6" i="5"/>
  <c r="AD8" i="4" s="1"/>
  <c r="L6" i="5"/>
  <c r="W8" i="4" s="1"/>
  <c r="K6" i="5"/>
  <c r="P8" i="4" s="1"/>
  <c r="J6" i="5"/>
  <c r="I6" i="5"/>
  <c r="B8" i="4" s="1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6" i="4"/>
  <c r="L86" i="4"/>
  <c r="J86" i="4"/>
  <c r="AT10" i="4"/>
  <c r="AL10" i="4"/>
  <c r="AD10" i="4"/>
  <c r="B10" i="4"/>
  <c r="I8" i="4"/>
</calcChain>
</file>

<file path=xl/sharedStrings.xml><?xml version="1.0" encoding="utf-8"?>
<sst xmlns="http://schemas.openxmlformats.org/spreadsheetml/2006/main" count="236" uniqueCount="119">
  <si>
    <t>経営比較分析表（令和3年度決算）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</si>
  <si>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</si>
  <si>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</si>
  <si>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</si>
  <si>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</si>
  <si>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</si>
  <si>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</si>
  <si>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</si>
  <si>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</si>
  <si>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</si>
  <si>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</si>
  <si>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</si>
  <si>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</si>
  <si>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</si>
  <si>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</si>
  <si>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</si>
  <si>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</si>
  <si>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</si>
  <si>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</si>
  <si>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</si>
  <si>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</si>
  <si>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</si>
  <si>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</si>
  <si>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令和3年度全国平均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</si>
  <si>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</si>
  <si>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</si>
  <si>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</si>
  <si>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</si>
  <si>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</si>
  <si>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</si>
  <si>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法適用企業と類似団体区分が同じため、収益的収支比率の類似団体平均等を表示していません。</t>
    <rPh sb="2" eb="5">
      <t>ホウテキヨウ</t>
    </rPh>
    <rPh sb="5" eb="7">
      <t>キギョウ</t>
    </rPh>
    <rPh sb="8" eb="10">
      <t>ルイジ</t>
    </rPh>
    <rPh sb="10" eb="12">
      <t>ダンタイ</t>
    </rPh>
    <rPh sb="12" eb="14">
      <t>クブン</t>
    </rPh>
    <rPh sb="15" eb="16">
      <t>オナ</t>
    </rPh>
    <rPh sb="20" eb="23">
      <t>シュウエキテキ</t>
    </rPh>
    <rPh sb="23" eb="25">
      <t>シュウシ</t>
    </rPh>
    <rPh sb="25" eb="27">
      <t>ヒリツ</t>
    </rPh>
    <rPh sb="28" eb="30">
      <t>ルイジ</t>
    </rPh>
    <rPh sb="30" eb="32">
      <t>ダンタイ</t>
    </rPh>
    <rPh sb="32" eb="34">
      <t>ヘイキン</t>
    </rPh>
    <rPh sb="34" eb="35">
      <t>ナド</t>
    </rPh>
    <rPh sb="36" eb="38">
      <t>ヒョウジ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</si>
  <si>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</si>
  <si>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</si>
  <si>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</si>
  <si>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</si>
  <si>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</si>
  <si>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</si>
  <si>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</si>
  <si>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</si>
  <si>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</si>
  <si>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</si>
  <si>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</si>
  <si>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</si>
  <si>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-</t>
    <phoneticPr fontId="4"/>
  </si>
  <si>
    <t>下水道事業(法非適用)</t>
    <rPh sb="3" eb="5">
      <t>ジギョウ</t>
    </rPh>
    <rPh sb="6" eb="7">
      <t>ホウ</t>
    </rPh>
    <rPh sb="7" eb="8">
      <t>ヒ</t>
    </rPh>
    <rPh sb="8" eb="10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</si>
  <si>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</si>
  <si>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</si>
  <si>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</si>
  <si>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</si>
  <si>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</si>
  <si>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</si>
  <si>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</si>
  <si>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</si>
  <si>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</si>
  <si>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</si>
  <si>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</si>
  <si>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</si>
  <si>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①収益的収支比率(％)</t>
    <rPh sb="1" eb="4">
      <t>シュウエキテキ</t>
    </rPh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</si>
  <si>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</si>
  <si>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</si>
  <si>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</si>
  <si>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</si>
  <si>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</si>
  <si>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</si>
  <si>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</si>
  <si>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</si>
  <si>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</si>
  <si>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</si>
  <si>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</si>
  <si>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</si>
  <si>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</si>
  <si>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</si>
  <si>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</si>
  <si>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</si>
  <si>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</si>
  <si>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</si>
  <si>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</si>
  <si>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</si>
  <si>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</si>
  <si>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</si>
  <si>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</si>
  <si>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</si>
  <si>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</si>
  <si>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</si>
  <si>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</si>
  <si>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</si>
  <si>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</si>
  <si>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</si>
  <si>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</si>
  <si>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</si>
  <si>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</si>
  <si>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</si>
  <si>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</si>
  <si>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</si>
  <si>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</si>
  <si>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</si>
  <si>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</si>
  <si>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福島県　浅川町</t>
  </si>
  <si>
    <t>法非適用</t>
  </si>
  <si>
    <t>下水道事業</t>
  </si>
  <si>
    <t>特定環境保全公共下水道</t>
  </si>
  <si>
    <t>D2</t>
  </si>
  <si>
    <t>非設置</t>
  </si>
  <si>
    <t>-</t>
  </si>
  <si>
    <t>該当数値なし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</si>
  <si>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</si>
  <si>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</si>
  <si>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</si>
  <si>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</si>
  <si>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</si>
  <si>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</si>
  <si>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</si>
  <si>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</si>
  <si>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"H"yy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</si>
  <si>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</si>
  <si>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</si>
  <si>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①収益的収支比率：H23年度以降、概ね100%を超える水準で推移しているため経営状況は健全である。
④企業債残高対事業規模比率：類似団体平均値を下回る低い数値となっている。
⑤経費回収率：類似団体平均と比較して高い数値にあるが、地方公営企業会計適用や汚水処理場の耐水化に伴う経費が嵩み、R3では悪化した。
⑥汚水処理原価：類似団体平均と比較して低い数値で推移してきたが、⑤のとおり経費が嵩んだことにより、一時的な悪化を示した。
⑦施設利用率：類似団体平均と比較して低い状況であるが、年々増加している。管路施設の整備が途中であるため、今後、更に増加する見込である。
⑧水洗化率：類似団体平均と比較して低い状況であるが、年々増加している。管路施設の整備が途中であるため、今後、更に増加する見込である。
・R2までは収益的収支が100%を超えており経費回収率も100％を超えてきたが、⑤のとおり、一時的に経費が嵩む期間が生じているため、経営状況は悪化を示した。
・汚水処理原価はR2までは類似団体平均値より低い数値となっているが、今後、老朽化等による維持管理費の増加に対応するため、有収水量の増加に向けて接続率の向上に努めていく。</t>
    <rPh sb="17" eb="18">
      <t>オオム</t>
    </rPh>
    <rPh sb="114" eb="116">
      <t>チホウ</t>
    </rPh>
    <rPh sb="116" eb="120">
      <t>コウエイキギョウ</t>
    </rPh>
    <rPh sb="120" eb="122">
      <t>カイケイ</t>
    </rPh>
    <rPh sb="122" eb="124">
      <t>テキヨウ</t>
    </rPh>
    <rPh sb="125" eb="130">
      <t>オスイショリジョウ</t>
    </rPh>
    <rPh sb="131" eb="134">
      <t>タイスイカ</t>
    </rPh>
    <rPh sb="135" eb="136">
      <t>トモナ</t>
    </rPh>
    <rPh sb="137" eb="139">
      <t>ケイヒ</t>
    </rPh>
    <rPh sb="140" eb="141">
      <t>カサ</t>
    </rPh>
    <rPh sb="147" eb="149">
      <t>アッカ</t>
    </rPh>
    <rPh sb="177" eb="179">
      <t>スイイ</t>
    </rPh>
    <rPh sb="190" eb="192">
      <t>ケイヒ</t>
    </rPh>
    <rPh sb="193" eb="194">
      <t>カサ</t>
    </rPh>
    <rPh sb="202" eb="205">
      <t>イチジテキ</t>
    </rPh>
    <rPh sb="206" eb="208">
      <t>アッカ</t>
    </rPh>
    <rPh sb="209" eb="210">
      <t>シメ</t>
    </rPh>
    <rPh sb="396" eb="399">
      <t>イチジテキ</t>
    </rPh>
    <rPh sb="400" eb="402">
      <t>ケイヒ</t>
    </rPh>
    <rPh sb="403" eb="404">
      <t>カサ</t>
    </rPh>
    <rPh sb="405" eb="407">
      <t>キカン</t>
    </rPh>
    <rPh sb="408" eb="409">
      <t>ショウ</t>
    </rPh>
    <rPh sb="416" eb="420">
      <t>ケイエイジョウキョウ</t>
    </rPh>
    <rPh sb="421" eb="423">
      <t>アッカ</t>
    </rPh>
    <rPh sb="424" eb="425">
      <t>シメ</t>
    </rPh>
    <phoneticPr fontId="4"/>
  </si>
  <si>
    <t>③管渠改善率：類似団体平均と比較して低い数値となっている。
・平成18年3月供用開始のため、比較的新しい施設ではあるが、供用開始から15年を過ぎたため、各設備についてオーバーホール等の実施が必要となっている。
細かい修繕が散発的に発生しており、早期の発見や対応に努めていく。
・管渠は耐用年数を経過するものはないが、東日本大震災の影響を受けた管渠もあることから、定期的な点検・調査をする必要がある。</t>
    <phoneticPr fontId="4"/>
  </si>
  <si>
    <t>・収益的収支が概ね黒字の推移とはなっているが、施設も供用開始から15年を経過し、今後、維持費等の増が見込まれるため、更に経費削減や施設利用率の向上が必要になる。
・処理区域の拡大については、今後の更新や修繕も考慮し、投資規模は適切か判断する必要がある。
・R6より地方公営企業会計を適用する予定であり、それにより経営状況が改めて明らかとなる見通しである。健全な経営状況を目指し役立てたい。</t>
    <rPh sb="12" eb="14">
      <t>スイイ</t>
    </rPh>
    <rPh sb="132" eb="138">
      <t>チホウコウエイキギョウ</t>
    </rPh>
    <rPh sb="138" eb="140">
      <t>カイケイ</t>
    </rPh>
    <rPh sb="141" eb="143">
      <t>テキヨウ</t>
    </rPh>
    <rPh sb="145" eb="147">
      <t>ヨテイ</t>
    </rPh>
    <rPh sb="156" eb="160">
      <t>ケイエイジョウキョウ</t>
    </rPh>
    <rPh sb="161" eb="162">
      <t>アラタ</t>
    </rPh>
    <rPh sb="164" eb="165">
      <t>アキ</t>
    </rPh>
    <rPh sb="170" eb="172">
      <t>ミトオ</t>
    </rPh>
    <rPh sb="177" eb="179">
      <t>ケンゼン</t>
    </rPh>
    <rPh sb="180" eb="184">
      <t>ケイエイジョウキョウ</t>
    </rPh>
    <rPh sb="185" eb="187">
      <t>メザ</t>
    </rPh>
    <rPh sb="188" eb="190">
      <t>ヤクダ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</si>
</sst>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&#65279;<?xml version="1.0" encoding="utf-8" standalone="yes"?>
<Relationships xmlns="http://schemas.openxmlformats.org/package/2006/relationships">
  <Relationship Id="rId3" Type="http://schemas.openxmlformats.org/officeDocument/2006/relationships/theme" Target="theme/theme1.xml" />
  <Relationship Id="rId2" Type="http://schemas.openxmlformats.org/officeDocument/2006/relationships/worksheet" Target="worksheets/sheet2.xml" />
  <Relationship Id="rId1" Type="http://schemas.openxmlformats.org/officeDocument/2006/relationships/worksheet" Target="worksheets/sheet1.xml" />
  <Relationship Id="rId6" Type="http://schemas.openxmlformats.org/officeDocument/2006/relationships/calcChain" Target="calcChain.xml" />
  <Relationship Id="rId5" Type="http://schemas.openxmlformats.org/officeDocument/2006/relationships/sharedStrings" Target="sharedStrings.xml" />
  <Relationship Id="rId4" Type="http://schemas.openxmlformats.org/officeDocument/2006/relationships/styles" Target="styles.xml" />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7"/>
          <c:y val="0.15806945669028463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データ!$EE$6:$EI$6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F2D-4057-8BEE-E6D62F0E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4790016"/>
        <c:axId val="20661977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0.13</c:v>
                </c:pt>
                <c:pt idx="1">
                  <c:v>0.09</c:v>
                </c:pt>
                <c:pt idx="2">
                  <c:v>0.06</c:v>
                </c:pt>
                <c:pt idx="3">
                  <c:v>0.39</c:v>
                </c:pt>
                <c:pt idx="4">
                  <c:v>0.1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F2D-4057-8BEE-E6D62F0EDD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4790016"/>
        <c:axId val="206619776"/>
      </c:lineChart>
      <c:dateAx>
        <c:axId val="20479001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6619776"/>
        <c:crosses val="autoZero"/>
        <c:auto val="1"/>
        <c:lblOffset val="100"/>
        <c:baseTimeUnit val="years"/>
      </c:dateAx>
      <c:valAx>
        <c:axId val="20661977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479001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44" l="0.70000000000000062" r="0.70000000000000062" t="0.75000000000001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23.67</c:v>
                </c:pt>
                <c:pt idx="1">
                  <c:v>23.73</c:v>
                </c:pt>
                <c:pt idx="2">
                  <c:v>25.07</c:v>
                </c:pt>
                <c:pt idx="3">
                  <c:v>26.07</c:v>
                </c:pt>
                <c:pt idx="4">
                  <c:v>26.6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A-41C6-976A-1BA1559C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8144"/>
        <c:axId val="1398538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37.08</c:v>
                </c:pt>
                <c:pt idx="1">
                  <c:v>37.46</c:v>
                </c:pt>
                <c:pt idx="2">
                  <c:v>37.65</c:v>
                </c:pt>
                <c:pt idx="3">
                  <c:v>42.4</c:v>
                </c:pt>
                <c:pt idx="4">
                  <c:v>42.28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8A-41C6-976A-1BA1559C8C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8144"/>
        <c:axId val="139853824"/>
      </c:lineChart>
      <c:dateAx>
        <c:axId val="73398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53824"/>
        <c:crosses val="autoZero"/>
        <c:auto val="1"/>
        <c:lblOffset val="100"/>
        <c:baseTimeUnit val="years"/>
      </c:dateAx>
      <c:valAx>
        <c:axId val="1398538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8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57</c:v>
                </c:pt>
                <c:pt idx="1">
                  <c:v>57.55</c:v>
                </c:pt>
                <c:pt idx="2">
                  <c:v>58.65</c:v>
                </c:pt>
                <c:pt idx="3">
                  <c:v>59.83</c:v>
                </c:pt>
                <c:pt idx="4">
                  <c:v>60.99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C82-4D94-B7DF-9EE3960E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84032"/>
        <c:axId val="13988595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67.22</c:v>
                </c:pt>
                <c:pt idx="1">
                  <c:v>67.459999999999994</c:v>
                </c:pt>
                <c:pt idx="2">
                  <c:v>67.37</c:v>
                </c:pt>
                <c:pt idx="3">
                  <c:v>84.19</c:v>
                </c:pt>
                <c:pt idx="4">
                  <c:v>84.34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C82-4D94-B7DF-9EE3960ED3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84032"/>
        <c:axId val="139885952"/>
      </c:lineChart>
      <c:dateAx>
        <c:axId val="1398840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85952"/>
        <c:crosses val="autoZero"/>
        <c:auto val="1"/>
        <c:lblOffset val="100"/>
        <c:baseTimeUnit val="years"/>
      </c:dateAx>
      <c:valAx>
        <c:axId val="13988595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840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"/>
          <c:y val="0.15806945669028438"/>
          <c:w val="0.8602616255212191"/>
          <c:h val="0.56370168884887784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107.54</c:v>
                </c:pt>
                <c:pt idx="1">
                  <c:v>107.91</c:v>
                </c:pt>
                <c:pt idx="2">
                  <c:v>112.49</c:v>
                </c:pt>
                <c:pt idx="3">
                  <c:v>121.8</c:v>
                </c:pt>
                <c:pt idx="4">
                  <c:v>98.32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A453-4D30-901C-83256A934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4992"/>
        <c:axId val="21704038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53-4D30-901C-83256A934E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4992"/>
        <c:axId val="217040384"/>
      </c:lineChart>
      <c:dateAx>
        <c:axId val="21408499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7040384"/>
        <c:crosses val="autoZero"/>
        <c:auto val="1"/>
        <c:lblOffset val="100"/>
        <c:baseTimeUnit val="years"/>
      </c:dateAx>
      <c:valAx>
        <c:axId val="21704038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499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88" l="0.70000000000000062" r="0.70000000000000062" t="0.75000000000001088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データ!$DI$6:$DM$6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0F6-47FB-8E2C-87FC3B376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112"/>
        <c:axId val="2182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40F6-47FB-8E2C-87FC3B376FA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112"/>
        <c:axId val="218298240"/>
      </c:lineChart>
      <c:dateAx>
        <c:axId val="21761011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8240"/>
        <c:crosses val="autoZero"/>
        <c:auto val="1"/>
        <c:lblOffset val="100"/>
        <c:baseTimeUnit val="years"/>
      </c:dateAx>
      <c:valAx>
        <c:axId val="2182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11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2A3A-497B-8A80-C28777390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12288"/>
        <c:axId val="73214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A3A-497B-8A80-C2877739025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12288"/>
        <c:axId val="73214208"/>
      </c:lineChart>
      <c:dateAx>
        <c:axId val="73212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14208"/>
        <c:crosses val="autoZero"/>
        <c:auto val="1"/>
        <c:lblOffset val="100"/>
        <c:baseTimeUnit val="years"/>
      </c:dateAx>
      <c:valAx>
        <c:axId val="73214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12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BC-4A43-B167-C7C55CB5F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288"/>
        <c:axId val="732302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8BC-4A43-B167-C7C55CB5FB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288"/>
        <c:axId val="73230208"/>
      </c:lineChart>
      <c:dateAx>
        <c:axId val="73228288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208"/>
        <c:crosses val="autoZero"/>
        <c:auto val="1"/>
        <c:lblOffset val="100"/>
        <c:baseTimeUnit val="years"/>
      </c:dateAx>
      <c:valAx>
        <c:axId val="732302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288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データ!$AU$6:$AY$6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E13-4AAE-A046-A7A2C8B67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39936"/>
        <c:axId val="7325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</c:formatCode>
                <c:ptCount val="5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E13-4AAE-A046-A7A2C8B6734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39936"/>
        <c:axId val="73250304"/>
      </c:lineChart>
      <c:dateAx>
        <c:axId val="73239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0304"/>
        <c:crosses val="autoZero"/>
        <c:auto val="1"/>
        <c:lblOffset val="100"/>
        <c:baseTimeUnit val="years"/>
      </c:dateAx>
      <c:valAx>
        <c:axId val="7325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39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111.53</c:v>
                </c:pt>
                <c:pt idx="1">
                  <c:v>117.1</c:v>
                </c:pt>
                <c:pt idx="2">
                  <c:v>7.79</c:v>
                </c:pt>
                <c:pt idx="3">
                  <c:v>0.01</c:v>
                </c:pt>
                <c:pt idx="4" formatCode="#,##0.00;&quot;△&quot;#,##0.0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B5D-4E60-A17D-EC9C77F80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0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1223.96</c:v>
                </c:pt>
                <c:pt idx="1">
                  <c:v>1269.1500000000001</c:v>
                </c:pt>
                <c:pt idx="2">
                  <c:v>1087.96</c:v>
                </c:pt>
                <c:pt idx="3">
                  <c:v>1258.43</c:v>
                </c:pt>
                <c:pt idx="4">
                  <c:v>1163.75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B5D-4E60-A17D-EC9C77F8015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0032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0032"/>
        <c:crosses val="autoZero"/>
        <c:auto val="1"/>
        <c:lblOffset val="100"/>
        <c:baseTimeUnit val="years"/>
      </c:dateAx>
      <c:valAx>
        <c:axId val="73340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112.03</c:v>
                </c:pt>
                <c:pt idx="1">
                  <c:v>100</c:v>
                </c:pt>
                <c:pt idx="2">
                  <c:v>120.3</c:v>
                </c:pt>
                <c:pt idx="3">
                  <c:v>100</c:v>
                </c:pt>
                <c:pt idx="4">
                  <c:v>82.83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C0A-45B5-845D-F09DCC43B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53856"/>
        <c:axId val="733601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61.54</c:v>
                </c:pt>
                <c:pt idx="1">
                  <c:v>63.97</c:v>
                </c:pt>
                <c:pt idx="2">
                  <c:v>59.67</c:v>
                </c:pt>
                <c:pt idx="3">
                  <c:v>73.36</c:v>
                </c:pt>
                <c:pt idx="4">
                  <c:v>72.599999999999994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C0A-45B5-845D-F09DCC43B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53856"/>
        <c:axId val="73360128"/>
      </c:lineChart>
      <c:dateAx>
        <c:axId val="73353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0128"/>
        <c:crosses val="autoZero"/>
        <c:auto val="1"/>
        <c:lblOffset val="100"/>
        <c:baseTimeUnit val="years"/>
      </c:dateAx>
      <c:valAx>
        <c:axId val="733601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53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3"/>
          <c:y val="0.15806945669028447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"H"yy</c:formatCode>
                <c:ptCount val="5"/>
                <c:pt idx="0">
                  <c:v>47119</c:v>
                </c:pt>
                <c:pt idx="1">
                  <c:v>47484</c:v>
                </c:pt>
                <c:pt idx="2" formatCode="&quot;R&quot;dd">
                  <c:v>47849</c:v>
                </c:pt>
                <c:pt idx="3" formatCode="&quot;R&quot;dd">
                  <c:v>48215</c:v>
                </c:pt>
                <c:pt idx="4" formatCode="&quot;R&quot;dd">
                  <c:v>48582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179.21</c:v>
                </c:pt>
                <c:pt idx="1">
                  <c:v>200.06</c:v>
                </c:pt>
                <c:pt idx="2">
                  <c:v>170.13</c:v>
                </c:pt>
                <c:pt idx="3">
                  <c:v>207.42</c:v>
                </c:pt>
                <c:pt idx="4">
                  <c:v>256.11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808-4B43-98E3-5AF6EE394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9856"/>
        <c:axId val="7337203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267.86</c:v>
                </c:pt>
                <c:pt idx="1">
                  <c:v>256.82</c:v>
                </c:pt>
                <c:pt idx="2">
                  <c:v>270.60000000000002</c:v>
                </c:pt>
                <c:pt idx="3">
                  <c:v>224.88</c:v>
                </c:pt>
                <c:pt idx="4">
                  <c:v>228.64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808-4B43-98E3-5AF6EE394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9856"/>
        <c:axId val="73372032"/>
      </c:lineChart>
      <c:dateAx>
        <c:axId val="73369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72032"/>
        <c:crosses val="autoZero"/>
        <c:auto val="1"/>
        <c:lblOffset val="100"/>
        <c:baseTimeUnit val="years"/>
      </c:dateAx>
      <c:valAx>
        <c:axId val="7337203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9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1" l="0.70000000000000062" r="0.70000000000000062" t="0.7500000000000111" header="0.30000000000000032" footer="0.30000000000000032"/>
    <c:pageSetup/>
  </c:printSettings>
</c:chartSpace>
</file>

<file path=xl/drawings/_rels/drawing1.xml.rels>&#65279;<?xml version="1.0" encoding="utf-8" standalone="yes"?>
<Relationships xmlns="http://schemas.openxmlformats.org/package/2006/relationships">
  <Relationship Id="rId8" Type="http://schemas.openxmlformats.org/officeDocument/2006/relationships/chart" Target="../charts/chart8.xml" />
  <Relationship Id="rId3" Type="http://schemas.openxmlformats.org/officeDocument/2006/relationships/chart" Target="../charts/chart3.xml" />
  <Relationship Id="rId7" Type="http://schemas.openxmlformats.org/officeDocument/2006/relationships/chart" Target="../charts/chart7.xml" />
  <Relationship Id="rId2" Type="http://schemas.openxmlformats.org/officeDocument/2006/relationships/chart" Target="../charts/chart2.xml" />
  <Relationship Id="rId1" Type="http://schemas.openxmlformats.org/officeDocument/2006/relationships/chart" Target="../charts/chart1.xml" />
  <Relationship Id="rId6" Type="http://schemas.openxmlformats.org/officeDocument/2006/relationships/chart" Target="../charts/chart6.xml" />
  <Relationship Id="rId11" Type="http://schemas.openxmlformats.org/officeDocument/2006/relationships/chart" Target="../charts/chart11.xml" />
  <Relationship Id="rId5" Type="http://schemas.openxmlformats.org/officeDocument/2006/relationships/chart" Target="../charts/chart5.xml" />
  <Relationship Id="rId10" Type="http://schemas.openxmlformats.org/officeDocument/2006/relationships/chart" Target="../charts/chart10.xml" />
  <Relationship Id="rId4" Type="http://schemas.openxmlformats.org/officeDocument/2006/relationships/chart" Target="../charts/chart4.xml" />
  <Relationship Id="rId9" Type="http://schemas.openxmlformats.org/officeDocument/2006/relationships/chart" Target="../charts/chart9.xml" />
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①収益的収支比率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6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B2B5CB1B-0636-44D9-A384-2AB47C8F2FF5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データ!AT6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A4C1DE3-A195-467D-A448-A1CA2753E1E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データ!BE6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76053BB2-00CA-483E-BE09-9317E6A425C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6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6320F7C-427E-4DFB-8FAE-3E8F3B03D19B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【1,201.79】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6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53628B65-B654-4FA0-942C-83531334EFA1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【85.24】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6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9D02BE1-17EC-4389-BB10-4E95A821A5A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【42.57】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6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FF1F086-12A8-4BCF-813C-9468FC144E7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【216.39】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6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2977FF5-EA62-4B0E-9086-F5E4F010C88A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【75.31】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データ!DS6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7F69703-978E-413C-98A4-EE91EA8988D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データ!ED6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2B8C38D-56BE-44C8-85B3-6365CDE5732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itchFamily="49" charset="-128"/>
              <a:ea typeface="ＭＳ ゴシック" pitchFamily="49" charset="-128"/>
            </a:rPr>
            <a:pPr algn="r"/>
            <a:t> 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6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1C3EF1D-C888-43BD-9FE7-E84292FF0097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38100</xdr:colOff>
      <xdr:row>17</xdr:row>
      <xdr:rowOff>38100</xdr:rowOff>
    </xdr:from>
    <xdr:to>
      <xdr:col>30</xdr:col>
      <xdr:colOff>228600</xdr:colOff>
      <xdr:row>32</xdr:row>
      <xdr:rowOff>28575</xdr:rowOff>
    </xdr:to>
    <xdr:sp macro="" textlink="">
      <xdr:nvSpPr>
        <xdr:cNvPr id="35" name="テキスト ボックス 34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/>
      </xdr:nvSpPr>
      <xdr:spPr>
        <a:xfrm>
          <a:off x="4810125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32</xdr:col>
      <xdr:colOff>47625</xdr:colOff>
      <xdr:row>17</xdr:row>
      <xdr:rowOff>38100</xdr:rowOff>
    </xdr:from>
    <xdr:to>
      <xdr:col>45</xdr:col>
      <xdr:colOff>238125</xdr:colOff>
      <xdr:row>32</xdr:row>
      <xdr:rowOff>28575</xdr:rowOff>
    </xdr:to>
    <xdr:sp macro="" textlink="">
      <xdr:nvSpPr>
        <xdr:cNvPr id="36" name="テキスト ボックス 35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/>
      </xdr:nvSpPr>
      <xdr:spPr>
        <a:xfrm>
          <a:off x="9105900" y="3000375"/>
          <a:ext cx="3905250" cy="2562225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</xdr:col>
      <xdr:colOff>57150</xdr:colOff>
      <xdr:row>63</xdr:row>
      <xdr:rowOff>85725</xdr:rowOff>
    </xdr:from>
    <xdr:to>
      <xdr:col>19</xdr:col>
      <xdr:colOff>228600</xdr:colOff>
      <xdr:row>77</xdr:row>
      <xdr:rowOff>142875</xdr:rowOff>
    </xdr:to>
    <xdr:sp macro="" textlink="">
      <xdr:nvSpPr>
        <xdr:cNvPr id="37" name="テキスト ボックス 36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/>
      </xdr:nvSpPr>
      <xdr:spPr>
        <a:xfrm>
          <a:off x="542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  <xdr:twoCellAnchor>
    <xdr:from>
      <xdr:col>22</xdr:col>
      <xdr:colOff>57150</xdr:colOff>
      <xdr:row>63</xdr:row>
      <xdr:rowOff>85725</xdr:rowOff>
    </xdr:from>
    <xdr:to>
      <xdr:col>39</xdr:col>
      <xdr:colOff>228600</xdr:colOff>
      <xdr:row>77</xdr:row>
      <xdr:rowOff>142875</xdr:rowOff>
    </xdr:to>
    <xdr:sp macro="" textlink="">
      <xdr:nvSpPr>
        <xdr:cNvPr id="38" name="テキスト ボックス 37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/>
      </xdr:nvSpPr>
      <xdr:spPr>
        <a:xfrm>
          <a:off x="6257925" y="10934700"/>
          <a:ext cx="5029200" cy="2457450"/>
        </a:xfrm>
        <a:prstGeom prst="rect">
          <a:avLst/>
        </a:prstGeom>
        <a:solidFill>
          <a:schemeClr val="lt1">
            <a:alpha val="70000"/>
          </a:schemeClr>
        </a:solidFill>
        <a:ln w="9525" cmpd="sng">
          <a:solidFill>
            <a:schemeClr val="bg1">
              <a:lumMod val="65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/>
        <a:lstStyle/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1" lang="ja-JP" altLang="en-US" sz="16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ＭＳ ゴシック" panose="020B0609070205080204" pitchFamily="49" charset="-128"/>
              <a:ea typeface="ＭＳ ゴシック" panose="020B0609070205080204" pitchFamily="49" charset="-128"/>
              <a:cs typeface="+mn-cs"/>
            </a:rPr>
            <a:t>該当数値なし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&#65279;<?xml version="1.0" encoding="utf-8" standalone="yes"?>
<Relationships xmlns="http://schemas.openxmlformats.org/package/2006/relationships">
  <Relationship Id="rId2" Type="http://schemas.openxmlformats.org/officeDocument/2006/relationships/drawing" Target="../drawings/drawing1.xml" />
  <Relationship Id="rId1" Type="http://schemas.openxmlformats.org/officeDocument/2006/relationships/printerSettings" Target="../printerSettings/printerSettings1.bin" />
</Relationships>
</file>

<file path=xl/worksheets/_rels/sheet2.xml.rels>&#65279;<?xml version="1.0" encoding="utf-8" standalone="yes"?>
<Relationships xmlns="http://schemas.openxmlformats.org/package/2006/relationships">
  <Relationship Id="rId1" Type="http://schemas.openxmlformats.org/officeDocument/2006/relationships/printerSettings" Target="../printerSettings/printerSettings2.bin" />
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6"/>
  <sheetViews>
    <sheetView showGridLines="0" tabSelected="1" topLeftCell="AG61" zoomScaleNormal="100" workbookViewId="0">
      <selection activeCell="BL83" sqref="BL83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70" t="s">
        <v>0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  <c r="S2" s="70"/>
      <c r="T2" s="70"/>
      <c r="U2" s="70"/>
      <c r="V2" s="70"/>
      <c r="W2" s="70"/>
      <c r="X2" s="70"/>
      <c r="Y2" s="70"/>
      <c r="Z2" s="70"/>
      <c r="AA2" s="70"/>
      <c r="AB2" s="70"/>
      <c r="AC2" s="70"/>
      <c r="AD2" s="70"/>
      <c r="AE2" s="70"/>
      <c r="AF2" s="70"/>
      <c r="AG2" s="70"/>
      <c r="AH2" s="70"/>
      <c r="AI2" s="70"/>
      <c r="AJ2" s="70"/>
      <c r="AK2" s="70"/>
      <c r="AL2" s="70"/>
      <c r="AM2" s="70"/>
      <c r="AN2" s="70"/>
      <c r="AO2" s="70"/>
      <c r="AP2" s="70"/>
      <c r="AQ2" s="70"/>
      <c r="AR2" s="70"/>
      <c r="AS2" s="70"/>
      <c r="AT2" s="70"/>
      <c r="AU2" s="70"/>
      <c r="AV2" s="70"/>
      <c r="AW2" s="70"/>
      <c r="AX2" s="70"/>
      <c r="AY2" s="70"/>
      <c r="AZ2" s="70"/>
      <c r="BA2" s="70"/>
      <c r="BB2" s="70"/>
      <c r="BC2" s="70"/>
      <c r="BD2" s="70"/>
      <c r="BE2" s="70"/>
      <c r="BF2" s="70"/>
      <c r="BG2" s="70"/>
      <c r="BH2" s="70"/>
      <c r="BI2" s="70"/>
      <c r="BJ2" s="70"/>
      <c r="BK2" s="70"/>
      <c r="BL2" s="70"/>
      <c r="BM2" s="70"/>
      <c r="BN2" s="70"/>
      <c r="BO2" s="70"/>
      <c r="BP2" s="70"/>
      <c r="BQ2" s="70"/>
      <c r="BR2" s="70"/>
      <c r="BS2" s="70"/>
      <c r="BT2" s="70"/>
      <c r="BU2" s="70"/>
      <c r="BV2" s="70"/>
      <c r="BW2" s="70"/>
      <c r="BX2" s="70"/>
      <c r="BY2" s="70"/>
      <c r="BZ2" s="70"/>
    </row>
    <row r="3" spans="1:78" ht="9.75" customHeight="1" x14ac:dyDescent="0.15">
      <c r="A3" s="2"/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  <c r="S3" s="70"/>
      <c r="T3" s="70"/>
      <c r="U3" s="70"/>
      <c r="V3" s="70"/>
      <c r="W3" s="70"/>
      <c r="X3" s="70"/>
      <c r="Y3" s="70"/>
      <c r="Z3" s="70"/>
      <c r="AA3" s="70"/>
      <c r="AB3" s="70"/>
      <c r="AC3" s="70"/>
      <c r="AD3" s="70"/>
      <c r="AE3" s="70"/>
      <c r="AF3" s="70"/>
      <c r="AG3" s="70"/>
      <c r="AH3" s="70"/>
      <c r="AI3" s="70"/>
      <c r="AJ3" s="70"/>
      <c r="AK3" s="70"/>
      <c r="AL3" s="70"/>
      <c r="AM3" s="70"/>
      <c r="AN3" s="70"/>
      <c r="AO3" s="70"/>
      <c r="AP3" s="70"/>
      <c r="AQ3" s="70"/>
      <c r="AR3" s="70"/>
      <c r="AS3" s="70"/>
      <c r="AT3" s="70"/>
      <c r="AU3" s="70"/>
      <c r="AV3" s="70"/>
      <c r="AW3" s="70"/>
      <c r="AX3" s="70"/>
      <c r="AY3" s="70"/>
      <c r="AZ3" s="70"/>
      <c r="BA3" s="70"/>
      <c r="BB3" s="70"/>
      <c r="BC3" s="70"/>
      <c r="BD3" s="70"/>
      <c r="BE3" s="70"/>
      <c r="BF3" s="70"/>
      <c r="BG3" s="70"/>
      <c r="BH3" s="70"/>
      <c r="BI3" s="70"/>
      <c r="BJ3" s="70"/>
      <c r="BK3" s="70"/>
      <c r="BL3" s="70"/>
      <c r="BM3" s="70"/>
      <c r="BN3" s="70"/>
      <c r="BO3" s="70"/>
      <c r="BP3" s="70"/>
      <c r="BQ3" s="70"/>
      <c r="BR3" s="70"/>
      <c r="BS3" s="70"/>
      <c r="BT3" s="70"/>
      <c r="BU3" s="70"/>
      <c r="BV3" s="70"/>
      <c r="BW3" s="70"/>
      <c r="BX3" s="70"/>
      <c r="BY3" s="70"/>
      <c r="BZ3" s="70"/>
    </row>
    <row r="4" spans="1:78" ht="9.75" customHeight="1" x14ac:dyDescent="0.15">
      <c r="A4" s="2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  <c r="S4" s="70"/>
      <c r="T4" s="70"/>
      <c r="U4" s="70"/>
      <c r="V4" s="70"/>
      <c r="W4" s="70"/>
      <c r="X4" s="70"/>
      <c r="Y4" s="70"/>
      <c r="Z4" s="70"/>
      <c r="AA4" s="70"/>
      <c r="AB4" s="70"/>
      <c r="AC4" s="70"/>
      <c r="AD4" s="70"/>
      <c r="AE4" s="70"/>
      <c r="AF4" s="70"/>
      <c r="AG4" s="70"/>
      <c r="AH4" s="70"/>
      <c r="AI4" s="70"/>
      <c r="AJ4" s="70"/>
      <c r="AK4" s="70"/>
      <c r="AL4" s="70"/>
      <c r="AM4" s="70"/>
      <c r="AN4" s="70"/>
      <c r="AO4" s="70"/>
      <c r="AP4" s="70"/>
      <c r="AQ4" s="70"/>
      <c r="AR4" s="70"/>
      <c r="AS4" s="70"/>
      <c r="AT4" s="70"/>
      <c r="AU4" s="70"/>
      <c r="AV4" s="70"/>
      <c r="AW4" s="70"/>
      <c r="AX4" s="70"/>
      <c r="AY4" s="70"/>
      <c r="AZ4" s="70"/>
      <c r="BA4" s="70"/>
      <c r="BB4" s="70"/>
      <c r="BC4" s="70"/>
      <c r="BD4" s="70"/>
      <c r="BE4" s="70"/>
      <c r="BF4" s="70"/>
      <c r="BG4" s="70"/>
      <c r="BH4" s="70"/>
      <c r="BI4" s="70"/>
      <c r="BJ4" s="70"/>
      <c r="BK4" s="70"/>
      <c r="BL4" s="70"/>
      <c r="BM4" s="70"/>
      <c r="BN4" s="70"/>
      <c r="BO4" s="70"/>
      <c r="BP4" s="70"/>
      <c r="BQ4" s="70"/>
      <c r="BR4" s="70"/>
      <c r="BS4" s="70"/>
      <c r="BT4" s="70"/>
      <c r="BU4" s="70"/>
      <c r="BV4" s="70"/>
      <c r="BW4" s="70"/>
      <c r="BX4" s="70"/>
      <c r="BY4" s="70"/>
      <c r="BZ4" s="70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71" t="str">
        <f>データ!H6</f>
        <v>福島県　浅川町</v>
      </c>
      <c r="C6" s="71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60" t="s">
        <v>1</v>
      </c>
      <c r="C7" s="60"/>
      <c r="D7" s="60"/>
      <c r="E7" s="60"/>
      <c r="F7" s="60"/>
      <c r="G7" s="60"/>
      <c r="H7" s="60"/>
      <c r="I7" s="60" t="s">
        <v>2</v>
      </c>
      <c r="J7" s="60"/>
      <c r="K7" s="60"/>
      <c r="L7" s="60"/>
      <c r="M7" s="60"/>
      <c r="N7" s="60"/>
      <c r="O7" s="60"/>
      <c r="P7" s="60" t="s">
        <v>3</v>
      </c>
      <c r="Q7" s="60"/>
      <c r="R7" s="60"/>
      <c r="S7" s="60"/>
      <c r="T7" s="60"/>
      <c r="U7" s="60"/>
      <c r="V7" s="60"/>
      <c r="W7" s="60" t="s">
        <v>4</v>
      </c>
      <c r="X7" s="60"/>
      <c r="Y7" s="60"/>
      <c r="Z7" s="60"/>
      <c r="AA7" s="60"/>
      <c r="AB7" s="60"/>
      <c r="AC7" s="60"/>
      <c r="AD7" s="60" t="s">
        <v>5</v>
      </c>
      <c r="AE7" s="60"/>
      <c r="AF7" s="60"/>
      <c r="AG7" s="60"/>
      <c r="AH7" s="60"/>
      <c r="AI7" s="60"/>
      <c r="AJ7" s="60"/>
      <c r="AK7" s="3"/>
      <c r="AL7" s="60" t="s">
        <v>6</v>
      </c>
      <c r="AM7" s="60"/>
      <c r="AN7" s="60"/>
      <c r="AO7" s="60"/>
      <c r="AP7" s="60"/>
      <c r="AQ7" s="60"/>
      <c r="AR7" s="60"/>
      <c r="AS7" s="60"/>
      <c r="AT7" s="60" t="s">
        <v>7</v>
      </c>
      <c r="AU7" s="60"/>
      <c r="AV7" s="60"/>
      <c r="AW7" s="60"/>
      <c r="AX7" s="60"/>
      <c r="AY7" s="60"/>
      <c r="AZ7" s="60"/>
      <c r="BA7" s="60"/>
      <c r="BB7" s="60" t="s">
        <v>8</v>
      </c>
      <c r="BC7" s="60"/>
      <c r="BD7" s="60"/>
      <c r="BE7" s="60"/>
      <c r="BF7" s="60"/>
      <c r="BG7" s="60"/>
      <c r="BH7" s="60"/>
      <c r="BI7" s="60"/>
      <c r="BJ7" s="3"/>
      <c r="BK7" s="3"/>
      <c r="BL7" s="63" t="s">
        <v>9</v>
      </c>
      <c r="BM7" s="64"/>
      <c r="BN7" s="64"/>
      <c r="BO7" s="64"/>
      <c r="BP7" s="64"/>
      <c r="BQ7" s="64"/>
      <c r="BR7" s="64"/>
      <c r="BS7" s="64"/>
      <c r="BT7" s="64"/>
      <c r="BU7" s="64"/>
      <c r="BV7" s="64"/>
      <c r="BW7" s="64"/>
      <c r="BX7" s="64"/>
      <c r="BY7" s="65"/>
    </row>
    <row r="8" spans="1:78" ht="18.75" customHeight="1" x14ac:dyDescent="0.15">
      <c r="A8" s="2"/>
      <c r="B8" s="66" t="str">
        <f>データ!I6</f>
        <v>法非適用</v>
      </c>
      <c r="C8" s="66"/>
      <c r="D8" s="66"/>
      <c r="E8" s="66"/>
      <c r="F8" s="66"/>
      <c r="G8" s="66"/>
      <c r="H8" s="66"/>
      <c r="I8" s="66" t="str">
        <f>データ!J6</f>
        <v>下水道事業</v>
      </c>
      <c r="J8" s="66"/>
      <c r="K8" s="66"/>
      <c r="L8" s="66"/>
      <c r="M8" s="66"/>
      <c r="N8" s="66"/>
      <c r="O8" s="66"/>
      <c r="P8" s="66" t="str">
        <f>データ!K6</f>
        <v>特定環境保全公共下水道</v>
      </c>
      <c r="Q8" s="66"/>
      <c r="R8" s="66"/>
      <c r="S8" s="66"/>
      <c r="T8" s="66"/>
      <c r="U8" s="66"/>
      <c r="V8" s="66"/>
      <c r="W8" s="66" t="str">
        <f>データ!L6</f>
        <v>D2</v>
      </c>
      <c r="X8" s="66"/>
      <c r="Y8" s="66"/>
      <c r="Z8" s="66"/>
      <c r="AA8" s="66"/>
      <c r="AB8" s="66"/>
      <c r="AC8" s="66"/>
      <c r="AD8" s="67" t="str">
        <f>データ!$M$6</f>
        <v>非設置</v>
      </c>
      <c r="AE8" s="67"/>
      <c r="AF8" s="67"/>
      <c r="AG8" s="67"/>
      <c r="AH8" s="67"/>
      <c r="AI8" s="67"/>
      <c r="AJ8" s="67"/>
      <c r="AK8" s="3"/>
      <c r="AL8" s="55">
        <f>データ!S6</f>
        <v>6152</v>
      </c>
      <c r="AM8" s="55"/>
      <c r="AN8" s="55"/>
      <c r="AO8" s="55"/>
      <c r="AP8" s="55"/>
      <c r="AQ8" s="55"/>
      <c r="AR8" s="55"/>
      <c r="AS8" s="55"/>
      <c r="AT8" s="54">
        <f>データ!T6</f>
        <v>37.43</v>
      </c>
      <c r="AU8" s="54"/>
      <c r="AV8" s="54"/>
      <c r="AW8" s="54"/>
      <c r="AX8" s="54"/>
      <c r="AY8" s="54"/>
      <c r="AZ8" s="54"/>
      <c r="BA8" s="54"/>
      <c r="BB8" s="54">
        <f>データ!U6</f>
        <v>164.36</v>
      </c>
      <c r="BC8" s="54"/>
      <c r="BD8" s="54"/>
      <c r="BE8" s="54"/>
      <c r="BF8" s="54"/>
      <c r="BG8" s="54"/>
      <c r="BH8" s="54"/>
      <c r="BI8" s="54"/>
      <c r="BJ8" s="3"/>
      <c r="BK8" s="3"/>
      <c r="BL8" s="68" t="s">
        <v>10</v>
      </c>
      <c r="BM8" s="69"/>
      <c r="BN8" s="58" t="s">
        <v>11</v>
      </c>
      <c r="BO8" s="58"/>
      <c r="BP8" s="58"/>
      <c r="BQ8" s="58"/>
      <c r="BR8" s="58"/>
      <c r="BS8" s="58"/>
      <c r="BT8" s="58"/>
      <c r="BU8" s="58"/>
      <c r="BV8" s="58"/>
      <c r="BW8" s="58"/>
      <c r="BX8" s="58"/>
      <c r="BY8" s="59"/>
    </row>
    <row r="9" spans="1:78" ht="18.75" customHeight="1" x14ac:dyDescent="0.15">
      <c r="A9" s="2"/>
      <c r="B9" s="60" t="s">
        <v>12</v>
      </c>
      <c r="C9" s="60"/>
      <c r="D9" s="60"/>
      <c r="E9" s="60"/>
      <c r="F9" s="60"/>
      <c r="G9" s="60"/>
      <c r="H9" s="60"/>
      <c r="I9" s="60" t="s">
        <v>13</v>
      </c>
      <c r="J9" s="60"/>
      <c r="K9" s="60"/>
      <c r="L9" s="60"/>
      <c r="M9" s="60"/>
      <c r="N9" s="60"/>
      <c r="O9" s="60"/>
      <c r="P9" s="60" t="s">
        <v>14</v>
      </c>
      <c r="Q9" s="60"/>
      <c r="R9" s="60"/>
      <c r="S9" s="60"/>
      <c r="T9" s="60"/>
      <c r="U9" s="60"/>
      <c r="V9" s="60"/>
      <c r="W9" s="60" t="s">
        <v>15</v>
      </c>
      <c r="X9" s="60"/>
      <c r="Y9" s="60"/>
      <c r="Z9" s="60"/>
      <c r="AA9" s="60"/>
      <c r="AB9" s="60"/>
      <c r="AC9" s="60"/>
      <c r="AD9" s="60" t="s">
        <v>16</v>
      </c>
      <c r="AE9" s="60"/>
      <c r="AF9" s="60"/>
      <c r="AG9" s="60"/>
      <c r="AH9" s="60"/>
      <c r="AI9" s="60"/>
      <c r="AJ9" s="60"/>
      <c r="AK9" s="3"/>
      <c r="AL9" s="60" t="s">
        <v>17</v>
      </c>
      <c r="AM9" s="60"/>
      <c r="AN9" s="60"/>
      <c r="AO9" s="60"/>
      <c r="AP9" s="60"/>
      <c r="AQ9" s="60"/>
      <c r="AR9" s="60"/>
      <c r="AS9" s="60"/>
      <c r="AT9" s="60" t="s">
        <v>18</v>
      </c>
      <c r="AU9" s="60"/>
      <c r="AV9" s="60"/>
      <c r="AW9" s="60"/>
      <c r="AX9" s="60"/>
      <c r="AY9" s="60"/>
      <c r="AZ9" s="60"/>
      <c r="BA9" s="60"/>
      <c r="BB9" s="60" t="s">
        <v>19</v>
      </c>
      <c r="BC9" s="60"/>
      <c r="BD9" s="60"/>
      <c r="BE9" s="60"/>
      <c r="BF9" s="60"/>
      <c r="BG9" s="60"/>
      <c r="BH9" s="60"/>
      <c r="BI9" s="60"/>
      <c r="BJ9" s="3"/>
      <c r="BK9" s="3"/>
      <c r="BL9" s="61" t="s">
        <v>20</v>
      </c>
      <c r="BM9" s="62"/>
      <c r="BN9" s="52" t="s">
        <v>21</v>
      </c>
      <c r="BO9" s="52"/>
      <c r="BP9" s="52"/>
      <c r="BQ9" s="52"/>
      <c r="BR9" s="52"/>
      <c r="BS9" s="52"/>
      <c r="BT9" s="52"/>
      <c r="BU9" s="52"/>
      <c r="BV9" s="52"/>
      <c r="BW9" s="52"/>
      <c r="BX9" s="52"/>
      <c r="BY9" s="53"/>
    </row>
    <row r="10" spans="1:78" ht="18.75" customHeight="1" x14ac:dyDescent="0.15">
      <c r="A10" s="2"/>
      <c r="B10" s="54" t="str">
        <f>データ!N6</f>
        <v>-</v>
      </c>
      <c r="C10" s="54"/>
      <c r="D10" s="54"/>
      <c r="E10" s="54"/>
      <c r="F10" s="54"/>
      <c r="G10" s="54"/>
      <c r="H10" s="54"/>
      <c r="I10" s="54" t="str">
        <f>データ!O6</f>
        <v>該当数値なし</v>
      </c>
      <c r="J10" s="54"/>
      <c r="K10" s="54"/>
      <c r="L10" s="54"/>
      <c r="M10" s="54"/>
      <c r="N10" s="54"/>
      <c r="O10" s="54"/>
      <c r="P10" s="54">
        <f>データ!P6</f>
        <v>42.74</v>
      </c>
      <c r="Q10" s="54"/>
      <c r="R10" s="54"/>
      <c r="S10" s="54"/>
      <c r="T10" s="54"/>
      <c r="U10" s="54"/>
      <c r="V10" s="54"/>
      <c r="W10" s="54">
        <f>データ!Q6</f>
        <v>95.62</v>
      </c>
      <c r="X10" s="54"/>
      <c r="Y10" s="54"/>
      <c r="Z10" s="54"/>
      <c r="AA10" s="54"/>
      <c r="AB10" s="54"/>
      <c r="AC10" s="54"/>
      <c r="AD10" s="55">
        <f>データ!R6</f>
        <v>3872</v>
      </c>
      <c r="AE10" s="55"/>
      <c r="AF10" s="55"/>
      <c r="AG10" s="55"/>
      <c r="AH10" s="55"/>
      <c r="AI10" s="55"/>
      <c r="AJ10" s="55"/>
      <c r="AK10" s="2"/>
      <c r="AL10" s="55">
        <f>データ!V6</f>
        <v>2602</v>
      </c>
      <c r="AM10" s="55"/>
      <c r="AN10" s="55"/>
      <c r="AO10" s="55"/>
      <c r="AP10" s="55"/>
      <c r="AQ10" s="55"/>
      <c r="AR10" s="55"/>
      <c r="AS10" s="55"/>
      <c r="AT10" s="54">
        <f>データ!W6</f>
        <v>1.1399999999999999</v>
      </c>
      <c r="AU10" s="54"/>
      <c r="AV10" s="54"/>
      <c r="AW10" s="54"/>
      <c r="AX10" s="54"/>
      <c r="AY10" s="54"/>
      <c r="AZ10" s="54"/>
      <c r="BA10" s="54"/>
      <c r="BB10" s="54">
        <f>データ!X6</f>
        <v>2282.46</v>
      </c>
      <c r="BC10" s="54"/>
      <c r="BD10" s="54"/>
      <c r="BE10" s="54"/>
      <c r="BF10" s="54"/>
      <c r="BG10" s="54"/>
      <c r="BH10" s="54"/>
      <c r="BI10" s="54"/>
      <c r="BJ10" s="2"/>
      <c r="BK10" s="2"/>
      <c r="BL10" s="56" t="s">
        <v>22</v>
      </c>
      <c r="BM10" s="57"/>
      <c r="BN10" s="45" t="s">
        <v>23</v>
      </c>
      <c r="BO10" s="45"/>
      <c r="BP10" s="45"/>
      <c r="BQ10" s="45"/>
      <c r="BR10" s="45"/>
      <c r="BS10" s="45"/>
      <c r="BT10" s="45"/>
      <c r="BU10" s="45"/>
      <c r="BV10" s="45"/>
      <c r="BW10" s="45"/>
      <c r="BX10" s="45"/>
      <c r="BY10" s="46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47" t="s">
        <v>24</v>
      </c>
      <c r="BM11" s="47"/>
      <c r="BN11" s="47"/>
      <c r="BO11" s="47"/>
      <c r="BP11" s="47"/>
      <c r="BQ11" s="47"/>
      <c r="BR11" s="47"/>
      <c r="BS11" s="47"/>
      <c r="BT11" s="47"/>
      <c r="BU11" s="47"/>
      <c r="BV11" s="47"/>
      <c r="BW11" s="47"/>
      <c r="BX11" s="47"/>
      <c r="BY11" s="47"/>
      <c r="BZ11" s="47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BW12" s="47"/>
      <c r="BX12" s="47"/>
      <c r="BY12" s="47"/>
      <c r="BZ12" s="47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</row>
    <row r="14" spans="1:78" ht="13.5" customHeight="1" x14ac:dyDescent="0.15">
      <c r="A14" s="2"/>
      <c r="B14" s="49" t="s">
        <v>25</v>
      </c>
      <c r="C14" s="50"/>
      <c r="D14" s="50"/>
      <c r="E14" s="50"/>
      <c r="F14" s="50"/>
      <c r="G14" s="50"/>
      <c r="H14" s="50"/>
      <c r="I14" s="50"/>
      <c r="J14" s="50"/>
      <c r="K14" s="50"/>
      <c r="L14" s="50"/>
      <c r="M14" s="50"/>
      <c r="N14" s="50"/>
      <c r="O14" s="50"/>
      <c r="P14" s="50"/>
      <c r="Q14" s="50"/>
      <c r="R14" s="50"/>
      <c r="S14" s="50"/>
      <c r="T14" s="50"/>
      <c r="U14" s="50"/>
      <c r="V14" s="50"/>
      <c r="W14" s="50"/>
      <c r="X14" s="50"/>
      <c r="Y14" s="50"/>
      <c r="Z14" s="50"/>
      <c r="AA14" s="50"/>
      <c r="AB14" s="50"/>
      <c r="AC14" s="50"/>
      <c r="AD14" s="50"/>
      <c r="AE14" s="50"/>
      <c r="AF14" s="50"/>
      <c r="AG14" s="50"/>
      <c r="AH14" s="50"/>
      <c r="AI14" s="50"/>
      <c r="AJ14" s="50"/>
      <c r="AK14" s="50"/>
      <c r="AL14" s="50"/>
      <c r="AM14" s="50"/>
      <c r="AN14" s="50"/>
      <c r="AO14" s="50"/>
      <c r="AP14" s="50"/>
      <c r="AQ14" s="50"/>
      <c r="AR14" s="50"/>
      <c r="AS14" s="50"/>
      <c r="AT14" s="50"/>
      <c r="AU14" s="50"/>
      <c r="AV14" s="50"/>
      <c r="AW14" s="50"/>
      <c r="AX14" s="50"/>
      <c r="AY14" s="50"/>
      <c r="AZ14" s="50"/>
      <c r="BA14" s="50"/>
      <c r="BB14" s="50"/>
      <c r="BC14" s="50"/>
      <c r="BD14" s="50"/>
      <c r="BE14" s="50"/>
      <c r="BF14" s="50"/>
      <c r="BG14" s="50"/>
      <c r="BH14" s="50"/>
      <c r="BI14" s="50"/>
      <c r="BJ14" s="51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116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117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118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x14ac:dyDescent="0.15">
      <c r="C84" s="2"/>
    </row>
    <row r="85" spans="1:78" hidden="1" x14ac:dyDescent="0.15">
      <c r="B85" s="12" t="s">
        <v>31</v>
      </c>
      <c r="C85" s="12"/>
      <c r="D85" s="12"/>
      <c r="E85" s="12" t="s">
        <v>32</v>
      </c>
      <c r="F85" s="12" t="s">
        <v>33</v>
      </c>
      <c r="G85" s="12" t="s">
        <v>34</v>
      </c>
      <c r="H85" s="12" t="s">
        <v>35</v>
      </c>
      <c r="I85" s="12" t="s">
        <v>36</v>
      </c>
      <c r="J85" s="12" t="s">
        <v>37</v>
      </c>
      <c r="K85" s="12" t="s">
        <v>38</v>
      </c>
      <c r="L85" s="12" t="s">
        <v>39</v>
      </c>
      <c r="M85" s="12" t="s">
        <v>40</v>
      </c>
      <c r="N85" s="12" t="s">
        <v>41</v>
      </c>
      <c r="O85" s="12" t="s">
        <v>42</v>
      </c>
    </row>
    <row r="86" spans="1:78" hidden="1" x14ac:dyDescent="0.15">
      <c r="B86" s="12"/>
      <c r="C86" s="12"/>
      <c r="D86" s="12"/>
      <c r="E86" s="12" t="str">
        <f>データ!AI6</f>
        <v/>
      </c>
      <c r="F86" s="12" t="s">
        <v>43</v>
      </c>
      <c r="G86" s="12" t="s">
        <v>43</v>
      </c>
      <c r="H86" s="12" t="str">
        <f>データ!BP6</f>
        <v>【1,201.79】</v>
      </c>
      <c r="I86" s="12" t="str">
        <f>データ!CA6</f>
        <v>【75.31】</v>
      </c>
      <c r="J86" s="12" t="str">
        <f>データ!CL6</f>
        <v>【216.39】</v>
      </c>
      <c r="K86" s="12" t="str">
        <f>データ!CW6</f>
        <v>【42.57】</v>
      </c>
      <c r="L86" s="12" t="str">
        <f>データ!DH6</f>
        <v>【85.24】</v>
      </c>
      <c r="M86" s="12" t="s">
        <v>43</v>
      </c>
      <c r="N86" s="12" t="s">
        <v>43</v>
      </c>
      <c r="O86" s="12" t="str">
        <f>データ!EO6</f>
        <v>【0.15】</v>
      </c>
    </row>
  </sheetData>
  <sheetProtection algorithmName="SHA-512" hashValue="lDAdJtG+ZzOoaHfoUuyDI7T7k/61TUJEBWC0AWau8IfWJ0dd1ZwdrXXd6kXP4iwDJl4kbN9UhULneZHK5rQ92w==" saltValue="v06sAmY2F08XpqZb7qA0Cg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B8:H8"/>
    <mergeCell ref="I8:O8"/>
    <mergeCell ref="P8:V8"/>
    <mergeCell ref="W8:AC8"/>
    <mergeCell ref="AD8:AJ8"/>
    <mergeCell ref="AL8:AS8"/>
    <mergeCell ref="AT8:BA8"/>
    <mergeCell ref="BB8:BI8"/>
    <mergeCell ref="BL8:BM8"/>
    <mergeCell ref="BN8:BY8"/>
    <mergeCell ref="B9:H9"/>
    <mergeCell ref="I9:O9"/>
    <mergeCell ref="P9:V9"/>
    <mergeCell ref="W9:AC9"/>
    <mergeCell ref="AD9:AJ9"/>
    <mergeCell ref="AL9:AS9"/>
    <mergeCell ref="AT9:BA9"/>
    <mergeCell ref="BB9:BI9"/>
    <mergeCell ref="BL9:BM9"/>
    <mergeCell ref="BL45:BZ46"/>
    <mergeCell ref="BN9:BY9"/>
    <mergeCell ref="B10:H10"/>
    <mergeCell ref="I10:O10"/>
    <mergeCell ref="P10:V10"/>
    <mergeCell ref="W10:AC10"/>
    <mergeCell ref="AD10:AJ10"/>
    <mergeCell ref="AL10:AS10"/>
    <mergeCell ref="AT10:BA10"/>
    <mergeCell ref="BB10:BI10"/>
    <mergeCell ref="BL10:BM10"/>
    <mergeCell ref="BN10:BY10"/>
    <mergeCell ref="BL11:BZ13"/>
    <mergeCell ref="B14:BJ15"/>
    <mergeCell ref="BL14:BZ15"/>
    <mergeCell ref="BL16:BZ44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9" scale="52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O13"/>
  <sheetViews>
    <sheetView showGridLines="0" workbookViewId="0"/>
  </sheetViews>
  <sheetFormatPr defaultRowHeight="13.5" x14ac:dyDescent="0.15"/>
  <cols>
    <col min="2" max="144" width="11.875" customWidth="1"/>
  </cols>
  <sheetData>
    <row r="1" spans="1:145" x14ac:dyDescent="0.15">
      <c r="A1" t="s">
        <v>44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5" x14ac:dyDescent="0.15">
      <c r="A2" s="14" t="s">
        <v>45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5" x14ac:dyDescent="0.15">
      <c r="A3" s="14" t="s">
        <v>46</v>
      </c>
      <c r="B3" s="15" t="s">
        <v>47</v>
      </c>
      <c r="C3" s="15" t="s">
        <v>48</v>
      </c>
      <c r="D3" s="15" t="s">
        <v>49</v>
      </c>
      <c r="E3" s="15" t="s">
        <v>50</v>
      </c>
      <c r="F3" s="15" t="s">
        <v>51</v>
      </c>
      <c r="G3" s="15" t="s">
        <v>52</v>
      </c>
      <c r="H3" s="73" t="s">
        <v>53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54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55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5" x14ac:dyDescent="0.15">
      <c r="A4" s="14" t="s">
        <v>56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57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58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59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60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61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62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63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64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65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66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67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5" x14ac:dyDescent="0.15">
      <c r="A5" s="14" t="s">
        <v>68</v>
      </c>
      <c r="B5" s="17"/>
      <c r="C5" s="17"/>
      <c r="D5" s="17"/>
      <c r="E5" s="17"/>
      <c r="F5" s="17"/>
      <c r="G5" s="17"/>
      <c r="H5" s="18" t="s">
        <v>69</v>
      </c>
      <c r="I5" s="18" t="s">
        <v>70</v>
      </c>
      <c r="J5" s="18" t="s">
        <v>71</v>
      </c>
      <c r="K5" s="18" t="s">
        <v>72</v>
      </c>
      <c r="L5" s="18" t="s">
        <v>73</v>
      </c>
      <c r="M5" s="18" t="s">
        <v>5</v>
      </c>
      <c r="N5" s="18" t="s">
        <v>74</v>
      </c>
      <c r="O5" s="18" t="s">
        <v>75</v>
      </c>
      <c r="P5" s="18" t="s">
        <v>76</v>
      </c>
      <c r="Q5" s="18" t="s">
        <v>77</v>
      </c>
      <c r="R5" s="18" t="s">
        <v>78</v>
      </c>
      <c r="S5" s="18" t="s">
        <v>79</v>
      </c>
      <c r="T5" s="18" t="s">
        <v>80</v>
      </c>
      <c r="U5" s="18" t="s">
        <v>81</v>
      </c>
      <c r="V5" s="18" t="s">
        <v>82</v>
      </c>
      <c r="W5" s="18" t="s">
        <v>83</v>
      </c>
      <c r="X5" s="18" t="s">
        <v>84</v>
      </c>
      <c r="Y5" s="18" t="s">
        <v>85</v>
      </c>
      <c r="Z5" s="18" t="s">
        <v>86</v>
      </c>
      <c r="AA5" s="18" t="s">
        <v>87</v>
      </c>
      <c r="AB5" s="18" t="s">
        <v>88</v>
      </c>
      <c r="AC5" s="18" t="s">
        <v>89</v>
      </c>
      <c r="AD5" s="18" t="s">
        <v>90</v>
      </c>
      <c r="AE5" s="18" t="s">
        <v>91</v>
      </c>
      <c r="AF5" s="18" t="s">
        <v>92</v>
      </c>
      <c r="AG5" s="18" t="s">
        <v>93</v>
      </c>
      <c r="AH5" s="18" t="s">
        <v>94</v>
      </c>
      <c r="AI5" s="18" t="s">
        <v>31</v>
      </c>
      <c r="AJ5" s="18" t="s">
        <v>85</v>
      </c>
      <c r="AK5" s="18" t="s">
        <v>86</v>
      </c>
      <c r="AL5" s="18" t="s">
        <v>87</v>
      </c>
      <c r="AM5" s="18" t="s">
        <v>88</v>
      </c>
      <c r="AN5" s="18" t="s">
        <v>89</v>
      </c>
      <c r="AO5" s="18" t="s">
        <v>90</v>
      </c>
      <c r="AP5" s="18" t="s">
        <v>91</v>
      </c>
      <c r="AQ5" s="18" t="s">
        <v>92</v>
      </c>
      <c r="AR5" s="18" t="s">
        <v>93</v>
      </c>
      <c r="AS5" s="18" t="s">
        <v>94</v>
      </c>
      <c r="AT5" s="18" t="s">
        <v>95</v>
      </c>
      <c r="AU5" s="18" t="s">
        <v>85</v>
      </c>
      <c r="AV5" s="18" t="s">
        <v>86</v>
      </c>
      <c r="AW5" s="18" t="s">
        <v>87</v>
      </c>
      <c r="AX5" s="18" t="s">
        <v>88</v>
      </c>
      <c r="AY5" s="18" t="s">
        <v>89</v>
      </c>
      <c r="AZ5" s="18" t="s">
        <v>90</v>
      </c>
      <c r="BA5" s="18" t="s">
        <v>91</v>
      </c>
      <c r="BB5" s="18" t="s">
        <v>92</v>
      </c>
      <c r="BC5" s="18" t="s">
        <v>93</v>
      </c>
      <c r="BD5" s="18" t="s">
        <v>94</v>
      </c>
      <c r="BE5" s="18" t="s">
        <v>95</v>
      </c>
      <c r="BF5" s="18" t="s">
        <v>85</v>
      </c>
      <c r="BG5" s="18" t="s">
        <v>86</v>
      </c>
      <c r="BH5" s="18" t="s">
        <v>87</v>
      </c>
      <c r="BI5" s="18" t="s">
        <v>88</v>
      </c>
      <c r="BJ5" s="18" t="s">
        <v>89</v>
      </c>
      <c r="BK5" s="18" t="s">
        <v>90</v>
      </c>
      <c r="BL5" s="18" t="s">
        <v>91</v>
      </c>
      <c r="BM5" s="18" t="s">
        <v>92</v>
      </c>
      <c r="BN5" s="18" t="s">
        <v>93</v>
      </c>
      <c r="BO5" s="18" t="s">
        <v>94</v>
      </c>
      <c r="BP5" s="18" t="s">
        <v>95</v>
      </c>
      <c r="BQ5" s="18" t="s">
        <v>85</v>
      </c>
      <c r="BR5" s="18" t="s">
        <v>86</v>
      </c>
      <c r="BS5" s="18" t="s">
        <v>87</v>
      </c>
      <c r="BT5" s="18" t="s">
        <v>88</v>
      </c>
      <c r="BU5" s="18" t="s">
        <v>89</v>
      </c>
      <c r="BV5" s="18" t="s">
        <v>90</v>
      </c>
      <c r="BW5" s="18" t="s">
        <v>91</v>
      </c>
      <c r="BX5" s="18" t="s">
        <v>92</v>
      </c>
      <c r="BY5" s="18" t="s">
        <v>93</v>
      </c>
      <c r="BZ5" s="18" t="s">
        <v>94</v>
      </c>
      <c r="CA5" s="18" t="s">
        <v>95</v>
      </c>
      <c r="CB5" s="18" t="s">
        <v>85</v>
      </c>
      <c r="CC5" s="18" t="s">
        <v>86</v>
      </c>
      <c r="CD5" s="18" t="s">
        <v>87</v>
      </c>
      <c r="CE5" s="18" t="s">
        <v>88</v>
      </c>
      <c r="CF5" s="18" t="s">
        <v>89</v>
      </c>
      <c r="CG5" s="18" t="s">
        <v>90</v>
      </c>
      <c r="CH5" s="18" t="s">
        <v>91</v>
      </c>
      <c r="CI5" s="18" t="s">
        <v>92</v>
      </c>
      <c r="CJ5" s="18" t="s">
        <v>93</v>
      </c>
      <c r="CK5" s="18" t="s">
        <v>94</v>
      </c>
      <c r="CL5" s="18" t="s">
        <v>95</v>
      </c>
      <c r="CM5" s="18" t="s">
        <v>85</v>
      </c>
      <c r="CN5" s="18" t="s">
        <v>86</v>
      </c>
      <c r="CO5" s="18" t="s">
        <v>87</v>
      </c>
      <c r="CP5" s="18" t="s">
        <v>88</v>
      </c>
      <c r="CQ5" s="18" t="s">
        <v>89</v>
      </c>
      <c r="CR5" s="18" t="s">
        <v>90</v>
      </c>
      <c r="CS5" s="18" t="s">
        <v>91</v>
      </c>
      <c r="CT5" s="18" t="s">
        <v>92</v>
      </c>
      <c r="CU5" s="18" t="s">
        <v>93</v>
      </c>
      <c r="CV5" s="18" t="s">
        <v>94</v>
      </c>
      <c r="CW5" s="18" t="s">
        <v>95</v>
      </c>
      <c r="CX5" s="18" t="s">
        <v>85</v>
      </c>
      <c r="CY5" s="18" t="s">
        <v>86</v>
      </c>
      <c r="CZ5" s="18" t="s">
        <v>87</v>
      </c>
      <c r="DA5" s="18" t="s">
        <v>88</v>
      </c>
      <c r="DB5" s="18" t="s">
        <v>89</v>
      </c>
      <c r="DC5" s="18" t="s">
        <v>90</v>
      </c>
      <c r="DD5" s="18" t="s">
        <v>91</v>
      </c>
      <c r="DE5" s="18" t="s">
        <v>92</v>
      </c>
      <c r="DF5" s="18" t="s">
        <v>93</v>
      </c>
      <c r="DG5" s="18" t="s">
        <v>94</v>
      </c>
      <c r="DH5" s="18" t="s">
        <v>95</v>
      </c>
      <c r="DI5" s="18" t="s">
        <v>85</v>
      </c>
      <c r="DJ5" s="18" t="s">
        <v>86</v>
      </c>
      <c r="DK5" s="18" t="s">
        <v>87</v>
      </c>
      <c r="DL5" s="18" t="s">
        <v>88</v>
      </c>
      <c r="DM5" s="18" t="s">
        <v>89</v>
      </c>
      <c r="DN5" s="18" t="s">
        <v>90</v>
      </c>
      <c r="DO5" s="18" t="s">
        <v>91</v>
      </c>
      <c r="DP5" s="18" t="s">
        <v>92</v>
      </c>
      <c r="DQ5" s="18" t="s">
        <v>93</v>
      </c>
      <c r="DR5" s="18" t="s">
        <v>94</v>
      </c>
      <c r="DS5" s="18" t="s">
        <v>95</v>
      </c>
      <c r="DT5" s="18" t="s">
        <v>85</v>
      </c>
      <c r="DU5" s="18" t="s">
        <v>86</v>
      </c>
      <c r="DV5" s="18" t="s">
        <v>87</v>
      </c>
      <c r="DW5" s="18" t="s">
        <v>88</v>
      </c>
      <c r="DX5" s="18" t="s">
        <v>89</v>
      </c>
      <c r="DY5" s="18" t="s">
        <v>90</v>
      </c>
      <c r="DZ5" s="18" t="s">
        <v>91</v>
      </c>
      <c r="EA5" s="18" t="s">
        <v>92</v>
      </c>
      <c r="EB5" s="18" t="s">
        <v>93</v>
      </c>
      <c r="EC5" s="18" t="s">
        <v>94</v>
      </c>
      <c r="ED5" s="18" t="s">
        <v>95</v>
      </c>
      <c r="EE5" s="18" t="s">
        <v>85</v>
      </c>
      <c r="EF5" s="18" t="s">
        <v>86</v>
      </c>
      <c r="EG5" s="18" t="s">
        <v>87</v>
      </c>
      <c r="EH5" s="18" t="s">
        <v>88</v>
      </c>
      <c r="EI5" s="18" t="s">
        <v>89</v>
      </c>
      <c r="EJ5" s="18" t="s">
        <v>90</v>
      </c>
      <c r="EK5" s="18" t="s">
        <v>91</v>
      </c>
      <c r="EL5" s="18" t="s">
        <v>92</v>
      </c>
      <c r="EM5" s="18" t="s">
        <v>93</v>
      </c>
      <c r="EN5" s="18" t="s">
        <v>94</v>
      </c>
      <c r="EO5" s="18" t="s">
        <v>95</v>
      </c>
    </row>
    <row r="6" spans="1:145" s="22" customFormat="1" x14ac:dyDescent="0.15">
      <c r="A6" s="14" t="s">
        <v>96</v>
      </c>
      <c r="B6" s="19">
        <f>B7</f>
        <v>2021</v>
      </c>
      <c r="C6" s="19">
        <f t="shared" ref="C6:X6" si="3">C7</f>
        <v>75043</v>
      </c>
      <c r="D6" s="19">
        <f t="shared" si="3"/>
        <v>47</v>
      </c>
      <c r="E6" s="19">
        <f t="shared" si="3"/>
        <v>17</v>
      </c>
      <c r="F6" s="19">
        <f t="shared" si="3"/>
        <v>4</v>
      </c>
      <c r="G6" s="19">
        <f t="shared" si="3"/>
        <v>0</v>
      </c>
      <c r="H6" s="19" t="str">
        <f t="shared" si="3"/>
        <v>福島県　浅川町</v>
      </c>
      <c r="I6" s="19" t="str">
        <f t="shared" si="3"/>
        <v>法非適用</v>
      </c>
      <c r="J6" s="19" t="str">
        <f t="shared" si="3"/>
        <v>下水道事業</v>
      </c>
      <c r="K6" s="19" t="str">
        <f t="shared" si="3"/>
        <v>特定環境保全公共下水道</v>
      </c>
      <c r="L6" s="19" t="str">
        <f t="shared" si="3"/>
        <v>D2</v>
      </c>
      <c r="M6" s="19" t="str">
        <f t="shared" si="3"/>
        <v>非設置</v>
      </c>
      <c r="N6" s="20" t="str">
        <f t="shared" si="3"/>
        <v>-</v>
      </c>
      <c r="O6" s="20" t="str">
        <f t="shared" si="3"/>
        <v>該当数値なし</v>
      </c>
      <c r="P6" s="20">
        <f t="shared" si="3"/>
        <v>42.74</v>
      </c>
      <c r="Q6" s="20">
        <f t="shared" si="3"/>
        <v>95.62</v>
      </c>
      <c r="R6" s="20">
        <f t="shared" si="3"/>
        <v>3872</v>
      </c>
      <c r="S6" s="20">
        <f t="shared" si="3"/>
        <v>6152</v>
      </c>
      <c r="T6" s="20">
        <f t="shared" si="3"/>
        <v>37.43</v>
      </c>
      <c r="U6" s="20">
        <f t="shared" si="3"/>
        <v>164.36</v>
      </c>
      <c r="V6" s="20">
        <f t="shared" si="3"/>
        <v>2602</v>
      </c>
      <c r="W6" s="20">
        <f t="shared" si="3"/>
        <v>1.1399999999999999</v>
      </c>
      <c r="X6" s="20">
        <f t="shared" si="3"/>
        <v>2282.46</v>
      </c>
      <c r="Y6" s="21">
        <f>IF(Y7="",NA(),Y7)</f>
        <v>107.54</v>
      </c>
      <c r="Z6" s="21">
        <f t="shared" ref="Z6:AH6" si="4">IF(Z7="",NA(),Z7)</f>
        <v>107.91</v>
      </c>
      <c r="AA6" s="21">
        <f t="shared" si="4"/>
        <v>112.49</v>
      </c>
      <c r="AB6" s="21">
        <f t="shared" si="4"/>
        <v>121.8</v>
      </c>
      <c r="AC6" s="21">
        <f t="shared" si="4"/>
        <v>98.32</v>
      </c>
      <c r="AD6" s="20" t="e">
        <f t="shared" si="4"/>
        <v>#N/A</v>
      </c>
      <c r="AE6" s="20" t="e">
        <f t="shared" si="4"/>
        <v>#N/A</v>
      </c>
      <c r="AF6" s="20" t="e">
        <f t="shared" si="4"/>
        <v>#N/A</v>
      </c>
      <c r="AG6" s="20" t="e">
        <f t="shared" si="4"/>
        <v>#N/A</v>
      </c>
      <c r="AH6" s="20" t="e">
        <f t="shared" si="4"/>
        <v>#N/A</v>
      </c>
      <c r="AI6" s="20" t="str">
        <f>IF(AI7="","",IF(AI7="-","【-】","【"&amp;SUBSTITUTE(TEXT(AI7,"#,##0.00"),"-","△")&amp;"】"))</f>
        <v/>
      </c>
      <c r="AJ6" s="20" t="e">
        <f>IF(AJ7="",NA(),AJ7)</f>
        <v>#N/A</v>
      </c>
      <c r="AK6" s="20" t="e">
        <f t="shared" ref="AK6:AS6" si="5">IF(AK7="",NA(),AK7)</f>
        <v>#N/A</v>
      </c>
      <c r="AL6" s="20" t="e">
        <f t="shared" si="5"/>
        <v>#N/A</v>
      </c>
      <c r="AM6" s="20" t="e">
        <f t="shared" si="5"/>
        <v>#N/A</v>
      </c>
      <c r="AN6" s="20" t="e">
        <f t="shared" si="5"/>
        <v>#N/A</v>
      </c>
      <c r="AO6" s="20" t="e">
        <f t="shared" si="5"/>
        <v>#N/A</v>
      </c>
      <c r="AP6" s="20" t="e">
        <f t="shared" si="5"/>
        <v>#N/A</v>
      </c>
      <c r="AQ6" s="20" t="e">
        <f t="shared" si="5"/>
        <v>#N/A</v>
      </c>
      <c r="AR6" s="20" t="e">
        <f t="shared" si="5"/>
        <v>#N/A</v>
      </c>
      <c r="AS6" s="20" t="e">
        <f t="shared" si="5"/>
        <v>#N/A</v>
      </c>
      <c r="AT6" s="20" t="str">
        <f>IF(AT7="","",IF(AT7="-","【-】","【"&amp;SUBSTITUTE(TEXT(AT7,"#,##0.00"),"-","△")&amp;"】"))</f>
        <v/>
      </c>
      <c r="AU6" s="20" t="e">
        <f>IF(AU7="",NA(),AU7)</f>
        <v>#N/A</v>
      </c>
      <c r="AV6" s="20" t="e">
        <f t="shared" ref="AV6:BD6" si="6">IF(AV7="",NA(),AV7)</f>
        <v>#N/A</v>
      </c>
      <c r="AW6" s="20" t="e">
        <f t="shared" si="6"/>
        <v>#N/A</v>
      </c>
      <c r="AX6" s="20" t="e">
        <f t="shared" si="6"/>
        <v>#N/A</v>
      </c>
      <c r="AY6" s="20" t="e">
        <f t="shared" si="6"/>
        <v>#N/A</v>
      </c>
      <c r="AZ6" s="20" t="e">
        <f t="shared" si="6"/>
        <v>#N/A</v>
      </c>
      <c r="BA6" s="20" t="e">
        <f t="shared" si="6"/>
        <v>#N/A</v>
      </c>
      <c r="BB6" s="20" t="e">
        <f t="shared" si="6"/>
        <v>#N/A</v>
      </c>
      <c r="BC6" s="20" t="e">
        <f t="shared" si="6"/>
        <v>#N/A</v>
      </c>
      <c r="BD6" s="20" t="e">
        <f t="shared" si="6"/>
        <v>#N/A</v>
      </c>
      <c r="BE6" s="20" t="str">
        <f>IF(BE7="","",IF(BE7="-","【-】","【"&amp;SUBSTITUTE(TEXT(BE7,"#,##0.00"),"-","△")&amp;"】"))</f>
        <v/>
      </c>
      <c r="BF6" s="21">
        <f>IF(BF7="",NA(),BF7)</f>
        <v>111.53</v>
      </c>
      <c r="BG6" s="21">
        <f t="shared" ref="BG6:BO6" si="7">IF(BG7="",NA(),BG7)</f>
        <v>117.1</v>
      </c>
      <c r="BH6" s="21">
        <f t="shared" si="7"/>
        <v>7.79</v>
      </c>
      <c r="BI6" s="21">
        <f t="shared" si="7"/>
        <v>0.01</v>
      </c>
      <c r="BJ6" s="20">
        <f t="shared" si="7"/>
        <v>0</v>
      </c>
      <c r="BK6" s="21">
        <f t="shared" si="7"/>
        <v>1223.96</v>
      </c>
      <c r="BL6" s="21">
        <f t="shared" si="7"/>
        <v>1269.1500000000001</v>
      </c>
      <c r="BM6" s="21">
        <f t="shared" si="7"/>
        <v>1087.96</v>
      </c>
      <c r="BN6" s="21">
        <f t="shared" si="7"/>
        <v>1258.43</v>
      </c>
      <c r="BO6" s="21">
        <f t="shared" si="7"/>
        <v>1163.75</v>
      </c>
      <c r="BP6" s="20" t="str">
        <f>IF(BP7="","",IF(BP7="-","【-】","【"&amp;SUBSTITUTE(TEXT(BP7,"#,##0.00"),"-","△")&amp;"】"))</f>
        <v>【1,201.79】</v>
      </c>
      <c r="BQ6" s="21">
        <f>IF(BQ7="",NA(),BQ7)</f>
        <v>112.03</v>
      </c>
      <c r="BR6" s="21">
        <f t="shared" ref="BR6:BZ6" si="8">IF(BR7="",NA(),BR7)</f>
        <v>100</v>
      </c>
      <c r="BS6" s="21">
        <f t="shared" si="8"/>
        <v>120.3</v>
      </c>
      <c r="BT6" s="21">
        <f t="shared" si="8"/>
        <v>100</v>
      </c>
      <c r="BU6" s="21">
        <f t="shared" si="8"/>
        <v>82.83</v>
      </c>
      <c r="BV6" s="21">
        <f t="shared" si="8"/>
        <v>61.54</v>
      </c>
      <c r="BW6" s="21">
        <f t="shared" si="8"/>
        <v>63.97</v>
      </c>
      <c r="BX6" s="21">
        <f t="shared" si="8"/>
        <v>59.67</v>
      </c>
      <c r="BY6" s="21">
        <f t="shared" si="8"/>
        <v>73.36</v>
      </c>
      <c r="BZ6" s="21">
        <f t="shared" si="8"/>
        <v>72.599999999999994</v>
      </c>
      <c r="CA6" s="20" t="str">
        <f>IF(CA7="","",IF(CA7="-","【-】","【"&amp;SUBSTITUTE(TEXT(CA7,"#,##0.00"),"-","△")&amp;"】"))</f>
        <v>【75.31】</v>
      </c>
      <c r="CB6" s="21">
        <f>IF(CB7="",NA(),CB7)</f>
        <v>179.21</v>
      </c>
      <c r="CC6" s="21">
        <f t="shared" ref="CC6:CK6" si="9">IF(CC7="",NA(),CC7)</f>
        <v>200.06</v>
      </c>
      <c r="CD6" s="21">
        <f t="shared" si="9"/>
        <v>170.13</v>
      </c>
      <c r="CE6" s="21">
        <f t="shared" si="9"/>
        <v>207.42</v>
      </c>
      <c r="CF6" s="21">
        <f t="shared" si="9"/>
        <v>256.11</v>
      </c>
      <c r="CG6" s="21">
        <f t="shared" si="9"/>
        <v>267.86</v>
      </c>
      <c r="CH6" s="21">
        <f t="shared" si="9"/>
        <v>256.82</v>
      </c>
      <c r="CI6" s="21">
        <f t="shared" si="9"/>
        <v>270.60000000000002</v>
      </c>
      <c r="CJ6" s="21">
        <f t="shared" si="9"/>
        <v>224.88</v>
      </c>
      <c r="CK6" s="21">
        <f t="shared" si="9"/>
        <v>228.64</v>
      </c>
      <c r="CL6" s="20" t="str">
        <f>IF(CL7="","",IF(CL7="-","【-】","【"&amp;SUBSTITUTE(TEXT(CL7,"#,##0.00"),"-","△")&amp;"】"))</f>
        <v>【216.39】</v>
      </c>
      <c r="CM6" s="21">
        <f>IF(CM7="",NA(),CM7)</f>
        <v>23.67</v>
      </c>
      <c r="CN6" s="21">
        <f t="shared" ref="CN6:CV6" si="10">IF(CN7="",NA(),CN7)</f>
        <v>23.73</v>
      </c>
      <c r="CO6" s="21">
        <f t="shared" si="10"/>
        <v>25.07</v>
      </c>
      <c r="CP6" s="21">
        <f t="shared" si="10"/>
        <v>26.07</v>
      </c>
      <c r="CQ6" s="21">
        <f t="shared" si="10"/>
        <v>26.6</v>
      </c>
      <c r="CR6" s="21">
        <f t="shared" si="10"/>
        <v>37.08</v>
      </c>
      <c r="CS6" s="21">
        <f t="shared" si="10"/>
        <v>37.46</v>
      </c>
      <c r="CT6" s="21">
        <f t="shared" si="10"/>
        <v>37.65</v>
      </c>
      <c r="CU6" s="21">
        <f t="shared" si="10"/>
        <v>42.4</v>
      </c>
      <c r="CV6" s="21">
        <f t="shared" si="10"/>
        <v>42.28</v>
      </c>
      <c r="CW6" s="20" t="str">
        <f>IF(CW7="","",IF(CW7="-","【-】","【"&amp;SUBSTITUTE(TEXT(CW7,"#,##0.00"),"-","△")&amp;"】"))</f>
        <v>【42.57】</v>
      </c>
      <c r="CX6" s="21">
        <f>IF(CX7="",NA(),CX7)</f>
        <v>57</v>
      </c>
      <c r="CY6" s="21">
        <f t="shared" ref="CY6:DG6" si="11">IF(CY7="",NA(),CY7)</f>
        <v>57.55</v>
      </c>
      <c r="CZ6" s="21">
        <f t="shared" si="11"/>
        <v>58.65</v>
      </c>
      <c r="DA6" s="21">
        <f t="shared" si="11"/>
        <v>59.83</v>
      </c>
      <c r="DB6" s="21">
        <f t="shared" si="11"/>
        <v>60.99</v>
      </c>
      <c r="DC6" s="21">
        <f t="shared" si="11"/>
        <v>67.22</v>
      </c>
      <c r="DD6" s="21">
        <f t="shared" si="11"/>
        <v>67.459999999999994</v>
      </c>
      <c r="DE6" s="21">
        <f t="shared" si="11"/>
        <v>67.37</v>
      </c>
      <c r="DF6" s="21">
        <f t="shared" si="11"/>
        <v>84.19</v>
      </c>
      <c r="DG6" s="21">
        <f t="shared" si="11"/>
        <v>84.34</v>
      </c>
      <c r="DH6" s="20" t="str">
        <f>IF(DH7="","",IF(DH7="-","【-】","【"&amp;SUBSTITUTE(TEXT(DH7,"#,##0.00"),"-","△")&amp;"】"))</f>
        <v>【85.24】</v>
      </c>
      <c r="DI6" s="20" t="e">
        <f>IF(DI7="",NA(),DI7)</f>
        <v>#N/A</v>
      </c>
      <c r="DJ6" s="20" t="e">
        <f t="shared" ref="DJ6:DR6" si="12">IF(DJ7="",NA(),DJ7)</f>
        <v>#N/A</v>
      </c>
      <c r="DK6" s="20" t="e">
        <f t="shared" si="12"/>
        <v>#N/A</v>
      </c>
      <c r="DL6" s="20" t="e">
        <f t="shared" si="12"/>
        <v>#N/A</v>
      </c>
      <c r="DM6" s="20" t="e">
        <f t="shared" si="12"/>
        <v>#N/A</v>
      </c>
      <c r="DN6" s="20" t="e">
        <f t="shared" si="12"/>
        <v>#N/A</v>
      </c>
      <c r="DO6" s="20" t="e">
        <f t="shared" si="12"/>
        <v>#N/A</v>
      </c>
      <c r="DP6" s="20" t="e">
        <f t="shared" si="12"/>
        <v>#N/A</v>
      </c>
      <c r="DQ6" s="20" t="e">
        <f t="shared" si="12"/>
        <v>#N/A</v>
      </c>
      <c r="DR6" s="20" t="e">
        <f t="shared" si="12"/>
        <v>#N/A</v>
      </c>
      <c r="DS6" s="20" t="str">
        <f>IF(DS7="","",IF(DS7="-","【-】","【"&amp;SUBSTITUTE(TEXT(DS7,"#,##0.00"),"-","△")&amp;"】"))</f>
        <v/>
      </c>
      <c r="DT6" s="20" t="e">
        <f>IF(DT7="",NA(),DT7)</f>
        <v>#N/A</v>
      </c>
      <c r="DU6" s="20" t="e">
        <f t="shared" ref="DU6:EC6" si="13">IF(DU7="",NA(),DU7)</f>
        <v>#N/A</v>
      </c>
      <c r="DV6" s="20" t="e">
        <f t="shared" si="13"/>
        <v>#N/A</v>
      </c>
      <c r="DW6" s="20" t="e">
        <f t="shared" si="13"/>
        <v>#N/A</v>
      </c>
      <c r="DX6" s="20" t="e">
        <f t="shared" si="13"/>
        <v>#N/A</v>
      </c>
      <c r="DY6" s="20" t="e">
        <f t="shared" si="13"/>
        <v>#N/A</v>
      </c>
      <c r="DZ6" s="20" t="e">
        <f t="shared" si="13"/>
        <v>#N/A</v>
      </c>
      <c r="EA6" s="20" t="e">
        <f t="shared" si="13"/>
        <v>#N/A</v>
      </c>
      <c r="EB6" s="20" t="e">
        <f t="shared" si="13"/>
        <v>#N/A</v>
      </c>
      <c r="EC6" s="20" t="e">
        <f t="shared" si="13"/>
        <v>#N/A</v>
      </c>
      <c r="ED6" s="20" t="str">
        <f>IF(ED7="","",IF(ED7="-","【-】","【"&amp;SUBSTITUTE(TEXT(ED7,"#,##0.00"),"-","△")&amp;"】"))</f>
        <v/>
      </c>
      <c r="EE6" s="20">
        <f>IF(EE7="",NA(),EE7)</f>
        <v>0</v>
      </c>
      <c r="EF6" s="20">
        <f t="shared" ref="EF6:EN6" si="14">IF(EF7="",NA(),EF7)</f>
        <v>0</v>
      </c>
      <c r="EG6" s="20">
        <f t="shared" si="14"/>
        <v>0</v>
      </c>
      <c r="EH6" s="20">
        <f t="shared" si="14"/>
        <v>0</v>
      </c>
      <c r="EI6" s="20">
        <f t="shared" si="14"/>
        <v>0</v>
      </c>
      <c r="EJ6" s="21">
        <f t="shared" si="14"/>
        <v>0.13</v>
      </c>
      <c r="EK6" s="21">
        <f t="shared" si="14"/>
        <v>0.09</v>
      </c>
      <c r="EL6" s="21">
        <f t="shared" si="14"/>
        <v>0.06</v>
      </c>
      <c r="EM6" s="21">
        <f t="shared" si="14"/>
        <v>0.39</v>
      </c>
      <c r="EN6" s="21">
        <f t="shared" si="14"/>
        <v>0.1</v>
      </c>
      <c r="EO6" s="20" t="str">
        <f>IF(EO7="","",IF(EO7="-","【-】","【"&amp;SUBSTITUTE(TEXT(EO7,"#,##0.00"),"-","△")&amp;"】"))</f>
        <v>【0.15】</v>
      </c>
    </row>
    <row r="7" spans="1:145" s="22" customFormat="1" x14ac:dyDescent="0.15">
      <c r="A7" s="14"/>
      <c r="B7" s="23">
        <v>2021</v>
      </c>
      <c r="C7" s="23">
        <v>75043</v>
      </c>
      <c r="D7" s="23">
        <v>47</v>
      </c>
      <c r="E7" s="23">
        <v>17</v>
      </c>
      <c r="F7" s="23">
        <v>4</v>
      </c>
      <c r="G7" s="23">
        <v>0</v>
      </c>
      <c r="H7" s="23" t="s">
        <v>97</v>
      </c>
      <c r="I7" s="23" t="s">
        <v>98</v>
      </c>
      <c r="J7" s="23" t="s">
        <v>99</v>
      </c>
      <c r="K7" s="23" t="s">
        <v>100</v>
      </c>
      <c r="L7" s="23" t="s">
        <v>101</v>
      </c>
      <c r="M7" s="23" t="s">
        <v>102</v>
      </c>
      <c r="N7" s="24" t="s">
        <v>103</v>
      </c>
      <c r="O7" s="24" t="s">
        <v>104</v>
      </c>
      <c r="P7" s="24">
        <v>42.74</v>
      </c>
      <c r="Q7" s="24">
        <v>95.62</v>
      </c>
      <c r="R7" s="24">
        <v>3872</v>
      </c>
      <c r="S7" s="24">
        <v>6152</v>
      </c>
      <c r="T7" s="24">
        <v>37.43</v>
      </c>
      <c r="U7" s="24">
        <v>164.36</v>
      </c>
      <c r="V7" s="24">
        <v>2602</v>
      </c>
      <c r="W7" s="24">
        <v>1.1399999999999999</v>
      </c>
      <c r="X7" s="24">
        <v>2282.46</v>
      </c>
      <c r="Y7" s="24">
        <v>107.54</v>
      </c>
      <c r="Z7" s="24">
        <v>107.91</v>
      </c>
      <c r="AA7" s="24">
        <v>112.49</v>
      </c>
      <c r="AB7" s="24">
        <v>121.8</v>
      </c>
      <c r="AC7" s="24">
        <v>98.32</v>
      </c>
      <c r="AD7" s="24"/>
      <c r="AE7" s="24"/>
      <c r="AF7" s="24"/>
      <c r="AG7" s="24"/>
      <c r="AH7" s="24"/>
      <c r="AI7" s="24"/>
      <c r="AJ7" s="24"/>
      <c r="AK7" s="24"/>
      <c r="AL7" s="24"/>
      <c r="AM7" s="24"/>
      <c r="AN7" s="24"/>
      <c r="AO7" s="24"/>
      <c r="AP7" s="24"/>
      <c r="AQ7" s="24"/>
      <c r="AR7" s="24"/>
      <c r="AS7" s="24"/>
      <c r="AT7" s="24"/>
      <c r="AU7" s="24"/>
      <c r="AV7" s="24"/>
      <c r="AW7" s="24"/>
      <c r="AX7" s="24"/>
      <c r="AY7" s="24"/>
      <c r="AZ7" s="24"/>
      <c r="BA7" s="24"/>
      <c r="BB7" s="24"/>
      <c r="BC7" s="24"/>
      <c r="BD7" s="24"/>
      <c r="BE7" s="24"/>
      <c r="BF7" s="24">
        <v>111.53</v>
      </c>
      <c r="BG7" s="24">
        <v>117.1</v>
      </c>
      <c r="BH7" s="24">
        <v>7.79</v>
      </c>
      <c r="BI7" s="24">
        <v>0.01</v>
      </c>
      <c r="BJ7" s="24">
        <v>0</v>
      </c>
      <c r="BK7" s="24">
        <v>1223.96</v>
      </c>
      <c r="BL7" s="24">
        <v>1269.1500000000001</v>
      </c>
      <c r="BM7" s="24">
        <v>1087.96</v>
      </c>
      <c r="BN7" s="24">
        <v>1258.43</v>
      </c>
      <c r="BO7" s="24">
        <v>1163.75</v>
      </c>
      <c r="BP7" s="24">
        <v>1201.79</v>
      </c>
      <c r="BQ7" s="24">
        <v>112.03</v>
      </c>
      <c r="BR7" s="24">
        <v>100</v>
      </c>
      <c r="BS7" s="24">
        <v>120.3</v>
      </c>
      <c r="BT7" s="24">
        <v>100</v>
      </c>
      <c r="BU7" s="24">
        <v>82.83</v>
      </c>
      <c r="BV7" s="24">
        <v>61.54</v>
      </c>
      <c r="BW7" s="24">
        <v>63.97</v>
      </c>
      <c r="BX7" s="24">
        <v>59.67</v>
      </c>
      <c r="BY7" s="24">
        <v>73.36</v>
      </c>
      <c r="BZ7" s="24">
        <v>72.599999999999994</v>
      </c>
      <c r="CA7" s="24">
        <v>75.31</v>
      </c>
      <c r="CB7" s="24">
        <v>179.21</v>
      </c>
      <c r="CC7" s="24">
        <v>200.06</v>
      </c>
      <c r="CD7" s="24">
        <v>170.13</v>
      </c>
      <c r="CE7" s="24">
        <v>207.42</v>
      </c>
      <c r="CF7" s="24">
        <v>256.11</v>
      </c>
      <c r="CG7" s="24">
        <v>267.86</v>
      </c>
      <c r="CH7" s="24">
        <v>256.82</v>
      </c>
      <c r="CI7" s="24">
        <v>270.60000000000002</v>
      </c>
      <c r="CJ7" s="24">
        <v>224.88</v>
      </c>
      <c r="CK7" s="24">
        <v>228.64</v>
      </c>
      <c r="CL7" s="24">
        <v>216.39</v>
      </c>
      <c r="CM7" s="24">
        <v>23.67</v>
      </c>
      <c r="CN7" s="24">
        <v>23.73</v>
      </c>
      <c r="CO7" s="24">
        <v>25.07</v>
      </c>
      <c r="CP7" s="24">
        <v>26.07</v>
      </c>
      <c r="CQ7" s="24">
        <v>26.6</v>
      </c>
      <c r="CR7" s="24">
        <v>37.08</v>
      </c>
      <c r="CS7" s="24">
        <v>37.46</v>
      </c>
      <c r="CT7" s="24">
        <v>37.65</v>
      </c>
      <c r="CU7" s="24">
        <v>42.4</v>
      </c>
      <c r="CV7" s="24">
        <v>42.28</v>
      </c>
      <c r="CW7" s="24">
        <v>42.57</v>
      </c>
      <c r="CX7" s="24">
        <v>57</v>
      </c>
      <c r="CY7" s="24">
        <v>57.55</v>
      </c>
      <c r="CZ7" s="24">
        <v>58.65</v>
      </c>
      <c r="DA7" s="24">
        <v>59.83</v>
      </c>
      <c r="DB7" s="24">
        <v>60.99</v>
      </c>
      <c r="DC7" s="24">
        <v>67.22</v>
      </c>
      <c r="DD7" s="24">
        <v>67.459999999999994</v>
      </c>
      <c r="DE7" s="24">
        <v>67.37</v>
      </c>
      <c r="DF7" s="24">
        <v>84.19</v>
      </c>
      <c r="DG7" s="24">
        <v>84.34</v>
      </c>
      <c r="DH7" s="24">
        <v>85.24</v>
      </c>
      <c r="DI7" s="24"/>
      <c r="DJ7" s="24"/>
      <c r="DK7" s="24"/>
      <c r="DL7" s="24"/>
      <c r="DM7" s="24"/>
      <c r="DN7" s="24"/>
      <c r="DO7" s="24"/>
      <c r="DP7" s="24"/>
      <c r="DQ7" s="24"/>
      <c r="DR7" s="24"/>
      <c r="DS7" s="24"/>
      <c r="DT7" s="24"/>
      <c r="DU7" s="24"/>
      <c r="DV7" s="24"/>
      <c r="DW7" s="24"/>
      <c r="DX7" s="24"/>
      <c r="DY7" s="24"/>
      <c r="DZ7" s="24"/>
      <c r="EA7" s="24"/>
      <c r="EB7" s="24"/>
      <c r="EC7" s="24"/>
      <c r="ED7" s="24"/>
      <c r="EE7" s="24">
        <v>0</v>
      </c>
      <c r="EF7" s="24">
        <v>0</v>
      </c>
      <c r="EG7" s="24">
        <v>0</v>
      </c>
      <c r="EH7" s="24">
        <v>0</v>
      </c>
      <c r="EI7" s="24">
        <v>0</v>
      </c>
      <c r="EJ7" s="24">
        <v>0.13</v>
      </c>
      <c r="EK7" s="24">
        <v>0.09</v>
      </c>
      <c r="EL7" s="24">
        <v>0.06</v>
      </c>
      <c r="EM7" s="24">
        <v>0.39</v>
      </c>
      <c r="EN7" s="24">
        <v>0.1</v>
      </c>
      <c r="EO7" s="24">
        <v>0.15</v>
      </c>
    </row>
    <row r="8" spans="1:145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</row>
    <row r="9" spans="1:145" x14ac:dyDescent="0.15">
      <c r="A9" s="26"/>
      <c r="B9" s="26" t="s">
        <v>105</v>
      </c>
      <c r="C9" s="26" t="s">
        <v>106</v>
      </c>
      <c r="D9" s="26" t="s">
        <v>107</v>
      </c>
      <c r="E9" s="26" t="s">
        <v>108</v>
      </c>
      <c r="F9" s="26" t="s">
        <v>109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5" x14ac:dyDescent="0.15">
      <c r="A10" s="26" t="s">
        <v>47</v>
      </c>
      <c r="B10" s="27">
        <f t="shared" ref="B10:C10" si="15">DATEVALUE($B7+12-B11&amp;"/1/"&amp;B12)</f>
        <v>47119</v>
      </c>
      <c r="C10" s="27">
        <f t="shared" si="15"/>
        <v>47484</v>
      </c>
      <c r="D10" s="28">
        <f>DATEVALUE($B7+12-D11&amp;"/1/"&amp;D12)</f>
        <v>47849</v>
      </c>
      <c r="E10" s="28">
        <f>DATEVALUE($B7+12-E11&amp;"/1/"&amp;E12)</f>
        <v>48215</v>
      </c>
      <c r="F10" s="28">
        <f>DATEVALUE($B7+12-F11&amp;"/1/"&amp;F12)</f>
        <v>48582</v>
      </c>
    </row>
    <row r="11" spans="1:145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110</v>
      </c>
    </row>
    <row r="12" spans="1:145" x14ac:dyDescent="0.15">
      <c r="B12">
        <v>1</v>
      </c>
      <c r="C12">
        <v>1</v>
      </c>
      <c r="D12">
        <v>1</v>
      </c>
      <c r="E12">
        <v>2</v>
      </c>
      <c r="F12">
        <v>3</v>
      </c>
      <c r="G12" t="s">
        <v>111</v>
      </c>
    </row>
    <row r="13" spans="1:145" x14ac:dyDescent="0.15">
      <c r="B13" t="s">
        <v>112</v>
      </c>
      <c r="C13" t="s">
        <v>113</v>
      </c>
      <c r="D13" t="s">
        <v>114</v>
      </c>
      <c r="E13" t="s">
        <v>114</v>
      </c>
      <c r="F13" t="s">
        <v>114</v>
      </c>
      <c r="G13" t="s">
        <v>115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