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建設部\下水道課\【総務管理】諸務\各種調査\R4\【財政課】経営比較分析表\公共_【経営比較分析表】2021_072133_46_1718\"/>
    </mc:Choice>
  </mc:AlternateContent>
  <workbookProtection workbookAlgorithmName="SHA-512" workbookHashValue="ZocqcXevbAKl2003dsZBkrT239tfsEg8S2JyNjVVW5WsRWBipQBl3Edr2NkOImWuQxp5Mnzc+M4M6fE4oZiFvg==" workbookSaltValue="lweBw8JUq8H4ymAadSbptA==" workbookSpinCount="100000" lockStructure="1"/>
  <bookViews>
    <workbookView xWindow="0" yWindow="0" windowWidth="13560" windowHeight="96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<sst xmlns="http://schemas.openxmlformats.org/spreadsheetml/2006/main" count="299" uniqueCount="117">
  <si>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</si>
  <si>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</si>
  <si>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</si>
  <si>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</si>
  <si>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</si>
  <si>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</si>
  <si>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</si>
  <si>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</si>
  <si>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</si>
  <si>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</si>
  <si>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</si>
  <si>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</si>
  <si>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</si>
  <si>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</si>
  <si>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</si>
  <si>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</si>
  <si>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</si>
  <si>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</si>
  <si>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</si>
  <si>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</si>
  <si>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</si>
  <si>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</si>
  <si>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</si>
  <si>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</si>
  <si>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</si>
  <si>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</si>
  <si>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</si>
  <si>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</si>
  <si>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</si>
  <si>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</si>
  <si>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</si>
  <si>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</si>
  <si>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</si>
  <si>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</si>
  <si>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</si>
  <si>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</si>
  <si>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</si>
  <si>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</si>
  <si>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</si>
  <si>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</si>
  <si>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</si>
  <si>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</si>
  <si>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</si>
  <si>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</si>
  <si>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</si>
  <si>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</si>
  <si>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</si>
  <si>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</si>
  <si>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</si>
  <si>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</si>
  <si>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</si>
  <si>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</si>
  <si>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</si>
  <si>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</si>
  <si>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</si>
  <si>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</si>
  <si>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</si>
  <si>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</si>
  <si>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</si>
  <si>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</si>
  <si>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</si>
  <si>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</si>
  <si>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</si>
  <si>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</si>
  <si>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</si>
  <si>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</si>
  <si>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</si>
  <si>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</si>
  <si>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</si>
  <si>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</si>
  <si>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</si>
  <si>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</si>
  <si>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</si>
  <si>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</si>
  <si>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</si>
  <si>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</si>
  <si>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</si>
  <si>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</si>
  <si>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</si>
  <si>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</si>
  <si>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</si>
  <si>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</si>
  <si>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</si>
  <si>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</si>
  <si>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</si>
  <si>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</si>
  <si>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</si>
  <si>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</si>
  <si>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</si>
  <si>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</si>
  <si>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</si>
  <si>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</si>
  <si>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</si>
  <si>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</si>
  <si>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</si>
  <si>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</si>
  <si>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伊達市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</si>
  <si>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</si>
  <si>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</si>
  <si>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</si>
  <si>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</si>
  <si>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</si>
  <si>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</si>
  <si>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</si>
  <si>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</si>
  <si>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</si>
  <si>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</si>
  <si>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</si>
  <si>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</si>
  <si>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</si>
  <si>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</si>
  <si>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</si>
  <si>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</si>
  <si>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</si>
  <si>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平成元年から整備を始め、平成８年より一部供用開始したため、耐用年数を経過した管渠はありませんが、今後は、ストックマネジメント計画の見直しを行い、計画的な修繕・改修を行う必要があります。
</t>
    <phoneticPr fontId="4"/>
  </si>
  <si>
    <t>　当市の下水道事業は、市街地において住み良い生活環境づくりの為に行っています。
　類似団体に比べ水洗化率が低い状況であり、人口減少に伴う収益の減少が想定されるため、経費削減・施設の長寿命化計画が必要です。
　令和２年度から公営企業（一部適用）に移行し、公営企業会計を導入することで、貸借対照表や損益計算書などの財務書類を作成し、資産等の正確な把握に努め、より経営管理の向上と経営の効率化を図ります。</t>
    <phoneticPr fontId="4"/>
  </si>
  <si>
    <t>　令和２年度から地方公営企業法の一部を適用しました。経常収支比率は100％を超えており、使用料収入や一般会計繰入金で経常費用を賄えている状況で、一定程度の健全性を確保しました。
　流動比率については、類似団体平均値と比べると高い比率となっている状況ではあるが、引き続き経営改善の検討を行う必要があります。
　企業債残高対事業規模比率については、類似団体平均値と比べると高い比率となっていますが、処理区域内の管渠の整備がまもなく終了する予定なので、今後は改善の方向に向かいます。
　経費回収率については、100％を超す結果となりましたが、水洗化率が類似団体平均値と比べると低い比率となっているため、公共用水域の保全及び使用料の増収を図るために水洗化率を向上させる取組が必要です。</t>
    <rPh sb="112" eb="113">
      <t>タカ</t>
    </rPh>
    <rPh sb="130" eb="131">
      <t>ヒ</t>
    </rPh>
    <rPh sb="132" eb="133">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</si>
</sst>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c:v>0.06</c:v>
                </c:pt>
              </c:numCache>
            </c:numRef>
          </c:val>
          <c:extLst>
            <c:ext xmlns:c16="http://schemas.microsoft.com/office/drawing/2014/chart" uri="{C3380CC4-5D6E-409C-BE32-E72D297353CC}">
              <c16:uniqueId val="{00000000-E595-433D-AAEF-BC3E769C595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0.14000000000000001</c:v>
                </c:pt>
              </c:numCache>
            </c:numRef>
          </c:val>
          <c:smooth val="0"/>
          <c:extLst>
            <c:ext xmlns:c16="http://schemas.microsoft.com/office/drawing/2014/chart" uri="{C3380CC4-5D6E-409C-BE32-E72D297353CC}">
              <c16:uniqueId val="{00000001-E595-433D-AAEF-BC3E769C595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B3-4000-837B-79B8C957E2B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51.42</c:v>
                </c:pt>
              </c:numCache>
            </c:numRef>
          </c:val>
          <c:smooth val="0"/>
          <c:extLst>
            <c:ext xmlns:c16="http://schemas.microsoft.com/office/drawing/2014/chart" uri="{C3380CC4-5D6E-409C-BE32-E72D297353CC}">
              <c16:uniqueId val="{00000001-31B3-4000-837B-79B8C957E2B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73.22</c:v>
                </c:pt>
                <c:pt idx="4">
                  <c:v>74.06</c:v>
                </c:pt>
              </c:numCache>
            </c:numRef>
          </c:val>
          <c:extLst>
            <c:ext xmlns:c16="http://schemas.microsoft.com/office/drawing/2014/chart" uri="{C3380CC4-5D6E-409C-BE32-E72D297353CC}">
              <c16:uniqueId val="{00000000-5400-414C-85C1-FC9FFDA5A00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81.34</c:v>
                </c:pt>
              </c:numCache>
            </c:numRef>
          </c:val>
          <c:smooth val="0"/>
          <c:extLst>
            <c:ext xmlns:c16="http://schemas.microsoft.com/office/drawing/2014/chart" uri="{C3380CC4-5D6E-409C-BE32-E72D297353CC}">
              <c16:uniqueId val="{00000001-5400-414C-85C1-FC9FFDA5A00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129.25</c:v>
                </c:pt>
                <c:pt idx="4">
                  <c:v>123.08</c:v>
                </c:pt>
              </c:numCache>
            </c:numRef>
          </c:val>
          <c:extLst>
            <c:ext xmlns:c16="http://schemas.microsoft.com/office/drawing/2014/chart" uri="{C3380CC4-5D6E-409C-BE32-E72D297353CC}">
              <c16:uniqueId val="{00000000-DCA5-47E6-AD98-96AEE6F38D7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107.08</c:v>
                </c:pt>
              </c:numCache>
            </c:numRef>
          </c:val>
          <c:smooth val="0"/>
          <c:extLst>
            <c:ext xmlns:c16="http://schemas.microsoft.com/office/drawing/2014/chart" uri="{C3380CC4-5D6E-409C-BE32-E72D297353CC}">
              <c16:uniqueId val="{00000001-DCA5-47E6-AD98-96AEE6F38D7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2.5099999999999998</c:v>
                </c:pt>
                <c:pt idx="4">
                  <c:v>4.9800000000000004</c:v>
                </c:pt>
              </c:numCache>
            </c:numRef>
          </c:val>
          <c:extLst>
            <c:ext xmlns:c16="http://schemas.microsoft.com/office/drawing/2014/chart" uri="{C3380CC4-5D6E-409C-BE32-E72D297353CC}">
              <c16:uniqueId val="{00000000-D495-42FE-A371-7CCB6EB0A7A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14.65</c:v>
                </c:pt>
              </c:numCache>
            </c:numRef>
          </c:val>
          <c:smooth val="0"/>
          <c:extLst>
            <c:ext xmlns:c16="http://schemas.microsoft.com/office/drawing/2014/chart" uri="{C3380CC4-5D6E-409C-BE32-E72D297353CC}">
              <c16:uniqueId val="{00000001-D495-42FE-A371-7CCB6EB0A7A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0EE-4538-B6B3-5C29431387E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c:v>
                </c:pt>
              </c:numCache>
            </c:numRef>
          </c:val>
          <c:smooth val="0"/>
          <c:extLst>
            <c:ext xmlns:c16="http://schemas.microsoft.com/office/drawing/2014/chart" uri="{C3380CC4-5D6E-409C-BE32-E72D297353CC}">
              <c16:uniqueId val="{00000001-B0EE-4538-B6B3-5C29431387E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E00-435A-8976-8240F903501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45.94</c:v>
                </c:pt>
              </c:numCache>
            </c:numRef>
          </c:val>
          <c:smooth val="0"/>
          <c:extLst>
            <c:ext xmlns:c16="http://schemas.microsoft.com/office/drawing/2014/chart" uri="{C3380CC4-5D6E-409C-BE32-E72D297353CC}">
              <c16:uniqueId val="{00000001-EE00-435A-8976-8240F903501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35.19</c:v>
                </c:pt>
                <c:pt idx="4">
                  <c:v>49.93</c:v>
                </c:pt>
              </c:numCache>
            </c:numRef>
          </c:val>
          <c:extLst>
            <c:ext xmlns:c16="http://schemas.microsoft.com/office/drawing/2014/chart" uri="{C3380CC4-5D6E-409C-BE32-E72D297353CC}">
              <c16:uniqueId val="{00000000-6897-41F2-9B0B-47AF9BD5A88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47.7</c:v>
                </c:pt>
              </c:numCache>
            </c:numRef>
          </c:val>
          <c:smooth val="0"/>
          <c:extLst>
            <c:ext xmlns:c16="http://schemas.microsoft.com/office/drawing/2014/chart" uri="{C3380CC4-5D6E-409C-BE32-E72D297353CC}">
              <c16:uniqueId val="{00000001-6897-41F2-9B0B-47AF9BD5A88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2222.44</c:v>
                </c:pt>
                <c:pt idx="4">
                  <c:v>2144.0100000000002</c:v>
                </c:pt>
              </c:numCache>
            </c:numRef>
          </c:val>
          <c:extLst>
            <c:ext xmlns:c16="http://schemas.microsoft.com/office/drawing/2014/chart" uri="{C3380CC4-5D6E-409C-BE32-E72D297353CC}">
              <c16:uniqueId val="{00000000-50A7-4DD8-8FDB-42F80FAF56D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1102.01</c:v>
                </c:pt>
              </c:numCache>
            </c:numRef>
          </c:val>
          <c:smooth val="0"/>
          <c:extLst>
            <c:ext xmlns:c16="http://schemas.microsoft.com/office/drawing/2014/chart" uri="{C3380CC4-5D6E-409C-BE32-E72D297353CC}">
              <c16:uniqueId val="{00000001-50A7-4DD8-8FDB-42F80FAF56D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107.99</c:v>
                </c:pt>
                <c:pt idx="4">
                  <c:v>108.39</c:v>
                </c:pt>
              </c:numCache>
            </c:numRef>
          </c:val>
          <c:extLst>
            <c:ext xmlns:c16="http://schemas.microsoft.com/office/drawing/2014/chart" uri="{C3380CC4-5D6E-409C-BE32-E72D297353CC}">
              <c16:uniqueId val="{00000000-0DC9-4F4F-8C1E-F9B2900EFA5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82.55</c:v>
                </c:pt>
              </c:numCache>
            </c:numRef>
          </c:val>
          <c:smooth val="0"/>
          <c:extLst>
            <c:ext xmlns:c16="http://schemas.microsoft.com/office/drawing/2014/chart" uri="{C3380CC4-5D6E-409C-BE32-E72D297353CC}">
              <c16:uniqueId val="{00000001-0DC9-4F4F-8C1E-F9B2900EFA5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165</c:v>
                </c:pt>
                <c:pt idx="4">
                  <c:v>165</c:v>
                </c:pt>
              </c:numCache>
            </c:numRef>
          </c:val>
          <c:extLst>
            <c:ext xmlns:c16="http://schemas.microsoft.com/office/drawing/2014/chart" uri="{C3380CC4-5D6E-409C-BE32-E72D297353CC}">
              <c16:uniqueId val="{00000000-2658-45C0-ABF7-D44F46EE070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188.38</c:v>
                </c:pt>
              </c:numCache>
            </c:numRef>
          </c:val>
          <c:smooth val="0"/>
          <c:extLst>
            <c:ext xmlns:c16="http://schemas.microsoft.com/office/drawing/2014/chart" uri="{C3380CC4-5D6E-409C-BE32-E72D297353CC}">
              <c16:uniqueId val="{00000001-2658-45C0-ABF7-D44F46EE070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伊達市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Cc2</v>
      </c>
      <c r="X8" s="35"/>
      <c r="Y8" s="35"/>
      <c r="Z8" s="35"/>
      <c r="AA8" s="35"/>
      <c r="AB8" s="35"/>
      <c r="AC8" s="35"/>
      <c r="AD8" s="36" t="str">
        <f>データ!$M$6</f>
        <v>非設置</v>
      </c>
      <c r="AE8" s="36"/>
      <c r="AF8" s="36"/>
      <c r="AG8" s="36"/>
      <c r="AH8" s="36"/>
      <c r="AI8" s="36"/>
      <c r="AJ8" s="36"/>
      <c r="AK8" s="3"/>
      <c r="AL8" s="37">
        <f>データ!S6</f>
        <v>58320</v>
      </c>
      <c r="AM8" s="37"/>
      <c r="AN8" s="37"/>
      <c r="AO8" s="37"/>
      <c r="AP8" s="37"/>
      <c r="AQ8" s="37"/>
      <c r="AR8" s="37"/>
      <c r="AS8" s="37"/>
      <c r="AT8" s="38">
        <f>データ!T6</f>
        <v>265.12</v>
      </c>
      <c r="AU8" s="38"/>
      <c r="AV8" s="38"/>
      <c r="AW8" s="38"/>
      <c r="AX8" s="38"/>
      <c r="AY8" s="38"/>
      <c r="AZ8" s="38"/>
      <c r="BA8" s="38"/>
      <c r="BB8" s="38">
        <f>データ!U6</f>
        <v>219.98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46.93</v>
      </c>
      <c r="J10" s="38"/>
      <c r="K10" s="38"/>
      <c r="L10" s="38"/>
      <c r="M10" s="38"/>
      <c r="N10" s="38"/>
      <c r="O10" s="38"/>
      <c r="P10" s="38">
        <f>データ!P6</f>
        <v>38</v>
      </c>
      <c r="Q10" s="38"/>
      <c r="R10" s="38"/>
      <c r="S10" s="38"/>
      <c r="T10" s="38"/>
      <c r="U10" s="38"/>
      <c r="V10" s="38"/>
      <c r="W10" s="38">
        <f>データ!Q6</f>
        <v>100</v>
      </c>
      <c r="X10" s="38"/>
      <c r="Y10" s="38"/>
      <c r="Z10" s="38"/>
      <c r="AA10" s="38"/>
      <c r="AB10" s="38"/>
      <c r="AC10" s="38"/>
      <c r="AD10" s="37">
        <f>データ!R6</f>
        <v>3333</v>
      </c>
      <c r="AE10" s="37"/>
      <c r="AF10" s="37"/>
      <c r="AG10" s="37"/>
      <c r="AH10" s="37"/>
      <c r="AI10" s="37"/>
      <c r="AJ10" s="37"/>
      <c r="AK10" s="2"/>
      <c r="AL10" s="37">
        <f>データ!V6</f>
        <v>22069</v>
      </c>
      <c r="AM10" s="37"/>
      <c r="AN10" s="37"/>
      <c r="AO10" s="37"/>
      <c r="AP10" s="37"/>
      <c r="AQ10" s="37"/>
      <c r="AR10" s="37"/>
      <c r="AS10" s="37"/>
      <c r="AT10" s="38">
        <f>データ!W6</f>
        <v>6.19</v>
      </c>
      <c r="AU10" s="38"/>
      <c r="AV10" s="38"/>
      <c r="AW10" s="38"/>
      <c r="AX10" s="38"/>
      <c r="AY10" s="38"/>
      <c r="AZ10" s="38"/>
      <c r="BA10" s="38"/>
      <c r="BB10" s="38">
        <f>データ!X6</f>
        <v>3565.27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NHBjoVN5PYPwAs0WHlGWCJzxRoUwG27soebXsQ4ru/wp65MWA52mbGHJODwKKbsrAqeDwevufQ4nXPHN18MJmA==" saltValue="pD9vfdDpO+a92HQqqNM6t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72133</v>
      </c>
      <c r="D6" s="19">
        <f t="shared" si="3"/>
        <v>46</v>
      </c>
      <c r="E6" s="19">
        <f t="shared" si="3"/>
        <v>17</v>
      </c>
      <c r="F6" s="19">
        <f t="shared" si="3"/>
        <v>1</v>
      </c>
      <c r="G6" s="19">
        <f t="shared" si="3"/>
        <v>0</v>
      </c>
      <c r="H6" s="19" t="str">
        <f t="shared" si="3"/>
        <v>福島県　伊達市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46.93</v>
      </c>
      <c r="P6" s="20">
        <f t="shared" si="3"/>
        <v>38</v>
      </c>
      <c r="Q6" s="20">
        <f t="shared" si="3"/>
        <v>100</v>
      </c>
      <c r="R6" s="20">
        <f t="shared" si="3"/>
        <v>3333</v>
      </c>
      <c r="S6" s="20">
        <f t="shared" si="3"/>
        <v>58320</v>
      </c>
      <c r="T6" s="20">
        <f t="shared" si="3"/>
        <v>265.12</v>
      </c>
      <c r="U6" s="20">
        <f t="shared" si="3"/>
        <v>219.98</v>
      </c>
      <c r="V6" s="20">
        <f t="shared" si="3"/>
        <v>22069</v>
      </c>
      <c r="W6" s="20">
        <f t="shared" si="3"/>
        <v>6.19</v>
      </c>
      <c r="X6" s="20">
        <f t="shared" si="3"/>
        <v>3565.27</v>
      </c>
      <c r="Y6" s="21" t="str">
        <f>IF(Y7="",NA(),Y7)</f>
        <v>-</v>
      </c>
      <c r="Z6" s="21" t="str">
        <f t="shared" ref="Z6:AH6" si="4">IF(Z7="",NA(),Z7)</f>
        <v>-</v>
      </c>
      <c r="AA6" s="21" t="str">
        <f t="shared" si="4"/>
        <v>-</v>
      </c>
      <c r="AB6" s="21">
        <f t="shared" si="4"/>
        <v>129.25</v>
      </c>
      <c r="AC6" s="21">
        <f t="shared" si="4"/>
        <v>123.08</v>
      </c>
      <c r="AD6" s="21" t="str">
        <f t="shared" si="4"/>
        <v>-</v>
      </c>
      <c r="AE6" s="21" t="str">
        <f t="shared" si="4"/>
        <v>-</v>
      </c>
      <c r="AF6" s="21" t="str">
        <f t="shared" si="4"/>
        <v>-</v>
      </c>
      <c r="AG6" s="21">
        <f t="shared" si="4"/>
        <v>107.21</v>
      </c>
      <c r="AH6" s="21">
        <f t="shared" si="4"/>
        <v>107.08</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43.71</v>
      </c>
      <c r="AS6" s="21">
        <f t="shared" si="5"/>
        <v>45.94</v>
      </c>
      <c r="AT6" s="20" t="str">
        <f>IF(AT7="","",IF(AT7="-","【-】","【"&amp;SUBSTITUTE(TEXT(AT7,"#,##0.00"),"-","△")&amp;"】"))</f>
        <v>【3.09】</v>
      </c>
      <c r="AU6" s="21" t="str">
        <f>IF(AU7="",NA(),AU7)</f>
        <v>-</v>
      </c>
      <c r="AV6" s="21" t="str">
        <f t="shared" ref="AV6:BD6" si="6">IF(AV7="",NA(),AV7)</f>
        <v>-</v>
      </c>
      <c r="AW6" s="21" t="str">
        <f t="shared" si="6"/>
        <v>-</v>
      </c>
      <c r="AX6" s="21">
        <f t="shared" si="6"/>
        <v>35.19</v>
      </c>
      <c r="AY6" s="21">
        <f t="shared" si="6"/>
        <v>49.93</v>
      </c>
      <c r="AZ6" s="21" t="str">
        <f t="shared" si="6"/>
        <v>-</v>
      </c>
      <c r="BA6" s="21" t="str">
        <f t="shared" si="6"/>
        <v>-</v>
      </c>
      <c r="BB6" s="21" t="str">
        <f t="shared" si="6"/>
        <v>-</v>
      </c>
      <c r="BC6" s="21">
        <f t="shared" si="6"/>
        <v>40.67</v>
      </c>
      <c r="BD6" s="21">
        <f t="shared" si="6"/>
        <v>47.7</v>
      </c>
      <c r="BE6" s="20" t="str">
        <f>IF(BE7="","",IF(BE7="-","【-】","【"&amp;SUBSTITUTE(TEXT(BE7,"#,##0.00"),"-","△")&amp;"】"))</f>
        <v>【71.39】</v>
      </c>
      <c r="BF6" s="21" t="str">
        <f>IF(BF7="",NA(),BF7)</f>
        <v>-</v>
      </c>
      <c r="BG6" s="21" t="str">
        <f t="shared" ref="BG6:BO6" si="7">IF(BG7="",NA(),BG7)</f>
        <v>-</v>
      </c>
      <c r="BH6" s="21" t="str">
        <f t="shared" si="7"/>
        <v>-</v>
      </c>
      <c r="BI6" s="21">
        <f t="shared" si="7"/>
        <v>2222.44</v>
      </c>
      <c r="BJ6" s="21">
        <f t="shared" si="7"/>
        <v>2144.0100000000002</v>
      </c>
      <c r="BK6" s="21" t="str">
        <f t="shared" si="7"/>
        <v>-</v>
      </c>
      <c r="BL6" s="21" t="str">
        <f t="shared" si="7"/>
        <v>-</v>
      </c>
      <c r="BM6" s="21" t="str">
        <f t="shared" si="7"/>
        <v>-</v>
      </c>
      <c r="BN6" s="21">
        <f t="shared" si="7"/>
        <v>1050.51</v>
      </c>
      <c r="BO6" s="21">
        <f t="shared" si="7"/>
        <v>1102.01</v>
      </c>
      <c r="BP6" s="20" t="str">
        <f>IF(BP7="","",IF(BP7="-","【-】","【"&amp;SUBSTITUTE(TEXT(BP7,"#,##0.00"),"-","△")&amp;"】"))</f>
        <v>【669.11】</v>
      </c>
      <c r="BQ6" s="21" t="str">
        <f>IF(BQ7="",NA(),BQ7)</f>
        <v>-</v>
      </c>
      <c r="BR6" s="21" t="str">
        <f t="shared" ref="BR6:BZ6" si="8">IF(BR7="",NA(),BR7)</f>
        <v>-</v>
      </c>
      <c r="BS6" s="21" t="str">
        <f t="shared" si="8"/>
        <v>-</v>
      </c>
      <c r="BT6" s="21">
        <f t="shared" si="8"/>
        <v>107.99</v>
      </c>
      <c r="BU6" s="21">
        <f t="shared" si="8"/>
        <v>108.39</v>
      </c>
      <c r="BV6" s="21" t="str">
        <f t="shared" si="8"/>
        <v>-</v>
      </c>
      <c r="BW6" s="21" t="str">
        <f t="shared" si="8"/>
        <v>-</v>
      </c>
      <c r="BX6" s="21" t="str">
        <f t="shared" si="8"/>
        <v>-</v>
      </c>
      <c r="BY6" s="21">
        <f t="shared" si="8"/>
        <v>82.65</v>
      </c>
      <c r="BZ6" s="21">
        <f t="shared" si="8"/>
        <v>82.55</v>
      </c>
      <c r="CA6" s="20" t="str">
        <f>IF(CA7="","",IF(CA7="-","【-】","【"&amp;SUBSTITUTE(TEXT(CA7,"#,##0.00"),"-","△")&amp;"】"))</f>
        <v>【99.73】</v>
      </c>
      <c r="CB6" s="21" t="str">
        <f>IF(CB7="",NA(),CB7)</f>
        <v>-</v>
      </c>
      <c r="CC6" s="21" t="str">
        <f t="shared" ref="CC6:CK6" si="9">IF(CC7="",NA(),CC7)</f>
        <v>-</v>
      </c>
      <c r="CD6" s="21" t="str">
        <f t="shared" si="9"/>
        <v>-</v>
      </c>
      <c r="CE6" s="21">
        <f t="shared" si="9"/>
        <v>165</v>
      </c>
      <c r="CF6" s="21">
        <f t="shared" si="9"/>
        <v>165</v>
      </c>
      <c r="CG6" s="21" t="str">
        <f t="shared" si="9"/>
        <v>-</v>
      </c>
      <c r="CH6" s="21" t="str">
        <f t="shared" si="9"/>
        <v>-</v>
      </c>
      <c r="CI6" s="21" t="str">
        <f t="shared" si="9"/>
        <v>-</v>
      </c>
      <c r="CJ6" s="21">
        <f t="shared" si="9"/>
        <v>186.3</v>
      </c>
      <c r="CK6" s="21">
        <f t="shared" si="9"/>
        <v>188.38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50.53</v>
      </c>
      <c r="CV6" s="21">
        <f t="shared" si="10"/>
        <v>51.42</v>
      </c>
      <c r="CW6" s="20" t="str">
        <f>IF(CW7="","",IF(CW7="-","【-】","【"&amp;SUBSTITUTE(TEXT(CW7,"#,##0.00"),"-","△")&amp;"】"))</f>
        <v>【59.99】</v>
      </c>
      <c r="CX6" s="21" t="str">
        <f>IF(CX7="",NA(),CX7)</f>
        <v>-</v>
      </c>
      <c r="CY6" s="21" t="str">
        <f t="shared" ref="CY6:DG6" si="11">IF(CY7="",NA(),CY7)</f>
        <v>-</v>
      </c>
      <c r="CZ6" s="21" t="str">
        <f t="shared" si="11"/>
        <v>-</v>
      </c>
      <c r="DA6" s="21">
        <f t="shared" si="11"/>
        <v>73.22</v>
      </c>
      <c r="DB6" s="21">
        <f t="shared" si="11"/>
        <v>74.06</v>
      </c>
      <c r="DC6" s="21" t="str">
        <f t="shared" si="11"/>
        <v>-</v>
      </c>
      <c r="DD6" s="21" t="str">
        <f t="shared" si="11"/>
        <v>-</v>
      </c>
      <c r="DE6" s="21" t="str">
        <f t="shared" si="11"/>
        <v>-</v>
      </c>
      <c r="DF6" s="21">
        <f t="shared" si="11"/>
        <v>82.08</v>
      </c>
      <c r="DG6" s="21">
        <f t="shared" si="11"/>
        <v>81.34</v>
      </c>
      <c r="DH6" s="20" t="str">
        <f>IF(DH7="","",IF(DH7="-","【-】","【"&amp;SUBSTITUTE(TEXT(DH7,"#,##0.00"),"-","△")&amp;"】"))</f>
        <v>【95.72】</v>
      </c>
      <c r="DI6" s="21" t="str">
        <f>IF(DI7="",NA(),DI7)</f>
        <v>-</v>
      </c>
      <c r="DJ6" s="21" t="str">
        <f t="shared" ref="DJ6:DR6" si="12">IF(DJ7="",NA(),DJ7)</f>
        <v>-</v>
      </c>
      <c r="DK6" s="21" t="str">
        <f t="shared" si="12"/>
        <v>-</v>
      </c>
      <c r="DL6" s="21">
        <f t="shared" si="12"/>
        <v>2.5099999999999998</v>
      </c>
      <c r="DM6" s="21">
        <f t="shared" si="12"/>
        <v>4.9800000000000004</v>
      </c>
      <c r="DN6" s="21" t="str">
        <f t="shared" si="12"/>
        <v>-</v>
      </c>
      <c r="DO6" s="21" t="str">
        <f t="shared" si="12"/>
        <v>-</v>
      </c>
      <c r="DP6" s="21" t="str">
        <f t="shared" si="12"/>
        <v>-</v>
      </c>
      <c r="DQ6" s="21">
        <f t="shared" si="12"/>
        <v>12.7</v>
      </c>
      <c r="DR6" s="21">
        <f t="shared" si="12"/>
        <v>14.65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v>
      </c>
      <c r="ED6" s="20" t="str">
        <f>IF(ED7="","",IF(ED7="-","【-】","【"&amp;SUBSTITUTE(TEXT(ED7,"#,##0.00"),"-","△")&amp;"】"))</f>
        <v>【6.54】</v>
      </c>
      <c r="EE6" s="21" t="str">
        <f>IF(EE7="",NA(),EE7)</f>
        <v>-</v>
      </c>
      <c r="EF6" s="21" t="str">
        <f t="shared" ref="EF6:EN6" si="14">IF(EF7="",NA(),EF7)</f>
        <v>-</v>
      </c>
      <c r="EG6" s="21" t="str">
        <f t="shared" si="14"/>
        <v>-</v>
      </c>
      <c r="EH6" s="20">
        <f t="shared" si="14"/>
        <v>0</v>
      </c>
      <c r="EI6" s="21">
        <f t="shared" si="14"/>
        <v>0.06</v>
      </c>
      <c r="EJ6" s="21" t="str">
        <f t="shared" si="14"/>
        <v>-</v>
      </c>
      <c r="EK6" s="21" t="str">
        <f t="shared" si="14"/>
        <v>-</v>
      </c>
      <c r="EL6" s="21" t="str">
        <f t="shared" si="14"/>
        <v>-</v>
      </c>
      <c r="EM6" s="21">
        <f t="shared" si="14"/>
        <v>1.65</v>
      </c>
      <c r="EN6" s="21">
        <f t="shared" si="14"/>
        <v>0.14000000000000001</v>
      </c>
      <c r="EO6" s="20" t="str">
        <f>IF(EO7="","",IF(EO7="-","【-】","【"&amp;SUBSTITUTE(TEXT(EO7,"#,##0.00"),"-","△")&amp;"】"))</f>
        <v>【0.24】</v>
      </c>
    </row>
    <row r="7" spans="1:148" s="22" customFormat="1" x14ac:dyDescent="0.15">
      <c r="A7" s="14"/>
      <c r="B7" s="23">
        <v>2021</v>
      </c>
      <c r="C7" s="23">
        <v>72133</v>
      </c>
      <c r="D7" s="23">
        <v>46</v>
      </c>
      <c r="E7" s="23">
        <v>17</v>
      </c>
      <c r="F7" s="23">
        <v>1</v>
      </c>
      <c r="G7" s="23">
        <v>0</v>
      </c>
      <c r="H7" s="23" t="s">
        <v>96</v>
      </c>
      <c r="I7" s="23" t="s">
        <v>97</v>
      </c>
      <c r="J7" s="23" t="s">
        <v>98</v>
      </c>
      <c r="K7" s="23" t="s">
        <v>99</v>
      </c>
      <c r="L7" s="23" t="s">
        <v>100</v>
      </c>
      <c r="M7" s="23" t="s">
        <v>101</v>
      </c>
      <c r="N7" s="24" t="s">
        <v>102</v>
      </c>
      <c r="O7" s="24">
        <v>46.93</v>
      </c>
      <c r="P7" s="24">
        <v>38</v>
      </c>
      <c r="Q7" s="24">
        <v>100</v>
      </c>
      <c r="R7" s="24">
        <v>3333</v>
      </c>
      <c r="S7" s="24">
        <v>58320</v>
      </c>
      <c r="T7" s="24">
        <v>265.12</v>
      </c>
      <c r="U7" s="24">
        <v>219.98</v>
      </c>
      <c r="V7" s="24">
        <v>22069</v>
      </c>
      <c r="W7" s="24">
        <v>6.19</v>
      </c>
      <c r="X7" s="24">
        <v>3565.27</v>
      </c>
      <c r="Y7" s="24" t="s">
        <v>102</v>
      </c>
      <c r="Z7" s="24" t="s">
        <v>102</v>
      </c>
      <c r="AA7" s="24" t="s">
        <v>102</v>
      </c>
      <c r="AB7" s="24">
        <v>129.25</v>
      </c>
      <c r="AC7" s="24">
        <v>123.08</v>
      </c>
      <c r="AD7" s="24" t="s">
        <v>102</v>
      </c>
      <c r="AE7" s="24" t="s">
        <v>102</v>
      </c>
      <c r="AF7" s="24" t="s">
        <v>102</v>
      </c>
      <c r="AG7" s="24">
        <v>107.21</v>
      </c>
      <c r="AH7" s="24">
        <v>107.08</v>
      </c>
      <c r="AI7" s="24">
        <v>107.02</v>
      </c>
      <c r="AJ7" s="24" t="s">
        <v>102</v>
      </c>
      <c r="AK7" s="24" t="s">
        <v>102</v>
      </c>
      <c r="AL7" s="24" t="s">
        <v>102</v>
      </c>
      <c r="AM7" s="24">
        <v>0</v>
      </c>
      <c r="AN7" s="24">
        <v>0</v>
      </c>
      <c r="AO7" s="24" t="s">
        <v>102</v>
      </c>
      <c r="AP7" s="24" t="s">
        <v>102</v>
      </c>
      <c r="AQ7" s="24" t="s">
        <v>102</v>
      </c>
      <c r="AR7" s="24">
        <v>43.71</v>
      </c>
      <c r="AS7" s="24">
        <v>45.94</v>
      </c>
      <c r="AT7" s="24">
        <v>3.09</v>
      </c>
      <c r="AU7" s="24" t="s">
        <v>102</v>
      </c>
      <c r="AV7" s="24" t="s">
        <v>102</v>
      </c>
      <c r="AW7" s="24" t="s">
        <v>102</v>
      </c>
      <c r="AX7" s="24">
        <v>35.19</v>
      </c>
      <c r="AY7" s="24">
        <v>49.93</v>
      </c>
      <c r="AZ7" s="24" t="s">
        <v>102</v>
      </c>
      <c r="BA7" s="24" t="s">
        <v>102</v>
      </c>
      <c r="BB7" s="24" t="s">
        <v>102</v>
      </c>
      <c r="BC7" s="24">
        <v>40.67</v>
      </c>
      <c r="BD7" s="24">
        <v>47.7</v>
      </c>
      <c r="BE7" s="24">
        <v>71.39</v>
      </c>
      <c r="BF7" s="24" t="s">
        <v>102</v>
      </c>
      <c r="BG7" s="24" t="s">
        <v>102</v>
      </c>
      <c r="BH7" s="24" t="s">
        <v>102</v>
      </c>
      <c r="BI7" s="24">
        <v>2222.44</v>
      </c>
      <c r="BJ7" s="24">
        <v>2144.0100000000002</v>
      </c>
      <c r="BK7" s="24" t="s">
        <v>102</v>
      </c>
      <c r="BL7" s="24" t="s">
        <v>102</v>
      </c>
      <c r="BM7" s="24" t="s">
        <v>102</v>
      </c>
      <c r="BN7" s="24">
        <v>1050.51</v>
      </c>
      <c r="BO7" s="24">
        <v>1102.01</v>
      </c>
      <c r="BP7" s="24">
        <v>669.11</v>
      </c>
      <c r="BQ7" s="24" t="s">
        <v>102</v>
      </c>
      <c r="BR7" s="24" t="s">
        <v>102</v>
      </c>
      <c r="BS7" s="24" t="s">
        <v>102</v>
      </c>
      <c r="BT7" s="24">
        <v>107.99</v>
      </c>
      <c r="BU7" s="24">
        <v>108.39</v>
      </c>
      <c r="BV7" s="24" t="s">
        <v>102</v>
      </c>
      <c r="BW7" s="24" t="s">
        <v>102</v>
      </c>
      <c r="BX7" s="24" t="s">
        <v>102</v>
      </c>
      <c r="BY7" s="24">
        <v>82.65</v>
      </c>
      <c r="BZ7" s="24">
        <v>82.55</v>
      </c>
      <c r="CA7" s="24">
        <v>99.73</v>
      </c>
      <c r="CB7" s="24" t="s">
        <v>102</v>
      </c>
      <c r="CC7" s="24" t="s">
        <v>102</v>
      </c>
      <c r="CD7" s="24" t="s">
        <v>102</v>
      </c>
      <c r="CE7" s="24">
        <v>165</v>
      </c>
      <c r="CF7" s="24">
        <v>165</v>
      </c>
      <c r="CG7" s="24" t="s">
        <v>102</v>
      </c>
      <c r="CH7" s="24" t="s">
        <v>102</v>
      </c>
      <c r="CI7" s="24" t="s">
        <v>102</v>
      </c>
      <c r="CJ7" s="24">
        <v>186.3</v>
      </c>
      <c r="CK7" s="24">
        <v>188.38</v>
      </c>
      <c r="CL7" s="24">
        <v>134.97999999999999</v>
      </c>
      <c r="CM7" s="24" t="s">
        <v>102</v>
      </c>
      <c r="CN7" s="24" t="s">
        <v>102</v>
      </c>
      <c r="CO7" s="24" t="s">
        <v>102</v>
      </c>
      <c r="CP7" s="24" t="s">
        <v>102</v>
      </c>
      <c r="CQ7" s="24" t="s">
        <v>102</v>
      </c>
      <c r="CR7" s="24" t="s">
        <v>102</v>
      </c>
      <c r="CS7" s="24" t="s">
        <v>102</v>
      </c>
      <c r="CT7" s="24" t="s">
        <v>102</v>
      </c>
      <c r="CU7" s="24">
        <v>50.53</v>
      </c>
      <c r="CV7" s="24">
        <v>51.42</v>
      </c>
      <c r="CW7" s="24">
        <v>59.99</v>
      </c>
      <c r="CX7" s="24" t="s">
        <v>102</v>
      </c>
      <c r="CY7" s="24" t="s">
        <v>102</v>
      </c>
      <c r="CZ7" s="24" t="s">
        <v>102</v>
      </c>
      <c r="DA7" s="24">
        <v>73.22</v>
      </c>
      <c r="DB7" s="24">
        <v>74.06</v>
      </c>
      <c r="DC7" s="24" t="s">
        <v>102</v>
      </c>
      <c r="DD7" s="24" t="s">
        <v>102</v>
      </c>
      <c r="DE7" s="24" t="s">
        <v>102</v>
      </c>
      <c r="DF7" s="24">
        <v>82.08</v>
      </c>
      <c r="DG7" s="24">
        <v>81.34</v>
      </c>
      <c r="DH7" s="24">
        <v>95.72</v>
      </c>
      <c r="DI7" s="24" t="s">
        <v>102</v>
      </c>
      <c r="DJ7" s="24" t="s">
        <v>102</v>
      </c>
      <c r="DK7" s="24" t="s">
        <v>102</v>
      </c>
      <c r="DL7" s="24">
        <v>2.5099999999999998</v>
      </c>
      <c r="DM7" s="24">
        <v>4.9800000000000004</v>
      </c>
      <c r="DN7" s="24" t="s">
        <v>102</v>
      </c>
      <c r="DO7" s="24" t="s">
        <v>102</v>
      </c>
      <c r="DP7" s="24" t="s">
        <v>102</v>
      </c>
      <c r="DQ7" s="24">
        <v>12.7</v>
      </c>
      <c r="DR7" s="24">
        <v>14.65</v>
      </c>
      <c r="DS7" s="24">
        <v>38.17</v>
      </c>
      <c r="DT7" s="24" t="s">
        <v>102</v>
      </c>
      <c r="DU7" s="24" t="s">
        <v>102</v>
      </c>
      <c r="DV7" s="24" t="s">
        <v>102</v>
      </c>
      <c r="DW7" s="24">
        <v>0</v>
      </c>
      <c r="DX7" s="24">
        <v>0</v>
      </c>
      <c r="DY7" s="24" t="s">
        <v>102</v>
      </c>
      <c r="DZ7" s="24" t="s">
        <v>102</v>
      </c>
      <c r="EA7" s="24" t="s">
        <v>102</v>
      </c>
      <c r="EB7" s="24">
        <v>0</v>
      </c>
      <c r="EC7" s="24">
        <v>0.1</v>
      </c>
      <c r="ED7" s="24">
        <v>6.54</v>
      </c>
      <c r="EE7" s="24" t="s">
        <v>102</v>
      </c>
      <c r="EF7" s="24" t="s">
        <v>102</v>
      </c>
      <c r="EG7" s="24" t="s">
        <v>102</v>
      </c>
      <c r="EH7" s="24">
        <v>0</v>
      </c>
      <c r="EI7" s="24">
        <v>0.06</v>
      </c>
      <c r="EJ7" s="24" t="s">
        <v>102</v>
      </c>
      <c r="EK7" s="24" t="s">
        <v>102</v>
      </c>
      <c r="EL7" s="24" t="s">
        <v>102</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福島県伊達市</cp:lastModifiedBy>
  <cp:lastPrinted>2023-01-20T00:19:52Z</cp:lastPrinted>
  <dcterms:created xsi:type="dcterms:W3CDTF">2023-01-12T23:27:15Z</dcterms:created>
  <dcterms:modified xsi:type="dcterms:W3CDTF">2023-01-20T01:11:44Z</dcterms:modified>
  <cp:category/>
</cp:coreProperties>
</file>