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10.152.96.40\FileA\建設部\上下水道課\11_業務係\01_上水道業務\01_総務関係\02_庁内通知照会\01_財政課\02_照会\02_経営比較分析\R04\【経営比較分析表】2021_072141_46_010\"/>
    </mc:Choice>
  </mc:AlternateContent>
  <xr:revisionPtr revIDLastSave="0" documentId="13_ncr:1_{EB98807E-57E9-4150-818D-023674B428E1}" xr6:coauthVersionLast="36" xr6:coauthVersionMax="36" xr10:uidLastSave="{00000000-0000-0000-0000-000000000000}"/>
  <workbookProtection workbookAlgorithmName="SHA-512" workbookHashValue="bt1J705TJ84ScTSge4wLvVhpZZKJZQa/pBKjPSeYR8Fo9zcDL8cNmdITesxr+vDkf/veUcBDE1aYSLinrzD/Dg==" workbookSaltValue="wIWZhB5dFHkGwlNCGQwf2w==" workbookSpinCount="100000" lockStructure="1"/>
  <bookViews>
    <workbookView xWindow="0" yWindow="0" windowWidth="192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<sst xmlns="http://schemas.openxmlformats.org/spreadsheetml/2006/main" count="228" uniqueCount="116">
  <si>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</si>
  <si>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</si>
  <si>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</si>
  <si>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</si>
  <si>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</si>
  <si>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</si>
  <si>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</si>
  <si>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</si>
  <si>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</si>
  <si>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</si>
  <si>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</si>
  <si>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</si>
  <si>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</si>
  <si>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</si>
  <si>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</si>
  <si>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</si>
  <si>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</si>
  <si>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</si>
  <si>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</si>
  <si>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</si>
  <si>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</si>
  <si>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</si>
  <si>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</si>
  <si>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</si>
  <si>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</si>
  <si>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</si>
  <si>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</si>
  <si>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</si>
  <si>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</si>
  <si>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</si>
  <si>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</si>
  <si>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</si>
  <si>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</si>
  <si>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</si>
  <si>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</si>
  <si>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</si>
  <si>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</si>
  <si>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</si>
  <si>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</si>
  <si>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</si>
  <si>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</si>
  <si>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</si>
  <si>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</si>
  <si>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</si>
  <si>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</si>
  <si>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</si>
  <si>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</si>
  <si>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</si>
  <si>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</si>
  <si>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</si>
  <si>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</si>
  <si>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</si>
  <si>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</si>
  <si>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</si>
  <si>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</si>
  <si>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</si>
  <si>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</si>
  <si>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</si>
  <si>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</si>
  <si>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</si>
  <si>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</si>
  <si>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</si>
  <si>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</si>
  <si>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</si>
  <si>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</si>
  <si>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</si>
  <si>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</si>
  <si>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</si>
  <si>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</si>
  <si>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</si>
  <si>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</si>
  <si>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</si>
  <si>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</si>
  <si>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</si>
  <si>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</si>
  <si>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</si>
  <si>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</si>
  <si>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</si>
  <si>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</si>
  <si>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</si>
  <si>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</si>
  <si>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</si>
  <si>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</si>
  <si>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</si>
  <si>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</si>
  <si>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</si>
  <si>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</si>
  <si>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</si>
  <si>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</si>
  <si>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</si>
  <si>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</si>
  <si>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</si>
  <si>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</si>
  <si>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本宮市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</si>
  <si>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</si>
  <si>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</si>
  <si>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</si>
  <si>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</si>
  <si>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</si>
  <si>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</si>
  <si>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</si>
  <si>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</si>
  <si>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</si>
  <si>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</si>
  <si>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</si>
  <si>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</si>
  <si>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</si>
  <si>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</si>
  <si>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</si>
  <si>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</si>
  <si>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</si>
  <si>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</si>
  <si>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</si>
  <si>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有形固定資産減価償却率、管路経年化率ともに、上昇傾向にあり、施設や管路等の老朽化が進んでいることが明確である。
　特に有形固定資産減価償却率については、類似団体の平均値を上回っている状況である。
　今後、将来の更新需要に備え、現在の経営状況を維持しつつ、引き続き計画的な施設更新を行っていく必要がある。</t>
    <rPh sb="1" eb="7">
      <t>ユウケイコテイシサン</t>
    </rPh>
    <rPh sb="7" eb="12">
      <t>ゲンカショウキャクリツ</t>
    </rPh>
    <rPh sb="13" eb="19">
      <t>カンロケイネンカリツ</t>
    </rPh>
    <rPh sb="23" eb="27">
      <t>ジョウショウケイコウ</t>
    </rPh>
    <rPh sb="31" eb="33">
      <t>シセツ</t>
    </rPh>
    <rPh sb="34" eb="37">
      <t>カンロトウ</t>
    </rPh>
    <rPh sb="38" eb="41">
      <t>ロウキュウカ</t>
    </rPh>
    <rPh sb="42" eb="43">
      <t>スス</t>
    </rPh>
    <rPh sb="50" eb="52">
      <t>メイカク</t>
    </rPh>
    <rPh sb="58" eb="59">
      <t>トク</t>
    </rPh>
    <rPh sb="77" eb="81">
      <t>ルイジダンタイ</t>
    </rPh>
    <rPh sb="82" eb="85">
      <t>ヘイキンチ</t>
    </rPh>
    <rPh sb="86" eb="88">
      <t>ウワマワ</t>
    </rPh>
    <rPh sb="92" eb="94">
      <t>ジョウキョウ</t>
    </rPh>
    <rPh sb="100" eb="102">
      <t>コンゴ</t>
    </rPh>
    <rPh sb="146" eb="148">
      <t>ヒツヨウ</t>
    </rPh>
    <phoneticPr fontId="4"/>
  </si>
  <si>
    <t>　経常収比率は3年ぶりに100％を上回る結果となり、前年度発生した欠損金を解消することができた。
　給水収益については、新型コロナウイルス感染症の影響を受け、令和元年度から減収が続いており、今年度は若干の回復を見せたものの、減収分については一般会計からの繰入金により補填した。これにより、料金回収率は100％を下回る結果となった。
　企業債残高対給水収益比率については、例年同様に類似団体の平均値と比較して低い状態であるが、今後、施設や管路等の老朽化が進み、更新にかかる費用が増大し、それに伴い企業債の借入額も増えていくことが予想される。計画的な更新や維持補修が求められる。
　有収率は、前値度より2.3ポイント減少したが、類似団体よりも高水準であり、漏水に対して早急な処置ができていると判断することができる。
　今後も人口減少等による給水収益の減少、人件費や物価の高騰による施設の維持管理にかかる費用の増大などが懸念されるが、、将来にわたる持続的な安定経営を目指し、適切な料金水準や料金体系の検討、または周辺団体との広域化・共同化を行って行く必要がある。</t>
    <rPh sb="1" eb="6">
      <t>ケイジョウシュウヒリツ</t>
    </rPh>
    <rPh sb="8" eb="9">
      <t>ネン</t>
    </rPh>
    <rPh sb="17" eb="19">
      <t>ウワマワ</t>
    </rPh>
    <rPh sb="20" eb="22">
      <t>ケッカ</t>
    </rPh>
    <rPh sb="26" eb="29">
      <t>ゼンネンド</t>
    </rPh>
    <rPh sb="29" eb="31">
      <t>ハッセイ</t>
    </rPh>
    <rPh sb="33" eb="36">
      <t>ケッソンキン</t>
    </rPh>
    <rPh sb="37" eb="39">
      <t>カイショウ</t>
    </rPh>
    <rPh sb="73" eb="75">
      <t>エイキョウ</t>
    </rPh>
    <rPh sb="76" eb="77">
      <t>ウ</t>
    </rPh>
    <rPh sb="79" eb="81">
      <t>レイワ</t>
    </rPh>
    <rPh sb="81" eb="83">
      <t>ガンネン</t>
    </rPh>
    <rPh sb="83" eb="84">
      <t>ド</t>
    </rPh>
    <rPh sb="86" eb="88">
      <t>ゲンシュウ</t>
    </rPh>
    <rPh sb="89" eb="90">
      <t>ツヅ</t>
    </rPh>
    <rPh sb="95" eb="98">
      <t>コンネンド</t>
    </rPh>
    <rPh sb="99" eb="101">
      <t>ジャッカン</t>
    </rPh>
    <rPh sb="102" eb="104">
      <t>カイフク</t>
    </rPh>
    <rPh sb="105" eb="106">
      <t>ミ</t>
    </rPh>
    <rPh sb="127" eb="130">
      <t>クリイレキン</t>
    </rPh>
    <rPh sb="144" eb="149">
      <t>リョウキンカイシュウリツ</t>
    </rPh>
    <rPh sb="155" eb="157">
      <t>シタマワ</t>
    </rPh>
    <rPh sb="158" eb="160">
      <t>ケッカ</t>
    </rPh>
    <rPh sb="167" eb="172">
      <t>キギョウ</t>
    </rPh>
    <rPh sb="172" eb="173">
      <t>タイ</t>
    </rPh>
    <rPh sb="173" eb="177">
      <t>キュウスイシュウエキ</t>
    </rPh>
    <rPh sb="177" eb="179">
      <t>ヒリツ</t>
    </rPh>
    <rPh sb="185" eb="189">
      <t>レイネンドウヨウ</t>
    </rPh>
    <rPh sb="190" eb="194">
      <t>ルイジダンタイ</t>
    </rPh>
    <rPh sb="195" eb="198">
      <t>ヘイキンチ</t>
    </rPh>
    <rPh sb="199" eb="201">
      <t>ヒカク</t>
    </rPh>
    <rPh sb="203" eb="204">
      <t>ヒク</t>
    </rPh>
    <rPh sb="205" eb="207">
      <t>ジョウタイ</t>
    </rPh>
    <rPh sb="212" eb="214">
      <t>コンゴ</t>
    </rPh>
    <rPh sb="215" eb="217">
      <t>シセツ</t>
    </rPh>
    <rPh sb="218" eb="220">
      <t>カンロ</t>
    </rPh>
    <rPh sb="220" eb="221">
      <t>トウ</t>
    </rPh>
    <rPh sb="222" eb="225">
      <t>ロウキュウカ</t>
    </rPh>
    <rPh sb="229" eb="231">
      <t>コウシン</t>
    </rPh>
    <rPh sb="235" eb="237">
      <t>ヒヨウ</t>
    </rPh>
    <rPh sb="238" eb="240">
      <t>ゾウダイ</t>
    </rPh>
    <rPh sb="245" eb="246">
      <t>トモナ</t>
    </rPh>
    <rPh sb="247" eb="250">
      <t>キギョウサイ</t>
    </rPh>
    <rPh sb="251" eb="253">
      <t>カリイレ</t>
    </rPh>
    <rPh sb="253" eb="254">
      <t>ガク</t>
    </rPh>
    <rPh sb="255" eb="256">
      <t>フ</t>
    </rPh>
    <rPh sb="263" eb="265">
      <t>ヨソウ</t>
    </rPh>
    <rPh sb="269" eb="272">
      <t>ケイカクテキ</t>
    </rPh>
    <rPh sb="273" eb="275">
      <t>コウシン</t>
    </rPh>
    <rPh sb="276" eb="280">
      <t>イジホシュウ</t>
    </rPh>
    <rPh sb="281" eb="282">
      <t>モト</t>
    </rPh>
    <rPh sb="289" eb="292">
      <t>ユウシュウリツ</t>
    </rPh>
    <rPh sb="294" eb="297">
      <t>ゼンネド</t>
    </rPh>
    <rPh sb="306" eb="308">
      <t>ゲンショウ</t>
    </rPh>
    <rPh sb="312" eb="316">
      <t>ルイジダンタイ</t>
    </rPh>
    <rPh sb="319" eb="322">
      <t>コウスイジュン</t>
    </rPh>
    <rPh sb="326" eb="328">
      <t>ロウスイ</t>
    </rPh>
    <rPh sb="329" eb="330">
      <t>タイ</t>
    </rPh>
    <rPh sb="332" eb="334">
      <t>ソウキュウ</t>
    </rPh>
    <rPh sb="335" eb="337">
      <t>ショチ</t>
    </rPh>
    <rPh sb="344" eb="346">
      <t>ハンダン</t>
    </rPh>
    <phoneticPr fontId="4"/>
  </si>
  <si>
    <t>　給水収益については、新型コロナウイルス感染症の影響だけにとどまらず、将来的な人口減少により減収が予測されることから、住民サービスの質を低下させることなく、適切な収入の確保及び施設の効率的な運用など、健全経営に向け計画的に取り組んでいく必要がある。</t>
    <rPh sb="1" eb="3">
      <t>キュウスイ</t>
    </rPh>
    <rPh sb="3" eb="5">
      <t>シュウエキ</t>
    </rPh>
    <rPh sb="35" eb="38">
      <t>ショウライテキ</t>
    </rPh>
    <rPh sb="39" eb="43">
      <t>ジンコウゲンショウ</t>
    </rPh>
    <rPh sb="46" eb="48">
      <t>ゲンシュウ</t>
    </rPh>
    <rPh sb="49" eb="51">
      <t>ヨソク</t>
    </rPh>
    <rPh sb="59" eb="61">
      <t>ジュウミン</t>
    </rPh>
    <rPh sb="66" eb="67">
      <t>シツ</t>
    </rPh>
    <rPh sb="68" eb="70">
      <t>テイカ</t>
    </rPh>
    <rPh sb="78" eb="80">
      <t>テキセツ</t>
    </rPh>
    <rPh sb="81" eb="83">
      <t>シュウニュウ</t>
    </rPh>
    <rPh sb="84" eb="87">
      <t>カクホオヨ</t>
    </rPh>
    <rPh sb="88" eb="90">
      <t>シセツ</t>
    </rPh>
    <rPh sb="91" eb="94">
      <t>コウリツテキ</t>
    </rPh>
    <rPh sb="95" eb="97">
      <t>ウンヨウ</t>
    </rPh>
    <rPh sb="100" eb="104">
      <t>ケンゼンケイエイ</t>
    </rPh>
    <rPh sb="105" eb="106">
      <t>ム</t>
    </rPh>
    <rPh sb="107" eb="110">
      <t>ケイカクテキ</t>
    </rPh>
    <rPh sb="111" eb="112">
      <t>ト</t>
    </rPh>
    <rPh sb="113" eb="114">
      <t>ク</t>
    </rPh>
    <rPh sb="118" eb="1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</si>
</sst>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0.22</c:v>
                </c:pt>
                <c:pt idx="2">
                  <c:v>0.26</c:v>
                </c:pt>
                <c:pt idx="3">
                  <c:v>0.3</c:v>
                </c:pt>
                <c:pt idx="4">
                  <c:v>0.19</c:v>
                </c:pt>
              </c:numCache>
            </c:numRef>
          </c:val>
          <c:extLst>
            <c:ext xmlns:c16="http://schemas.microsoft.com/office/drawing/2014/chart" uri="{C3380CC4-5D6E-409C-BE32-E72D297353CC}">
              <c16:uniqueId val="{00000000-64CF-4328-8DFC-EBD63D7317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4CF-4328-8DFC-EBD63D7317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112.54</c:v>
                </c:pt>
                <c:pt idx="1">
                  <c:v>110.08</c:v>
                </c:pt>
                <c:pt idx="2">
                  <c:v>99.33</c:v>
                </c:pt>
                <c:pt idx="3">
                  <c:v>95.13</c:v>
                </c:pt>
                <c:pt idx="4">
                  <c:v>107.61</c:v>
                </c:pt>
              </c:numCache>
            </c:numRef>
          </c:val>
          <c:extLst>
            <c:ext xmlns:c16="http://schemas.microsoft.com/office/drawing/2014/chart" uri="{C3380CC4-5D6E-409C-BE32-E72D297353CC}">
              <c16:uniqueId val="{00000000-0F3A-4C75-82C5-D938B9A629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F3A-4C75-82C5-D938B9A629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50.97</c:v>
                </c:pt>
                <c:pt idx="1">
                  <c:v>51.46</c:v>
                </c:pt>
                <c:pt idx="2">
                  <c:v>52.49</c:v>
                </c:pt>
                <c:pt idx="3">
                  <c:v>53.94</c:v>
                </c:pt>
                <c:pt idx="4">
                  <c:v>55.63</c:v>
                </c:pt>
              </c:numCache>
            </c:numRef>
          </c:val>
          <c:extLst>
            <c:ext xmlns:c16="http://schemas.microsoft.com/office/drawing/2014/chart" uri="{C3380CC4-5D6E-409C-BE32-E72D297353CC}">
              <c16:uniqueId val="{00000000-DDDE-4215-B7C2-7A79FA6F14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DDE-4215-B7C2-7A79FA6F14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2.41</c:v>
                </c:pt>
                <c:pt idx="2">
                  <c:v>3.73</c:v>
                </c:pt>
                <c:pt idx="3">
                  <c:v>4.74</c:v>
                </c:pt>
                <c:pt idx="4">
                  <c:v>5.21</c:v>
                </c:pt>
              </c:numCache>
            </c:numRef>
          </c:val>
          <c:extLst>
            <c:ext xmlns:c16="http://schemas.microsoft.com/office/drawing/2014/chart" uri="{C3380CC4-5D6E-409C-BE32-E72D297353CC}">
              <c16:uniqueId val="{00000000-A9B9-4CBD-87FE-6F55E9B598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9B9-4CBD-87FE-6F55E9B598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4.0599999999999996</c:v>
                </c:pt>
                <c:pt idx="4">
                  <c:v>0</c:v>
                </c:pt>
              </c:numCache>
            </c:numRef>
          </c:val>
          <c:extLst>
            <c:ext xmlns:c16="http://schemas.microsoft.com/office/drawing/2014/chart" uri="{C3380CC4-5D6E-409C-BE32-E72D297353CC}">
              <c16:uniqueId val="{00000000-18CC-49F2-873B-6CD104D0BC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8CC-49F2-873B-6CD104D0BC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286.56</c:v>
                </c:pt>
                <c:pt idx="1">
                  <c:v>209.12</c:v>
                </c:pt>
                <c:pt idx="2">
                  <c:v>234.69</c:v>
                </c:pt>
                <c:pt idx="3">
                  <c:v>299.08999999999997</c:v>
                </c:pt>
                <c:pt idx="4">
                  <c:v>189.33</c:v>
                </c:pt>
              </c:numCache>
            </c:numRef>
          </c:val>
          <c:extLst>
            <c:ext xmlns:c16="http://schemas.microsoft.com/office/drawing/2014/chart" uri="{C3380CC4-5D6E-409C-BE32-E72D297353CC}">
              <c16:uniqueId val="{00000000-5059-4B59-9C9E-059C243668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5059-4B59-9C9E-059C243668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347.28</c:v>
                </c:pt>
                <c:pt idx="1">
                  <c:v>340.65</c:v>
                </c:pt>
                <c:pt idx="2">
                  <c:v>314.63</c:v>
                </c:pt>
                <c:pt idx="3">
                  <c:v>341.94</c:v>
                </c:pt>
                <c:pt idx="4">
                  <c:v>313.16000000000003</c:v>
                </c:pt>
              </c:numCache>
            </c:numRef>
          </c:val>
          <c:extLst>
            <c:ext xmlns:c16="http://schemas.microsoft.com/office/drawing/2014/chart" uri="{C3380CC4-5D6E-409C-BE32-E72D297353CC}">
              <c16:uniqueId val="{00000000-1C44-4DA0-A694-7EA133FF9B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1C44-4DA0-A694-7EA133FF9B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105.28</c:v>
                </c:pt>
                <c:pt idx="1">
                  <c:v>103.96</c:v>
                </c:pt>
                <c:pt idx="2">
                  <c:v>93.29</c:v>
                </c:pt>
                <c:pt idx="3">
                  <c:v>89.12</c:v>
                </c:pt>
                <c:pt idx="4">
                  <c:v>96.97</c:v>
                </c:pt>
              </c:numCache>
            </c:numRef>
          </c:val>
          <c:extLst>
            <c:ext xmlns:c16="http://schemas.microsoft.com/office/drawing/2014/chart" uri="{C3380CC4-5D6E-409C-BE32-E72D297353CC}">
              <c16:uniqueId val="{00000000-13F8-4C18-869D-4F843E3AE5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13F8-4C18-869D-4F843E3AE5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146.02000000000001</c:v>
                </c:pt>
                <c:pt idx="1">
                  <c:v>148.04</c:v>
                </c:pt>
                <c:pt idx="2">
                  <c:v>165.81</c:v>
                </c:pt>
                <c:pt idx="3">
                  <c:v>173.6</c:v>
                </c:pt>
                <c:pt idx="4">
                  <c:v>159.57</c:v>
                </c:pt>
              </c:numCache>
            </c:numRef>
          </c:val>
          <c:extLst>
            <c:ext xmlns:c16="http://schemas.microsoft.com/office/drawing/2014/chart" uri="{C3380CC4-5D6E-409C-BE32-E72D297353CC}">
              <c16:uniqueId val="{00000000-4499-470E-B37C-3F51349993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499-470E-B37C-3F51349993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58.69</c:v>
                </c:pt>
                <c:pt idx="1">
                  <c:v>57.71</c:v>
                </c:pt>
                <c:pt idx="2">
                  <c:v>57.07</c:v>
                </c:pt>
                <c:pt idx="3">
                  <c:v>54.57</c:v>
                </c:pt>
                <c:pt idx="4">
                  <c:v>56.85</c:v>
                </c:pt>
              </c:numCache>
            </c:numRef>
          </c:val>
          <c:extLst>
            <c:ext xmlns:c16="http://schemas.microsoft.com/office/drawing/2014/chart" uri="{C3380CC4-5D6E-409C-BE32-E72D297353CC}">
              <c16:uniqueId val="{00000000-C96A-4AF9-A33E-B82400EA5C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C96A-4AF9-A33E-B82400EA5C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91.15</c:v>
                </c:pt>
                <c:pt idx="1">
                  <c:v>91.51</c:v>
                </c:pt>
                <c:pt idx="2">
                  <c:v>91.81</c:v>
                </c:pt>
                <c:pt idx="3">
                  <c:v>90.44</c:v>
                </c:pt>
                <c:pt idx="4">
                  <c:v>88.14</c:v>
                </c:pt>
              </c:numCache>
            </c:numRef>
          </c:val>
          <c:extLst>
            <c:ext xmlns:c16="http://schemas.microsoft.com/office/drawing/2014/chart" uri="{C3380CC4-5D6E-409C-BE32-E72D297353CC}">
              <c16:uniqueId val="{00000000-BBFB-47C6-869E-7703756A18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BFB-47C6-869E-7703756A18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37" zoomScale="78" zoomScaleNormal="78"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福島県　本宮市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30040</v>
      </c>
      <c r="AM8" s="58"/>
      <c r="AN8" s="58"/>
      <c r="AO8" s="58"/>
      <c r="AP8" s="58"/>
      <c r="AQ8" s="58"/>
      <c r="AR8" s="58"/>
      <c r="AS8" s="58"/>
      <c r="AT8" s="55">
        <f>データ!$S$6</f>
        <v>88.02</v>
      </c>
      <c r="AU8" s="56"/>
      <c r="AV8" s="56"/>
      <c r="AW8" s="56"/>
      <c r="AX8" s="56"/>
      <c r="AY8" s="56"/>
      <c r="AZ8" s="56"/>
      <c r="BA8" s="56"/>
      <c r="BB8" s="45">
        <f>データ!$T$6</f>
        <v>341.29</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76.66</v>
      </c>
      <c r="J10" s="56"/>
      <c r="K10" s="56"/>
      <c r="L10" s="56"/>
      <c r="M10" s="56"/>
      <c r="N10" s="56"/>
      <c r="O10" s="57"/>
      <c r="P10" s="45">
        <f>データ!$P$6</f>
        <v>97.73</v>
      </c>
      <c r="Q10" s="45"/>
      <c r="R10" s="45"/>
      <c r="S10" s="45"/>
      <c r="T10" s="45"/>
      <c r="U10" s="45"/>
      <c r="V10" s="45"/>
      <c r="W10" s="58">
        <f>データ!$Q$6</f>
        <v>2640</v>
      </c>
      <c r="X10" s="58"/>
      <c r="Y10" s="58"/>
      <c r="Z10" s="58"/>
      <c r="AA10" s="58"/>
      <c r="AB10" s="58"/>
      <c r="AC10" s="58"/>
      <c r="AD10" s="2"/>
      <c r="AE10" s="2"/>
      <c r="AF10" s="2"/>
      <c r="AG10" s="2"/>
      <c r="AH10" s="2"/>
      <c r="AI10" s="2"/>
      <c r="AJ10" s="2"/>
      <c r="AK10" s="2"/>
      <c r="AL10" s="58">
        <f>データ!$U$6</f>
        <v>29342</v>
      </c>
      <c r="AM10" s="58"/>
      <c r="AN10" s="58"/>
      <c r="AO10" s="58"/>
      <c r="AP10" s="58"/>
      <c r="AQ10" s="58"/>
      <c r="AR10" s="58"/>
      <c r="AS10" s="58"/>
      <c r="AT10" s="55">
        <f>データ!$V$6</f>
        <v>76.7</v>
      </c>
      <c r="AU10" s="56"/>
      <c r="AV10" s="56"/>
      <c r="AW10" s="56"/>
      <c r="AX10" s="56"/>
      <c r="AY10" s="56"/>
      <c r="AZ10" s="56"/>
      <c r="BA10" s="56"/>
      <c r="BB10" s="45">
        <f>データ!$W$6</f>
        <v>382.56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CFhfDL9GEf+Z/B69VETBaC7vutobYFHbZZT5T0QCeq/6kVuMhz/8QGIEXcy++r7PU0DVDHqKqLPa8+SfyipKw==" saltValue="z7mzxxGaqyqp3e3X0E6d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72141</v>
      </c>
      <c r="D6" s="20">
        <f t="shared" si="3"/>
        <v>46</v>
      </c>
      <c r="E6" s="20">
        <f t="shared" si="3"/>
        <v>1</v>
      </c>
      <c r="F6" s="20">
        <f t="shared" si="3"/>
        <v>0</v>
      </c>
      <c r="G6" s="20">
        <f t="shared" si="3"/>
        <v>1</v>
      </c>
      <c r="H6" s="20" t="str">
        <f t="shared" si="3"/>
        <v>福島県　本宮市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76.66</v>
      </c>
      <c r="P6" s="21">
        <f t="shared" si="3"/>
        <v>97.73</v>
      </c>
      <c r="Q6" s="21">
        <f t="shared" si="3"/>
        <v>2640</v>
      </c>
      <c r="R6" s="21">
        <f t="shared" si="3"/>
        <v>30040</v>
      </c>
      <c r="S6" s="21">
        <f t="shared" si="3"/>
        <v>88.02</v>
      </c>
      <c r="T6" s="21">
        <f t="shared" si="3"/>
        <v>341.29</v>
      </c>
      <c r="U6" s="21">
        <f t="shared" si="3"/>
        <v>29342</v>
      </c>
      <c r="V6" s="21">
        <f t="shared" si="3"/>
        <v>76.7</v>
      </c>
      <c r="W6" s="21">
        <f t="shared" si="3"/>
        <v>382.56</v>
      </c>
      <c r="X6" s="22">
        <f>IF(X7="",NA(),X7)</f>
        <v>112.54</v>
      </c>
      <c r="Y6" s="22">
        <f t="shared" ref="Y6:AG6" si="4">IF(Y7="",NA(),Y7)</f>
        <v>110.08</v>
      </c>
      <c r="Z6" s="22">
        <f t="shared" si="4"/>
        <v>99.33</v>
      </c>
      <c r="AA6" s="22">
        <f t="shared" si="4"/>
        <v>95.13</v>
      </c>
      <c r="AB6" s="22">
        <f t="shared" si="4"/>
        <v>107.61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4.0599999999999996</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286.56</v>
      </c>
      <c r="AU6" s="22">
        <f t="shared" ref="AU6:BC6" si="6">IF(AU7="",NA(),AU7)</f>
        <v>209.12</v>
      </c>
      <c r="AV6" s="22">
        <f t="shared" si="6"/>
        <v>234.69</v>
      </c>
      <c r="AW6" s="22">
        <f t="shared" si="6"/>
        <v>299.08999999999997</v>
      </c>
      <c r="AX6" s="22">
        <f t="shared" si="6"/>
        <v>189.33</v>
      </c>
      <c r="AY6" s="22">
        <f t="shared" si="6"/>
        <v>359.47</v>
      </c>
      <c r="AZ6" s="22">
        <f t="shared" si="6"/>
        <v>369.69</v>
      </c>
      <c r="BA6" s="22">
        <f t="shared" si="6"/>
        <v>379.08</v>
      </c>
      <c r="BB6" s="22">
        <f t="shared" si="6"/>
        <v>367.55</v>
      </c>
      <c r="BC6" s="22">
        <f t="shared" si="6"/>
        <v>378.56</v>
      </c>
      <c r="BD6" s="21" t="str">
        <f>IF(BD7="","",IF(BD7="-","【-】","【"&amp;SUBSTITUTE(TEXT(BD7,"#,##0.00"),"-","△")&amp;"】"))</f>
        <v>【261.51】</v>
      </c>
      <c r="BE6" s="22">
        <f>IF(BE7="",NA(),BE7)</f>
        <v>347.28</v>
      </c>
      <c r="BF6" s="22">
        <f t="shared" ref="BF6:BN6" si="7">IF(BF7="",NA(),BF7)</f>
        <v>340.65</v>
      </c>
      <c r="BG6" s="22">
        <f t="shared" si="7"/>
        <v>314.63</v>
      </c>
      <c r="BH6" s="22">
        <f t="shared" si="7"/>
        <v>341.94</v>
      </c>
      <c r="BI6" s="22">
        <f t="shared" si="7"/>
        <v>313.16000000000003</v>
      </c>
      <c r="BJ6" s="22">
        <f t="shared" si="7"/>
        <v>401.79</v>
      </c>
      <c r="BK6" s="22">
        <f t="shared" si="7"/>
        <v>402.99</v>
      </c>
      <c r="BL6" s="22">
        <f t="shared" si="7"/>
        <v>398.98</v>
      </c>
      <c r="BM6" s="22">
        <f t="shared" si="7"/>
        <v>418.68</v>
      </c>
      <c r="BN6" s="22">
        <f t="shared" si="7"/>
        <v>395.68</v>
      </c>
      <c r="BO6" s="21" t="str">
        <f>IF(BO7="","",IF(BO7="-","【-】","【"&amp;SUBSTITUTE(TEXT(BO7,"#,##0.00"),"-","△")&amp;"】"))</f>
        <v>【265.16】</v>
      </c>
      <c r="BP6" s="22">
        <f>IF(BP7="",NA(),BP7)</f>
        <v>105.28</v>
      </c>
      <c r="BQ6" s="22">
        <f t="shared" ref="BQ6:BY6" si="8">IF(BQ7="",NA(),BQ7)</f>
        <v>103.96</v>
      </c>
      <c r="BR6" s="22">
        <f t="shared" si="8"/>
        <v>93.29</v>
      </c>
      <c r="BS6" s="22">
        <f t="shared" si="8"/>
        <v>89.12</v>
      </c>
      <c r="BT6" s="22">
        <f t="shared" si="8"/>
        <v>96.97</v>
      </c>
      <c r="BU6" s="22">
        <f t="shared" si="8"/>
        <v>100.12</v>
      </c>
      <c r="BV6" s="22">
        <f t="shared" si="8"/>
        <v>98.66</v>
      </c>
      <c r="BW6" s="22">
        <f t="shared" si="8"/>
        <v>98.64</v>
      </c>
      <c r="BX6" s="22">
        <f t="shared" si="8"/>
        <v>94.78</v>
      </c>
      <c r="BY6" s="22">
        <f t="shared" si="8"/>
        <v>97.59</v>
      </c>
      <c r="BZ6" s="21" t="str">
        <f>IF(BZ7="","",IF(BZ7="-","【-】","【"&amp;SUBSTITUTE(TEXT(BZ7,"#,##0.00"),"-","△")&amp;"】"))</f>
        <v>【102.35】</v>
      </c>
      <c r="CA6" s="22">
        <f>IF(CA7="",NA(),CA7)</f>
        <v>146.02000000000001</v>
      </c>
      <c r="CB6" s="22">
        <f t="shared" ref="CB6:CJ6" si="9">IF(CB7="",NA(),CB7)</f>
        <v>148.04</v>
      </c>
      <c r="CC6" s="22">
        <f t="shared" si="9"/>
        <v>165.81</v>
      </c>
      <c r="CD6" s="22">
        <f t="shared" si="9"/>
        <v>173.6</v>
      </c>
      <c r="CE6" s="22">
        <f t="shared" si="9"/>
        <v>159.57</v>
      </c>
      <c r="CF6" s="22">
        <f t="shared" si="9"/>
        <v>174.97</v>
      </c>
      <c r="CG6" s="22">
        <f t="shared" si="9"/>
        <v>178.59</v>
      </c>
      <c r="CH6" s="22">
        <f t="shared" si="9"/>
        <v>178.92</v>
      </c>
      <c r="CI6" s="22">
        <f t="shared" si="9"/>
        <v>181.3</v>
      </c>
      <c r="CJ6" s="22">
        <f t="shared" si="9"/>
        <v>181.71</v>
      </c>
      <c r="CK6" s="21" t="str">
        <f>IF(CK7="","",IF(CK7="-","【-】","【"&amp;SUBSTITUTE(TEXT(CK7,"#,##0.00"),"-","△")&amp;"】"))</f>
        <v>【167.74】</v>
      </c>
      <c r="CL6" s="22">
        <f>IF(CL7="",NA(),CL7)</f>
        <v>58.69</v>
      </c>
      <c r="CM6" s="22">
        <f t="shared" ref="CM6:CU6" si="10">IF(CM7="",NA(),CM7)</f>
        <v>57.71</v>
      </c>
      <c r="CN6" s="22">
        <f t="shared" si="10"/>
        <v>57.07</v>
      </c>
      <c r="CO6" s="22">
        <f t="shared" si="10"/>
        <v>54.57</v>
      </c>
      <c r="CP6" s="22">
        <f t="shared" si="10"/>
        <v>56.85</v>
      </c>
      <c r="CQ6" s="22">
        <f t="shared" si="10"/>
        <v>55.63</v>
      </c>
      <c r="CR6" s="22">
        <f t="shared" si="10"/>
        <v>55.03</v>
      </c>
      <c r="CS6" s="22">
        <f t="shared" si="10"/>
        <v>55.14</v>
      </c>
      <c r="CT6" s="22">
        <f t="shared" si="10"/>
        <v>55.89</v>
      </c>
      <c r="CU6" s="22">
        <f t="shared" si="10"/>
        <v>55.72</v>
      </c>
      <c r="CV6" s="21" t="str">
        <f>IF(CV7="","",IF(CV7="-","【-】","【"&amp;SUBSTITUTE(TEXT(CV7,"#,##0.00"),"-","△")&amp;"】"))</f>
        <v>【60.29】</v>
      </c>
      <c r="CW6" s="22">
        <f>IF(CW7="",NA(),CW7)</f>
        <v>91.15</v>
      </c>
      <c r="CX6" s="22">
        <f t="shared" ref="CX6:DF6" si="11">IF(CX7="",NA(),CX7)</f>
        <v>91.51</v>
      </c>
      <c r="CY6" s="22">
        <f t="shared" si="11"/>
        <v>91.81</v>
      </c>
      <c r="CZ6" s="22">
        <f t="shared" si="11"/>
        <v>90.44</v>
      </c>
      <c r="DA6" s="22">
        <f t="shared" si="11"/>
        <v>88.14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50.97</v>
      </c>
      <c r="DI6" s="22">
        <f t="shared" ref="DI6:DQ6" si="12">IF(DI7="",NA(),DI7)</f>
        <v>51.46</v>
      </c>
      <c r="DJ6" s="22">
        <f t="shared" si="12"/>
        <v>52.49</v>
      </c>
      <c r="DK6" s="22">
        <f t="shared" si="12"/>
        <v>53.94</v>
      </c>
      <c r="DL6" s="22">
        <f t="shared" si="12"/>
        <v>55.63</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2">
        <f t="shared" ref="DT6:EB6" si="13">IF(DT7="",NA(),DT7)</f>
        <v>2.41</v>
      </c>
      <c r="DU6" s="22">
        <f t="shared" si="13"/>
        <v>3.73</v>
      </c>
      <c r="DV6" s="22">
        <f t="shared" si="13"/>
        <v>4.74</v>
      </c>
      <c r="DW6" s="22">
        <f t="shared" si="13"/>
        <v>5.21</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0.22</v>
      </c>
      <c r="EF6" s="22">
        <f t="shared" si="14"/>
        <v>0.26</v>
      </c>
      <c r="EG6" s="22">
        <f t="shared" si="14"/>
        <v>0.3</v>
      </c>
      <c r="EH6" s="22">
        <f t="shared" si="14"/>
        <v>0.19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72141</v>
      </c>
      <c r="D7" s="24">
        <v>46</v>
      </c>
      <c r="E7" s="24">
        <v>1</v>
      </c>
      <c r="F7" s="24">
        <v>0</v>
      </c>
      <c r="G7" s="24">
        <v>1</v>
      </c>
      <c r="H7" s="24" t="s">
        <v>93</v>
      </c>
      <c r="I7" s="24" t="s">
        <v>94</v>
      </c>
      <c r="J7" s="24" t="s">
        <v>95</v>
      </c>
      <c r="K7" s="24" t="s">
        <v>96</v>
      </c>
      <c r="L7" s="24" t="s">
        <v>97</v>
      </c>
      <c r="M7" s="24" t="s">
        <v>98</v>
      </c>
      <c r="N7" s="25" t="s">
        <v>99</v>
      </c>
      <c r="O7" s="25">
        <v>76.66</v>
      </c>
      <c r="P7" s="25">
        <v>97.73</v>
      </c>
      <c r="Q7" s="25">
        <v>2640</v>
      </c>
      <c r="R7" s="25">
        <v>30040</v>
      </c>
      <c r="S7" s="25">
        <v>88.02</v>
      </c>
      <c r="T7" s="25">
        <v>341.29</v>
      </c>
      <c r="U7" s="25">
        <v>29342</v>
      </c>
      <c r="V7" s="25">
        <v>76.7</v>
      </c>
      <c r="W7" s="25">
        <v>382.56</v>
      </c>
      <c r="X7" s="25">
        <v>112.54</v>
      </c>
      <c r="Y7" s="25">
        <v>110.08</v>
      </c>
      <c r="Z7" s="25">
        <v>99.33</v>
      </c>
      <c r="AA7" s="25">
        <v>95.13</v>
      </c>
      <c r="AB7" s="25">
        <v>107.61</v>
      </c>
      <c r="AC7" s="25">
        <v>110.05</v>
      </c>
      <c r="AD7" s="25">
        <v>108.87</v>
      </c>
      <c r="AE7" s="25">
        <v>108.61</v>
      </c>
      <c r="AF7" s="25">
        <v>108.35</v>
      </c>
      <c r="AG7" s="25">
        <v>108.84</v>
      </c>
      <c r="AH7" s="25">
        <v>111.39</v>
      </c>
      <c r="AI7" s="25">
        <v>0</v>
      </c>
      <c r="AJ7" s="25">
        <v>0</v>
      </c>
      <c r="AK7" s="25">
        <v>0</v>
      </c>
      <c r="AL7" s="25">
        <v>4.0599999999999996</v>
      </c>
      <c r="AM7" s="25">
        <v>0</v>
      </c>
      <c r="AN7" s="25">
        <v>2.64</v>
      </c>
      <c r="AO7" s="25">
        <v>3.16</v>
      </c>
      <c r="AP7" s="25">
        <v>3.59</v>
      </c>
      <c r="AQ7" s="25">
        <v>3.98</v>
      </c>
      <c r="AR7" s="25">
        <v>6.02</v>
      </c>
      <c r="AS7" s="25">
        <v>1.3</v>
      </c>
      <c r="AT7" s="25">
        <v>286.56</v>
      </c>
      <c r="AU7" s="25">
        <v>209.12</v>
      </c>
      <c r="AV7" s="25">
        <v>234.69</v>
      </c>
      <c r="AW7" s="25">
        <v>299.08999999999997</v>
      </c>
      <c r="AX7" s="25">
        <v>189.33</v>
      </c>
      <c r="AY7" s="25">
        <v>359.47</v>
      </c>
      <c r="AZ7" s="25">
        <v>369.69</v>
      </c>
      <c r="BA7" s="25">
        <v>379.08</v>
      </c>
      <c r="BB7" s="25">
        <v>367.55</v>
      </c>
      <c r="BC7" s="25">
        <v>378.56</v>
      </c>
      <c r="BD7" s="25">
        <v>261.51</v>
      </c>
      <c r="BE7" s="25">
        <v>347.28</v>
      </c>
      <c r="BF7" s="25">
        <v>340.65</v>
      </c>
      <c r="BG7" s="25">
        <v>314.63</v>
      </c>
      <c r="BH7" s="25">
        <v>341.94</v>
      </c>
      <c r="BI7" s="25">
        <v>313.16000000000003</v>
      </c>
      <c r="BJ7" s="25">
        <v>401.79</v>
      </c>
      <c r="BK7" s="25">
        <v>402.99</v>
      </c>
      <c r="BL7" s="25">
        <v>398.98</v>
      </c>
      <c r="BM7" s="25">
        <v>418.68</v>
      </c>
      <c r="BN7" s="25">
        <v>395.68</v>
      </c>
      <c r="BO7" s="25">
        <v>265.16000000000003</v>
      </c>
      <c r="BP7" s="25">
        <v>105.28</v>
      </c>
      <c r="BQ7" s="25">
        <v>103.96</v>
      </c>
      <c r="BR7" s="25">
        <v>93.29</v>
      </c>
      <c r="BS7" s="25">
        <v>89.12</v>
      </c>
      <c r="BT7" s="25">
        <v>96.97</v>
      </c>
      <c r="BU7" s="25">
        <v>100.12</v>
      </c>
      <c r="BV7" s="25">
        <v>98.66</v>
      </c>
      <c r="BW7" s="25">
        <v>98.64</v>
      </c>
      <c r="BX7" s="25">
        <v>94.78</v>
      </c>
      <c r="BY7" s="25">
        <v>97.59</v>
      </c>
      <c r="BZ7" s="25">
        <v>102.35</v>
      </c>
      <c r="CA7" s="25">
        <v>146.02000000000001</v>
      </c>
      <c r="CB7" s="25">
        <v>148.04</v>
      </c>
      <c r="CC7" s="25">
        <v>165.81</v>
      </c>
      <c r="CD7" s="25">
        <v>173.6</v>
      </c>
      <c r="CE7" s="25">
        <v>159.57</v>
      </c>
      <c r="CF7" s="25">
        <v>174.97</v>
      </c>
      <c r="CG7" s="25">
        <v>178.59</v>
      </c>
      <c r="CH7" s="25">
        <v>178.92</v>
      </c>
      <c r="CI7" s="25">
        <v>181.3</v>
      </c>
      <c r="CJ7" s="25">
        <v>181.71</v>
      </c>
      <c r="CK7" s="25">
        <v>167.74</v>
      </c>
      <c r="CL7" s="25">
        <v>58.69</v>
      </c>
      <c r="CM7" s="25">
        <v>57.71</v>
      </c>
      <c r="CN7" s="25">
        <v>57.07</v>
      </c>
      <c r="CO7" s="25">
        <v>54.57</v>
      </c>
      <c r="CP7" s="25">
        <v>56.85</v>
      </c>
      <c r="CQ7" s="25">
        <v>55.63</v>
      </c>
      <c r="CR7" s="25">
        <v>55.03</v>
      </c>
      <c r="CS7" s="25">
        <v>55.14</v>
      </c>
      <c r="CT7" s="25">
        <v>55.89</v>
      </c>
      <c r="CU7" s="25">
        <v>55.72</v>
      </c>
      <c r="CV7" s="25">
        <v>60.29</v>
      </c>
      <c r="CW7" s="25">
        <v>91.15</v>
      </c>
      <c r="CX7" s="25">
        <v>91.51</v>
      </c>
      <c r="CY7" s="25">
        <v>91.81</v>
      </c>
      <c r="CZ7" s="25">
        <v>90.44</v>
      </c>
      <c r="DA7" s="25">
        <v>88.14</v>
      </c>
      <c r="DB7" s="25">
        <v>82.04</v>
      </c>
      <c r="DC7" s="25">
        <v>81.900000000000006</v>
      </c>
      <c r="DD7" s="25">
        <v>81.39</v>
      </c>
      <c r="DE7" s="25">
        <v>81.27</v>
      </c>
      <c r="DF7" s="25">
        <v>81.260000000000005</v>
      </c>
      <c r="DG7" s="25">
        <v>90.12</v>
      </c>
      <c r="DH7" s="25">
        <v>50.97</v>
      </c>
      <c r="DI7" s="25">
        <v>51.46</v>
      </c>
      <c r="DJ7" s="25">
        <v>52.49</v>
      </c>
      <c r="DK7" s="25">
        <v>53.94</v>
      </c>
      <c r="DL7" s="25">
        <v>55.63</v>
      </c>
      <c r="DM7" s="25">
        <v>48.05</v>
      </c>
      <c r="DN7" s="25">
        <v>48.87</v>
      </c>
      <c r="DO7" s="25">
        <v>49.92</v>
      </c>
      <c r="DP7" s="25">
        <v>50.63</v>
      </c>
      <c r="DQ7" s="25">
        <v>51.29</v>
      </c>
      <c r="DR7" s="25">
        <v>50.88</v>
      </c>
      <c r="DS7" s="25">
        <v>0</v>
      </c>
      <c r="DT7" s="25">
        <v>2.41</v>
      </c>
      <c r="DU7" s="25">
        <v>3.73</v>
      </c>
      <c r="DV7" s="25">
        <v>4.74</v>
      </c>
      <c r="DW7" s="25">
        <v>5.21</v>
      </c>
      <c r="DX7" s="25">
        <v>13.39</v>
      </c>
      <c r="DY7" s="25">
        <v>14.85</v>
      </c>
      <c r="DZ7" s="25">
        <v>16.88</v>
      </c>
      <c r="EA7" s="25">
        <v>18.28</v>
      </c>
      <c r="EB7" s="25">
        <v>19.61</v>
      </c>
      <c r="EC7" s="25">
        <v>22.3</v>
      </c>
      <c r="ED7" s="25">
        <v>0</v>
      </c>
      <c r="EE7" s="25">
        <v>0.22</v>
      </c>
      <c r="EF7" s="25">
        <v>0.26</v>
      </c>
      <c r="EG7" s="25">
        <v>0.3</v>
      </c>
      <c r="EH7" s="25">
        <v>0.19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2023-01-23T01:35:41Z</cp:lastPrinted>
  <dcterms:created xsi:type="dcterms:W3CDTF">2022-12-01T00:54:04Z</dcterms:created>
  <dcterms:modified xsi:type="dcterms:W3CDTF">2023-01-23T07:19:34Z</dcterms:modified>
  <cp:category/>
</cp:coreProperties>
</file>