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cwb.local\水道局ファイルフォルダ\経理課\経理係\00　経理係共有\【安】決算\経営比較分析\R3決算\"/>
    </mc:Choice>
  </mc:AlternateContent>
  <xr:revisionPtr revIDLastSave="0" documentId="13_ncr:1_{C51B6A00-C273-40F1-8A4A-0806154B93A5}" xr6:coauthVersionLast="36" xr6:coauthVersionMax="36" xr10:uidLastSave="{00000000-0000-0000-0000-000000000000}"/>
  <workbookProtection workbookAlgorithmName="SHA-512" workbookHashValue="SFnO7Ny+KIMZadn2it/Axyd/gq1HITjQKg/O/+racYTMVEN/XxFPASipn9WSjvprtlF6tNTUxMxBU1tI3vBxcQ==" workbookSaltValue="M4WeMNP1ArJ7i1iUtbqYR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<sst xmlns="http://schemas.openxmlformats.org/spreadsheetml/2006/main" count="228" uniqueCount="114">
  <si>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</si>
  <si>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</si>
  <si>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</si>
  <si>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</si>
  <si>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</si>
  <si>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</si>
  <si>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</si>
  <si>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</si>
  <si>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</si>
  <si>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</si>
  <si>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</si>
  <si>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</si>
  <si>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</si>
  <si>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</si>
  <si>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</si>
  <si>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</si>
  <si>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</si>
  <si>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</si>
  <si>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</si>
  <si>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</si>
  <si>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</si>
  <si>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</si>
  <si>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</si>
  <si>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</si>
  <si>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</si>
  <si>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</si>
  <si>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</si>
  <si>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</si>
  <si>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</si>
  <si>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</si>
  <si>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</si>
  <si>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</si>
  <si>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</si>
  <si>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</si>
  <si>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</si>
  <si>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</si>
  <si>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</si>
  <si>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</si>
  <si>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</si>
  <si>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</si>
  <si>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</si>
  <si>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</si>
  <si>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</si>
  <si>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</si>
  <si>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</si>
  <si>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</si>
  <si>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</si>
  <si>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</si>
  <si>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</si>
  <si>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</si>
  <si>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</si>
  <si>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</si>
  <si>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</si>
  <si>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</si>
  <si>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</si>
  <si>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</si>
  <si>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</si>
  <si>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</si>
  <si>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</si>
  <si>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</si>
  <si>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</si>
  <si>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</si>
  <si>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</si>
  <si>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</si>
  <si>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</si>
  <si>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</si>
  <si>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</si>
  <si>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</si>
  <si>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</si>
  <si>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</si>
  <si>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</si>
  <si>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</si>
  <si>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</si>
  <si>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</si>
  <si>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</si>
  <si>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</si>
  <si>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</si>
  <si>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</si>
  <si>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</si>
  <si>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</si>
  <si>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</si>
  <si>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</si>
  <si>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</si>
  <si>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</si>
  <si>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</si>
  <si>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</si>
  <si>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</si>
  <si>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</si>
  <si>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</si>
  <si>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</si>
  <si>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</si>
  <si>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</si>
  <si>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</si>
  <si>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</si>
  <si>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</si>
  <si>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</si>
  <si>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</si>
  <si>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</si>
  <si>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</si>
  <si>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</si>
  <si>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</si>
  <si>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</si>
  <si>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</si>
  <si>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</si>
  <si>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</si>
  <si>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</si>
  <si>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</si>
  <si>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</si>
  <si>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</si>
  <si>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</si>
  <si>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</si>
  <si>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【健全性】
　企業の損益の状況を示す①経常収支比率は、少子高齢化や核家族化などの影響による世帯構成人数の減少を要因として給水収益が毎年度減少しているが、R３年度においては修繕工事や固定資産除却工事の費用が減少したことにより増加に転じている。
また、④企業債残高対給水収益比率は、老朽管更新の計画的な推進に努めながらも、繰越財源を活用し、企業債の借入を抑制しているため、引き続き他団体平均を下回っており、一定の健全性が確保されているものと判断しているが、今後においては、老朽管更新率の向上や廃止施設の撤去など、企業債借入を有効に活用しなければならない状況にあり、経営の健全性と事業進捗の相対的なバランスを勘案した事業運営が必要になると考えている。
なお、短期支払能力を示す③流動比率は、繰越財源を最大限活用しながら事業推進に取組んでいることから、引き続き他団体平均を下回る結果となった。
【効率性】
　配水量のほぼ全量をダムから受水しているため、⑥給水原価は、他団体と比較して高くなっている状況にある。
　また、⑧有収率については、H３０年度より漏水調査事業の見直しを行ったことにより大きく向上し、同水準を維持していることから引き続き漏水の早期発見、早期修繕、金属製給水管の取替等により有収率向上対策に取り組んでいく。</t>
    <phoneticPr fontId="4"/>
  </si>
  <si>
    <t>　現在の経営分析における数値からは一定の健全性を確保した事業展開がなされているものと判断しているが、今後においても人口減少や新型コロナウイルス感染拡大に伴う経済動向の低迷が水道事業に与える影響を見極め、状況に応じた対応を検討し、水道施設の耐震化に積極的に取り組み、引き続き老朽水道施設更新等の事業を計画的に実施し、災害や危機管理対策のさらなる強化を図るほか、遊休施設の整理や、事業内容の見直しにより財政基盤の強化に努めるとともに、経営指標には表れない技術の継承をはじめとする人材育成やICTなどの先進技術の積極的な導入に取り組み、将来にわたり持続可能な水道事業の確立に努める。</t>
    <phoneticPr fontId="4"/>
  </si>
  <si>
    <t>①有形固定資産減価償却率が示すとおり、施設全体の老朽化が進んでいることが確認できる状況にあるが、水道施設情報管理システムの活用により施設の維持管理の強化及び効率化を行い、点検・診断等による安全管理の徹底を図りながら、計画的に改修等を実施し、アセットマネジメントの手法に基づく資産の長寿命化にも取り組んでいる。
　老朽管更新については、管路資産全体の更新時期を見通した中で、将来の管路経年化率を40～60％にするため、100年サイクルでの計画的な管路更新に取り組んでいる状況である。なお、③管路更新率が１％に到達しない状況が継続しているのは、主に市内中心部など占用物の多い地区のほか、橋梁添架管の更新や推進工事など、費用と時間を要する工事を優先的に施工しているため、管路更新率に反映されないものである。今後も、漏水調査や漏水修繕実績の分析等により更新の優先度を検証のうえ、より効果的な更新事業の推進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</si>
</sst>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0.00;&quot;△&quot;#,##0.00;&quot;-&quot;"/>
    <numFmt numFmtId="179" formatCode="#,##0.00;&quot;△ &quot;#,##0.00"/>
    <numFmt numFmtId="180" formatCode="&quot;H&quot;yy"/>
    <numFmt numFmtId="181" formatCode="&quot;R&quot;dd"/>
    <numFmt numFmtId="182" formatCode="#,##0.0;&quot;△&quot;#,##0.0"/>
    <numFmt numFmtId="184" formatCode="#,##0.0000;&quot;△&quot;#,##0.0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182" fontId="5" fillId="0" borderId="5" xfId="0" applyNumberFormat="1" applyFont="1" applyBorder="1" applyAlignment="1" applyProtection="1">
      <alignment horizontal="center" vertical="center" shrinkToFit="1"/>
      <protection hidden="1"/>
    </xf>
    <xf numFmtId="184" fontId="5" fillId="0" borderId="2" xfId="0" applyNumberFormat="1" applyFont="1" applyBorder="1" applyAlignment="1" applyProtection="1">
      <alignment horizontal="center" vertical="center" shrinkToFit="1"/>
      <protection hidden="1"/>
    </xf>
    <xf numFmtId="184"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0.47</c:v>
                </c:pt>
                <c:pt idx="2">
                  <c:v>0.55000000000000004</c:v>
                </c:pt>
                <c:pt idx="3">
                  <c:v>0.52</c:v>
                </c:pt>
                <c:pt idx="4">
                  <c:v>0.5</c:v>
                </c:pt>
              </c:numCache>
            </c:numRef>
          </c:val>
          <c:extLst>
            <c:ext xmlns:c16="http://schemas.microsoft.com/office/drawing/2014/chart" uri="{C3380CC4-5D6E-409C-BE32-E72D297353CC}">
              <c16:uniqueId val="{00000000-D298-42DA-8431-1BD58E1CFA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D298-42DA-8431-1BD58E1CFA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75.569999999999993</c:v>
                </c:pt>
                <c:pt idx="1">
                  <c:v>73.69</c:v>
                </c:pt>
                <c:pt idx="2">
                  <c:v>72.489999999999995</c:v>
                </c:pt>
                <c:pt idx="3">
                  <c:v>73.739999999999995</c:v>
                </c:pt>
                <c:pt idx="4">
                  <c:v>73.23</c:v>
                </c:pt>
              </c:numCache>
            </c:numRef>
          </c:val>
          <c:extLst>
            <c:ext xmlns:c16="http://schemas.microsoft.com/office/drawing/2014/chart" uri="{C3380CC4-5D6E-409C-BE32-E72D297353CC}">
              <c16:uniqueId val="{00000000-BE98-4BFE-8C19-55EAA9A48D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BE98-4BFE-8C19-55EAA9A48D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88.73</c:v>
                </c:pt>
                <c:pt idx="1">
                  <c:v>90.31</c:v>
                </c:pt>
                <c:pt idx="2">
                  <c:v>89.95</c:v>
                </c:pt>
                <c:pt idx="3">
                  <c:v>90.25</c:v>
                </c:pt>
                <c:pt idx="4">
                  <c:v>89.73</c:v>
                </c:pt>
              </c:numCache>
            </c:numRef>
          </c:val>
          <c:extLst>
            <c:ext xmlns:c16="http://schemas.microsoft.com/office/drawing/2014/chart" uri="{C3380CC4-5D6E-409C-BE32-E72D297353CC}">
              <c16:uniqueId val="{00000000-1909-4A42-AD8E-BFBB0043157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1909-4A42-AD8E-BFBB0043157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114.83</c:v>
                </c:pt>
                <c:pt idx="1">
                  <c:v>110.27</c:v>
                </c:pt>
                <c:pt idx="2">
                  <c:v>113.94</c:v>
                </c:pt>
                <c:pt idx="3">
                  <c:v>109.54</c:v>
                </c:pt>
                <c:pt idx="4">
                  <c:v>112.34</c:v>
                </c:pt>
              </c:numCache>
            </c:numRef>
          </c:val>
          <c:extLst>
            <c:ext xmlns:c16="http://schemas.microsoft.com/office/drawing/2014/chart" uri="{C3380CC4-5D6E-409C-BE32-E72D297353CC}">
              <c16:uniqueId val="{00000000-132D-4790-ABAC-DF669EDCDA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132D-4790-ABAC-DF669EDCDA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53.83</c:v>
                </c:pt>
                <c:pt idx="1">
                  <c:v>55.14</c:v>
                </c:pt>
                <c:pt idx="2">
                  <c:v>55.66</c:v>
                </c:pt>
                <c:pt idx="3">
                  <c:v>56.26</c:v>
                </c:pt>
                <c:pt idx="4">
                  <c:v>56.94</c:v>
                </c:pt>
              </c:numCache>
            </c:numRef>
          </c:val>
          <c:extLst>
            <c:ext xmlns:c16="http://schemas.microsoft.com/office/drawing/2014/chart" uri="{C3380CC4-5D6E-409C-BE32-E72D297353CC}">
              <c16:uniqueId val="{00000000-DB06-40AD-AD09-ADE37D3DB0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DB06-40AD-AD09-ADE37D3DB0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23.85</c:v>
                </c:pt>
                <c:pt idx="1">
                  <c:v>23.87</c:v>
                </c:pt>
                <c:pt idx="2">
                  <c:v>15.6</c:v>
                </c:pt>
                <c:pt idx="3">
                  <c:v>17.399999999999999</c:v>
                </c:pt>
                <c:pt idx="4">
                  <c:v>18.899999999999999</c:v>
                </c:pt>
              </c:numCache>
            </c:numRef>
          </c:val>
          <c:extLst>
            <c:ext xmlns:c16="http://schemas.microsoft.com/office/drawing/2014/chart" uri="{C3380CC4-5D6E-409C-BE32-E72D297353CC}">
              <c16:uniqueId val="{00000000-BCA1-406B-A952-849CAC5171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BCA1-406B-A952-849CAC5171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32-491B-ABE4-E00F27E80F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DA32-491B-ABE4-E00F27E80F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218.9</c:v>
                </c:pt>
                <c:pt idx="1">
                  <c:v>217.4</c:v>
                </c:pt>
                <c:pt idx="2">
                  <c:v>220.18</c:v>
                </c:pt>
                <c:pt idx="3">
                  <c:v>217.31</c:v>
                </c:pt>
                <c:pt idx="4">
                  <c:v>245.5</c:v>
                </c:pt>
              </c:numCache>
            </c:numRef>
          </c:val>
          <c:extLst>
            <c:ext xmlns:c16="http://schemas.microsoft.com/office/drawing/2014/chart" uri="{C3380CC4-5D6E-409C-BE32-E72D297353CC}">
              <c16:uniqueId val="{00000000-1754-4426-BF67-7A4E82CF49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1754-4426-BF67-7A4E82CF49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205.36</c:v>
                </c:pt>
                <c:pt idx="1">
                  <c:v>190.37</c:v>
                </c:pt>
                <c:pt idx="2">
                  <c:v>182.34</c:v>
                </c:pt>
                <c:pt idx="3">
                  <c:v>176.56</c:v>
                </c:pt>
                <c:pt idx="4">
                  <c:v>170.67</c:v>
                </c:pt>
              </c:numCache>
            </c:numRef>
          </c:val>
          <c:extLst>
            <c:ext xmlns:c16="http://schemas.microsoft.com/office/drawing/2014/chart" uri="{C3380CC4-5D6E-409C-BE32-E72D297353CC}">
              <c16:uniqueId val="{00000000-58F0-4880-9B45-48E4DD243D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58F0-4880-9B45-48E4DD243D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108.58</c:v>
                </c:pt>
                <c:pt idx="1">
                  <c:v>104.2</c:v>
                </c:pt>
                <c:pt idx="2">
                  <c:v>107.7</c:v>
                </c:pt>
                <c:pt idx="3">
                  <c:v>104.01</c:v>
                </c:pt>
                <c:pt idx="4">
                  <c:v>106.42</c:v>
                </c:pt>
              </c:numCache>
            </c:numRef>
          </c:val>
          <c:extLst>
            <c:ext xmlns:c16="http://schemas.microsoft.com/office/drawing/2014/chart" uri="{C3380CC4-5D6E-409C-BE32-E72D297353CC}">
              <c16:uniqueId val="{00000000-FE8C-4005-98C8-862B254278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FE8C-4005-98C8-862B254278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216.31</c:v>
                </c:pt>
                <c:pt idx="1">
                  <c:v>226.39</c:v>
                </c:pt>
                <c:pt idx="2">
                  <c:v>220.84</c:v>
                </c:pt>
                <c:pt idx="3">
                  <c:v>226.5</c:v>
                </c:pt>
                <c:pt idx="4">
                  <c:v>223.05</c:v>
                </c:pt>
              </c:numCache>
            </c:numRef>
          </c:val>
          <c:extLst>
            <c:ext xmlns:c16="http://schemas.microsoft.com/office/drawing/2014/chart" uri="{C3380CC4-5D6E-409C-BE32-E72D297353CC}">
              <c16:uniqueId val="{00000000-AB15-4002-A6C7-036643BB5F5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AB15-4002-A6C7-036643BB5F5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4" zoomScale="87" zoomScaleNormal="87"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福島市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A2</v>
      </c>
      <c r="X8" s="70"/>
      <c r="Y8" s="70"/>
      <c r="Z8" s="70"/>
      <c r="AA8" s="70"/>
      <c r="AB8" s="70"/>
      <c r="AC8" s="70"/>
      <c r="AD8" s="70" t="str">
        <f>データ!$M$6</f>
        <v>自治体職員</v>
      </c>
      <c r="AE8" s="70"/>
      <c r="AF8" s="70"/>
      <c r="AG8" s="70"/>
      <c r="AH8" s="70"/>
      <c r="AI8" s="70"/>
      <c r="AJ8" s="70"/>
      <c r="AK8" s="2"/>
      <c r="AL8" s="53">
        <f>データ!$R$6</f>
        <v>273348</v>
      </c>
      <c r="AM8" s="53"/>
      <c r="AN8" s="53"/>
      <c r="AO8" s="53"/>
      <c r="AP8" s="53"/>
      <c r="AQ8" s="53"/>
      <c r="AR8" s="53"/>
      <c r="AS8" s="53"/>
      <c r="AT8" s="50">
        <f>データ!$S$6</f>
        <v>767.72</v>
      </c>
      <c r="AU8" s="51"/>
      <c r="AV8" s="51"/>
      <c r="AW8" s="51"/>
      <c r="AX8" s="51"/>
      <c r="AY8" s="51"/>
      <c r="AZ8" s="51"/>
      <c r="BA8" s="51"/>
      <c r="BB8" s="40">
        <f>データ!$T$6</f>
        <v>356.05</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85" t="str">
        <f>データ!$N$6</f>
        <v>-</v>
      </c>
      <c r="C10" s="86"/>
      <c r="D10" s="86"/>
      <c r="E10" s="86"/>
      <c r="F10" s="86"/>
      <c r="G10" s="86"/>
      <c r="H10" s="86"/>
      <c r="I10" s="50">
        <f>データ!$O$6</f>
        <v>72.010000000000005</v>
      </c>
      <c r="J10" s="51"/>
      <c r="K10" s="51"/>
      <c r="L10" s="51"/>
      <c r="M10" s="51"/>
      <c r="N10" s="51"/>
      <c r="O10" s="52"/>
      <c r="P10" s="40">
        <f>データ!$P$6</f>
        <v>98.09</v>
      </c>
      <c r="Q10" s="40"/>
      <c r="R10" s="40"/>
      <c r="S10" s="40"/>
      <c r="T10" s="40"/>
      <c r="U10" s="40"/>
      <c r="V10" s="40"/>
      <c r="W10" s="53">
        <f>データ!$Q$6</f>
        <v>3718</v>
      </c>
      <c r="X10" s="53"/>
      <c r="Y10" s="53"/>
      <c r="Z10" s="53"/>
      <c r="AA10" s="53"/>
      <c r="AB10" s="53"/>
      <c r="AC10" s="53"/>
      <c r="AD10" s="2"/>
      <c r="AE10" s="2"/>
      <c r="AF10" s="2"/>
      <c r="AG10" s="2"/>
      <c r="AH10" s="2"/>
      <c r="AI10" s="2"/>
      <c r="AJ10" s="2"/>
      <c r="AK10" s="2"/>
      <c r="AL10" s="53">
        <f>データ!$U$6</f>
        <v>275111</v>
      </c>
      <c r="AM10" s="53"/>
      <c r="AN10" s="53"/>
      <c r="AO10" s="53"/>
      <c r="AP10" s="53"/>
      <c r="AQ10" s="53"/>
      <c r="AR10" s="53"/>
      <c r="AS10" s="53"/>
      <c r="AT10" s="50">
        <f>データ!$V$6</f>
        <v>273.39999999999998</v>
      </c>
      <c r="AU10" s="51"/>
      <c r="AV10" s="51"/>
      <c r="AW10" s="51"/>
      <c r="AX10" s="51"/>
      <c r="AY10" s="51"/>
      <c r="AZ10" s="51"/>
      <c r="BA10" s="51"/>
      <c r="BB10" s="84">
        <f>データ!$W$6</f>
        <v>1006.26</v>
      </c>
      <c r="BC10" s="84"/>
      <c r="BD10" s="84"/>
      <c r="BE10" s="84"/>
      <c r="BF10" s="84"/>
      <c r="BG10" s="84"/>
      <c r="BH10" s="84"/>
      <c r="BI10" s="84"/>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7"/>
      <c r="BM60" s="88"/>
      <c r="BN60" s="88"/>
      <c r="BO60" s="88"/>
      <c r="BP60" s="88"/>
      <c r="BQ60" s="88"/>
      <c r="BR60" s="88"/>
      <c r="BS60" s="88"/>
      <c r="BT60" s="88"/>
      <c r="BU60" s="88"/>
      <c r="BV60" s="88"/>
      <c r="BW60" s="88"/>
      <c r="BX60" s="88"/>
      <c r="BY60" s="88"/>
      <c r="BZ60" s="89"/>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112</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euWtIgFBBhYyZCEcQ2eSjUfUFW3l2R5HFKYJQBnbUqD/FqLgIgM7VPpiX9FJsD82EbIew0cda4k2mYvuLyzNA==" saltValue="uusEk6vmSUz6PDaPCa4O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52</v>
      </c>
      <c r="B4" s="17"/>
      <c r="C4" s="17"/>
      <c r="D4" s="17"/>
      <c r="E4" s="17"/>
      <c r="F4" s="17"/>
      <c r="G4" s="17"/>
      <c r="H4" s="80"/>
      <c r="I4" s="81"/>
      <c r="J4" s="81"/>
      <c r="K4" s="81"/>
      <c r="L4" s="81"/>
      <c r="M4" s="81"/>
      <c r="N4" s="81"/>
      <c r="O4" s="81"/>
      <c r="P4" s="81"/>
      <c r="Q4" s="81"/>
      <c r="R4" s="81"/>
      <c r="S4" s="81"/>
      <c r="T4" s="81"/>
      <c r="U4" s="81"/>
      <c r="V4" s="81"/>
      <c r="W4" s="82"/>
      <c r="X4" s="76" t="s">
        <v>53</v>
      </c>
      <c r="Y4" s="76"/>
      <c r="Z4" s="76"/>
      <c r="AA4" s="76"/>
      <c r="AB4" s="76"/>
      <c r="AC4" s="76"/>
      <c r="AD4" s="76"/>
      <c r="AE4" s="76"/>
      <c r="AF4" s="76"/>
      <c r="AG4" s="76"/>
      <c r="AH4" s="76"/>
      <c r="AI4" s="76" t="s">
        <v>54</v>
      </c>
      <c r="AJ4" s="76"/>
      <c r="AK4" s="76"/>
      <c r="AL4" s="76"/>
      <c r="AM4" s="76"/>
      <c r="AN4" s="76"/>
      <c r="AO4" s="76"/>
      <c r="AP4" s="76"/>
      <c r="AQ4" s="76"/>
      <c r="AR4" s="76"/>
      <c r="AS4" s="76"/>
      <c r="AT4" s="76" t="s">
        <v>55</v>
      </c>
      <c r="AU4" s="76"/>
      <c r="AV4" s="76"/>
      <c r="AW4" s="76"/>
      <c r="AX4" s="76"/>
      <c r="AY4" s="76"/>
      <c r="AZ4" s="76"/>
      <c r="BA4" s="76"/>
      <c r="BB4" s="76"/>
      <c r="BC4" s="76"/>
      <c r="BD4" s="76"/>
      <c r="BE4" s="76" t="s">
        <v>56</v>
      </c>
      <c r="BF4" s="76"/>
      <c r="BG4" s="76"/>
      <c r="BH4" s="76"/>
      <c r="BI4" s="76"/>
      <c r="BJ4" s="76"/>
      <c r="BK4" s="76"/>
      <c r="BL4" s="76"/>
      <c r="BM4" s="76"/>
      <c r="BN4" s="76"/>
      <c r="BO4" s="76"/>
      <c r="BP4" s="76" t="s">
        <v>57</v>
      </c>
      <c r="BQ4" s="76"/>
      <c r="BR4" s="76"/>
      <c r="BS4" s="76"/>
      <c r="BT4" s="76"/>
      <c r="BU4" s="76"/>
      <c r="BV4" s="76"/>
      <c r="BW4" s="76"/>
      <c r="BX4" s="76"/>
      <c r="BY4" s="76"/>
      <c r="BZ4" s="76"/>
      <c r="CA4" s="76" t="s">
        <v>58</v>
      </c>
      <c r="CB4" s="76"/>
      <c r="CC4" s="76"/>
      <c r="CD4" s="76"/>
      <c r="CE4" s="76"/>
      <c r="CF4" s="76"/>
      <c r="CG4" s="76"/>
      <c r="CH4" s="76"/>
      <c r="CI4" s="76"/>
      <c r="CJ4" s="76"/>
      <c r="CK4" s="76"/>
      <c r="CL4" s="76" t="s">
        <v>59</v>
      </c>
      <c r="CM4" s="76"/>
      <c r="CN4" s="76"/>
      <c r="CO4" s="76"/>
      <c r="CP4" s="76"/>
      <c r="CQ4" s="76"/>
      <c r="CR4" s="76"/>
      <c r="CS4" s="76"/>
      <c r="CT4" s="76"/>
      <c r="CU4" s="76"/>
      <c r="CV4" s="76"/>
      <c r="CW4" s="76" t="s">
        <v>60</v>
      </c>
      <c r="CX4" s="76"/>
      <c r="CY4" s="76"/>
      <c r="CZ4" s="76"/>
      <c r="DA4" s="76"/>
      <c r="DB4" s="76"/>
      <c r="DC4" s="76"/>
      <c r="DD4" s="76"/>
      <c r="DE4" s="76"/>
      <c r="DF4" s="76"/>
      <c r="DG4" s="76"/>
      <c r="DH4" s="76" t="s">
        <v>61</v>
      </c>
      <c r="DI4" s="76"/>
      <c r="DJ4" s="76"/>
      <c r="DK4" s="76"/>
      <c r="DL4" s="76"/>
      <c r="DM4" s="76"/>
      <c r="DN4" s="76"/>
      <c r="DO4" s="76"/>
      <c r="DP4" s="76"/>
      <c r="DQ4" s="76"/>
      <c r="DR4" s="76"/>
      <c r="DS4" s="76" t="s">
        <v>62</v>
      </c>
      <c r="DT4" s="76"/>
      <c r="DU4" s="76"/>
      <c r="DV4" s="76"/>
      <c r="DW4" s="76"/>
      <c r="DX4" s="76"/>
      <c r="DY4" s="76"/>
      <c r="DZ4" s="76"/>
      <c r="EA4" s="76"/>
      <c r="EB4" s="76"/>
      <c r="EC4" s="76"/>
      <c r="ED4" s="76" t="s">
        <v>63</v>
      </c>
      <c r="EE4" s="76"/>
      <c r="EF4" s="76"/>
      <c r="EG4" s="76"/>
      <c r="EH4" s="76"/>
      <c r="EI4" s="76"/>
      <c r="EJ4" s="76"/>
      <c r="EK4" s="76"/>
      <c r="EL4" s="76"/>
      <c r="EM4" s="76"/>
      <c r="EN4" s="76"/>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72010</v>
      </c>
      <c r="D6" s="20">
        <f t="shared" si="3"/>
        <v>46</v>
      </c>
      <c r="E6" s="20">
        <f t="shared" si="3"/>
        <v>1</v>
      </c>
      <c r="F6" s="20">
        <f t="shared" si="3"/>
        <v>0</v>
      </c>
      <c r="G6" s="20">
        <f t="shared" si="3"/>
        <v>1</v>
      </c>
      <c r="H6" s="20" t="str">
        <f t="shared" si="3"/>
        <v>福島県　福島市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72.010000000000005</v>
      </c>
      <c r="P6" s="21">
        <f t="shared" si="3"/>
        <v>98.09</v>
      </c>
      <c r="Q6" s="21">
        <f t="shared" si="3"/>
        <v>3718</v>
      </c>
      <c r="R6" s="21">
        <f t="shared" si="3"/>
        <v>273348</v>
      </c>
      <c r="S6" s="21">
        <f t="shared" si="3"/>
        <v>767.72</v>
      </c>
      <c r="T6" s="21">
        <f t="shared" si="3"/>
        <v>356.05</v>
      </c>
      <c r="U6" s="21">
        <f t="shared" si="3"/>
        <v>275111</v>
      </c>
      <c r="V6" s="21">
        <f t="shared" si="3"/>
        <v>273.39999999999998</v>
      </c>
      <c r="W6" s="21">
        <f t="shared" si="3"/>
        <v>1006.26</v>
      </c>
      <c r="X6" s="22">
        <f>IF(X7="",NA(),X7)</f>
        <v>114.83</v>
      </c>
      <c r="Y6" s="22">
        <f t="shared" ref="Y6:AG6" si="4">IF(Y7="",NA(),Y7)</f>
        <v>110.27</v>
      </c>
      <c r="Z6" s="22">
        <f t="shared" si="4"/>
        <v>113.94</v>
      </c>
      <c r="AA6" s="22">
        <f t="shared" si="4"/>
        <v>109.54</v>
      </c>
      <c r="AB6" s="22">
        <f t="shared" si="4"/>
        <v>112.34</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218.9</v>
      </c>
      <c r="AU6" s="22">
        <f t="shared" ref="AU6:BC6" si="6">IF(AU7="",NA(),AU7)</f>
        <v>217.4</v>
      </c>
      <c r="AV6" s="22">
        <f t="shared" si="6"/>
        <v>220.18</v>
      </c>
      <c r="AW6" s="22">
        <f t="shared" si="6"/>
        <v>217.31</v>
      </c>
      <c r="AX6" s="22">
        <f t="shared" si="6"/>
        <v>245.5</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205.36</v>
      </c>
      <c r="BF6" s="22">
        <f t="shared" ref="BF6:BN6" si="7">IF(BF7="",NA(),BF7)</f>
        <v>190.37</v>
      </c>
      <c r="BG6" s="22">
        <f t="shared" si="7"/>
        <v>182.34</v>
      </c>
      <c r="BH6" s="22">
        <f t="shared" si="7"/>
        <v>176.56</v>
      </c>
      <c r="BI6" s="22">
        <f t="shared" si="7"/>
        <v>170.67</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108.58</v>
      </c>
      <c r="BQ6" s="22">
        <f t="shared" ref="BQ6:BY6" si="8">IF(BQ7="",NA(),BQ7)</f>
        <v>104.2</v>
      </c>
      <c r="BR6" s="22">
        <f t="shared" si="8"/>
        <v>107.7</v>
      </c>
      <c r="BS6" s="22">
        <f t="shared" si="8"/>
        <v>104.01</v>
      </c>
      <c r="BT6" s="22">
        <f t="shared" si="8"/>
        <v>106.42</v>
      </c>
      <c r="BU6" s="22">
        <f t="shared" si="8"/>
        <v>106.02</v>
      </c>
      <c r="BV6" s="22">
        <f t="shared" si="8"/>
        <v>104.84</v>
      </c>
      <c r="BW6" s="22">
        <f t="shared" si="8"/>
        <v>106.11</v>
      </c>
      <c r="BX6" s="22">
        <f t="shared" si="8"/>
        <v>103.75</v>
      </c>
      <c r="BY6" s="22">
        <f t="shared" si="8"/>
        <v>105.3</v>
      </c>
      <c r="BZ6" s="21" t="str">
        <f>IF(BZ7="","",IF(BZ7="-","【-】","【"&amp;SUBSTITUTE(TEXT(BZ7,"#,##0.00"),"-","△")&amp;"】"))</f>
        <v>【102.35】</v>
      </c>
      <c r="CA6" s="22">
        <f>IF(CA7="",NA(),CA7)</f>
        <v>216.31</v>
      </c>
      <c r="CB6" s="22">
        <f t="shared" ref="CB6:CJ6" si="9">IF(CB7="",NA(),CB7)</f>
        <v>226.39</v>
      </c>
      <c r="CC6" s="22">
        <f t="shared" si="9"/>
        <v>220.84</v>
      </c>
      <c r="CD6" s="22">
        <f t="shared" si="9"/>
        <v>226.5</v>
      </c>
      <c r="CE6" s="22">
        <f t="shared" si="9"/>
        <v>223.05</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75.569999999999993</v>
      </c>
      <c r="CM6" s="22">
        <f t="shared" ref="CM6:CU6" si="10">IF(CM7="",NA(),CM7)</f>
        <v>73.69</v>
      </c>
      <c r="CN6" s="22">
        <f t="shared" si="10"/>
        <v>72.489999999999995</v>
      </c>
      <c r="CO6" s="22">
        <f t="shared" si="10"/>
        <v>73.739999999999995</v>
      </c>
      <c r="CP6" s="22">
        <f t="shared" si="10"/>
        <v>73.23</v>
      </c>
      <c r="CQ6" s="22">
        <f t="shared" si="10"/>
        <v>62.88</v>
      </c>
      <c r="CR6" s="22">
        <f t="shared" si="10"/>
        <v>62.32</v>
      </c>
      <c r="CS6" s="22">
        <f t="shared" si="10"/>
        <v>61.71</v>
      </c>
      <c r="CT6" s="22">
        <f t="shared" si="10"/>
        <v>63.12</v>
      </c>
      <c r="CU6" s="22">
        <f t="shared" si="10"/>
        <v>62.57</v>
      </c>
      <c r="CV6" s="21" t="str">
        <f>IF(CV7="","",IF(CV7="-","【-】","【"&amp;SUBSTITUTE(TEXT(CV7,"#,##0.00"),"-","△")&amp;"】"))</f>
        <v>【60.29】</v>
      </c>
      <c r="CW6" s="22">
        <f>IF(CW7="",NA(),CW7)</f>
        <v>88.73</v>
      </c>
      <c r="CX6" s="22">
        <f t="shared" ref="CX6:DF6" si="11">IF(CX7="",NA(),CX7)</f>
        <v>90.31</v>
      </c>
      <c r="CY6" s="22">
        <f t="shared" si="11"/>
        <v>89.95</v>
      </c>
      <c r="CZ6" s="22">
        <f t="shared" si="11"/>
        <v>90.25</v>
      </c>
      <c r="DA6" s="22">
        <f t="shared" si="11"/>
        <v>89.73</v>
      </c>
      <c r="DB6" s="22">
        <f t="shared" si="11"/>
        <v>90.13</v>
      </c>
      <c r="DC6" s="22">
        <f t="shared" si="11"/>
        <v>90.19</v>
      </c>
      <c r="DD6" s="22">
        <f t="shared" si="11"/>
        <v>90.03</v>
      </c>
      <c r="DE6" s="22">
        <f t="shared" si="11"/>
        <v>90.09</v>
      </c>
      <c r="DF6" s="22">
        <f t="shared" si="11"/>
        <v>90.21</v>
      </c>
      <c r="DG6" s="21" t="str">
        <f>IF(DG7="","",IF(DG7="-","【-】","【"&amp;SUBSTITUTE(TEXT(DG7,"#,##0.00"),"-","△")&amp;"】"))</f>
        <v>【90.12】</v>
      </c>
      <c r="DH6" s="22">
        <f>IF(DH7="",NA(),DH7)</f>
        <v>53.83</v>
      </c>
      <c r="DI6" s="22">
        <f t="shared" ref="DI6:DQ6" si="12">IF(DI7="",NA(),DI7)</f>
        <v>55.14</v>
      </c>
      <c r="DJ6" s="22">
        <f t="shared" si="12"/>
        <v>55.66</v>
      </c>
      <c r="DK6" s="22">
        <f t="shared" si="12"/>
        <v>56.26</v>
      </c>
      <c r="DL6" s="22">
        <f t="shared" si="12"/>
        <v>56.94</v>
      </c>
      <c r="DM6" s="22">
        <f t="shared" si="12"/>
        <v>48.01</v>
      </c>
      <c r="DN6" s="22">
        <f t="shared" si="12"/>
        <v>48.86</v>
      </c>
      <c r="DO6" s="22">
        <f t="shared" si="12"/>
        <v>49.6</v>
      </c>
      <c r="DP6" s="22">
        <f t="shared" si="12"/>
        <v>50.31</v>
      </c>
      <c r="DQ6" s="22">
        <f t="shared" si="12"/>
        <v>50.74</v>
      </c>
      <c r="DR6" s="21" t="str">
        <f>IF(DR7="","",IF(DR7="-","【-】","【"&amp;SUBSTITUTE(TEXT(DR7,"#,##0.00"),"-","△")&amp;"】"))</f>
        <v>【50.88】</v>
      </c>
      <c r="DS6" s="22">
        <f>IF(DS7="",NA(),DS7)</f>
        <v>23.85</v>
      </c>
      <c r="DT6" s="22">
        <f t="shared" ref="DT6:EB6" si="13">IF(DT7="",NA(),DT7)</f>
        <v>23.87</v>
      </c>
      <c r="DU6" s="22">
        <f t="shared" si="13"/>
        <v>15.6</v>
      </c>
      <c r="DV6" s="22">
        <f t="shared" si="13"/>
        <v>17.399999999999999</v>
      </c>
      <c r="DW6" s="22">
        <f t="shared" si="13"/>
        <v>18.899999999999999</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0.41</v>
      </c>
      <c r="EE6" s="22">
        <f t="shared" ref="EE6:EM6" si="14">IF(EE7="",NA(),EE7)</f>
        <v>0.47</v>
      </c>
      <c r="EF6" s="22">
        <f t="shared" si="14"/>
        <v>0.55000000000000004</v>
      </c>
      <c r="EG6" s="22">
        <f t="shared" si="14"/>
        <v>0.52</v>
      </c>
      <c r="EH6" s="22">
        <f t="shared" si="14"/>
        <v>0.5</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72010</v>
      </c>
      <c r="D7" s="24">
        <v>46</v>
      </c>
      <c r="E7" s="24">
        <v>1</v>
      </c>
      <c r="F7" s="24">
        <v>0</v>
      </c>
      <c r="G7" s="24">
        <v>1</v>
      </c>
      <c r="H7" s="24" t="s">
        <v>92</v>
      </c>
      <c r="I7" s="24" t="s">
        <v>93</v>
      </c>
      <c r="J7" s="24" t="s">
        <v>94</v>
      </c>
      <c r="K7" s="24" t="s">
        <v>95</v>
      </c>
      <c r="L7" s="24" t="s">
        <v>96</v>
      </c>
      <c r="M7" s="24" t="s">
        <v>97</v>
      </c>
      <c r="N7" s="25" t="s">
        <v>98</v>
      </c>
      <c r="O7" s="25">
        <v>72.010000000000005</v>
      </c>
      <c r="P7" s="25">
        <v>98.09</v>
      </c>
      <c r="Q7" s="25">
        <v>3718</v>
      </c>
      <c r="R7" s="25">
        <v>273348</v>
      </c>
      <c r="S7" s="25">
        <v>767.72</v>
      </c>
      <c r="T7" s="25">
        <v>356.05</v>
      </c>
      <c r="U7" s="25">
        <v>275111</v>
      </c>
      <c r="V7" s="25">
        <v>273.39999999999998</v>
      </c>
      <c r="W7" s="25">
        <v>1006.26</v>
      </c>
      <c r="X7" s="25">
        <v>114.83</v>
      </c>
      <c r="Y7" s="25">
        <v>110.27</v>
      </c>
      <c r="Z7" s="25">
        <v>113.94</v>
      </c>
      <c r="AA7" s="25">
        <v>109.54</v>
      </c>
      <c r="AB7" s="25">
        <v>112.34</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218.9</v>
      </c>
      <c r="AU7" s="25">
        <v>217.4</v>
      </c>
      <c r="AV7" s="25">
        <v>220.18</v>
      </c>
      <c r="AW7" s="25">
        <v>217.31</v>
      </c>
      <c r="AX7" s="25">
        <v>245.5</v>
      </c>
      <c r="AY7" s="25">
        <v>307.83</v>
      </c>
      <c r="AZ7" s="25">
        <v>318.89</v>
      </c>
      <c r="BA7" s="25">
        <v>309.10000000000002</v>
      </c>
      <c r="BB7" s="25">
        <v>306.08</v>
      </c>
      <c r="BC7" s="25">
        <v>306.14999999999998</v>
      </c>
      <c r="BD7" s="25">
        <v>261.51</v>
      </c>
      <c r="BE7" s="25">
        <v>205.36</v>
      </c>
      <c r="BF7" s="25">
        <v>190.37</v>
      </c>
      <c r="BG7" s="25">
        <v>182.34</v>
      </c>
      <c r="BH7" s="25">
        <v>176.56</v>
      </c>
      <c r="BI7" s="25">
        <v>170.67</v>
      </c>
      <c r="BJ7" s="25">
        <v>295.44</v>
      </c>
      <c r="BK7" s="25">
        <v>290.07</v>
      </c>
      <c r="BL7" s="25">
        <v>290.42</v>
      </c>
      <c r="BM7" s="25">
        <v>294.66000000000003</v>
      </c>
      <c r="BN7" s="25">
        <v>285.27</v>
      </c>
      <c r="BO7" s="25">
        <v>265.16000000000003</v>
      </c>
      <c r="BP7" s="25">
        <v>108.58</v>
      </c>
      <c r="BQ7" s="25">
        <v>104.2</v>
      </c>
      <c r="BR7" s="25">
        <v>107.7</v>
      </c>
      <c r="BS7" s="25">
        <v>104.01</v>
      </c>
      <c r="BT7" s="25">
        <v>106.42</v>
      </c>
      <c r="BU7" s="25">
        <v>106.02</v>
      </c>
      <c r="BV7" s="25">
        <v>104.84</v>
      </c>
      <c r="BW7" s="25">
        <v>106.11</v>
      </c>
      <c r="BX7" s="25">
        <v>103.75</v>
      </c>
      <c r="BY7" s="25">
        <v>105.3</v>
      </c>
      <c r="BZ7" s="25">
        <v>102.35</v>
      </c>
      <c r="CA7" s="25">
        <v>216.31</v>
      </c>
      <c r="CB7" s="25">
        <v>226.39</v>
      </c>
      <c r="CC7" s="25">
        <v>220.84</v>
      </c>
      <c r="CD7" s="25">
        <v>226.5</v>
      </c>
      <c r="CE7" s="25">
        <v>223.05</v>
      </c>
      <c r="CF7" s="25">
        <v>158.6</v>
      </c>
      <c r="CG7" s="25">
        <v>161.82</v>
      </c>
      <c r="CH7" s="25">
        <v>161.03</v>
      </c>
      <c r="CI7" s="25">
        <v>159.93</v>
      </c>
      <c r="CJ7" s="25">
        <v>162.77000000000001</v>
      </c>
      <c r="CK7" s="25">
        <v>167.74</v>
      </c>
      <c r="CL7" s="25">
        <v>75.569999999999993</v>
      </c>
      <c r="CM7" s="25">
        <v>73.69</v>
      </c>
      <c r="CN7" s="25">
        <v>72.489999999999995</v>
      </c>
      <c r="CO7" s="25">
        <v>73.739999999999995</v>
      </c>
      <c r="CP7" s="25">
        <v>73.23</v>
      </c>
      <c r="CQ7" s="25">
        <v>62.88</v>
      </c>
      <c r="CR7" s="25">
        <v>62.32</v>
      </c>
      <c r="CS7" s="25">
        <v>61.71</v>
      </c>
      <c r="CT7" s="25">
        <v>63.12</v>
      </c>
      <c r="CU7" s="25">
        <v>62.57</v>
      </c>
      <c r="CV7" s="25">
        <v>60.29</v>
      </c>
      <c r="CW7" s="25">
        <v>88.73</v>
      </c>
      <c r="CX7" s="25">
        <v>90.31</v>
      </c>
      <c r="CY7" s="25">
        <v>89.95</v>
      </c>
      <c r="CZ7" s="25">
        <v>90.25</v>
      </c>
      <c r="DA7" s="25">
        <v>89.73</v>
      </c>
      <c r="DB7" s="25">
        <v>90.13</v>
      </c>
      <c r="DC7" s="25">
        <v>90.19</v>
      </c>
      <c r="DD7" s="25">
        <v>90.03</v>
      </c>
      <c r="DE7" s="25">
        <v>90.09</v>
      </c>
      <c r="DF7" s="25">
        <v>90.21</v>
      </c>
      <c r="DG7" s="25">
        <v>90.12</v>
      </c>
      <c r="DH7" s="25">
        <v>53.83</v>
      </c>
      <c r="DI7" s="25">
        <v>55.14</v>
      </c>
      <c r="DJ7" s="25">
        <v>55.66</v>
      </c>
      <c r="DK7" s="25">
        <v>56.26</v>
      </c>
      <c r="DL7" s="25">
        <v>56.94</v>
      </c>
      <c r="DM7" s="25">
        <v>48.01</v>
      </c>
      <c r="DN7" s="25">
        <v>48.86</v>
      </c>
      <c r="DO7" s="25">
        <v>49.6</v>
      </c>
      <c r="DP7" s="25">
        <v>50.31</v>
      </c>
      <c r="DQ7" s="25">
        <v>50.74</v>
      </c>
      <c r="DR7" s="25">
        <v>50.88</v>
      </c>
      <c r="DS7" s="25">
        <v>23.85</v>
      </c>
      <c r="DT7" s="25">
        <v>23.87</v>
      </c>
      <c r="DU7" s="25">
        <v>15.6</v>
      </c>
      <c r="DV7" s="25">
        <v>17.399999999999999</v>
      </c>
      <c r="DW7" s="25">
        <v>18.899999999999999</v>
      </c>
      <c r="DX7" s="25">
        <v>16.600000000000001</v>
      </c>
      <c r="DY7" s="25">
        <v>18.510000000000002</v>
      </c>
      <c r="DZ7" s="25">
        <v>20.49</v>
      </c>
      <c r="EA7" s="25">
        <v>21.34</v>
      </c>
      <c r="EB7" s="25">
        <v>23.27</v>
      </c>
      <c r="EC7" s="25">
        <v>22.3</v>
      </c>
      <c r="ED7" s="25">
        <v>0.41</v>
      </c>
      <c r="EE7" s="25">
        <v>0.47</v>
      </c>
      <c r="EF7" s="25">
        <v>0.55000000000000004</v>
      </c>
      <c r="EG7" s="25">
        <v>0.52</v>
      </c>
      <c r="EH7" s="25">
        <v>0.5</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2023-01-24T23:36:36Z</cp:lastPrinted>
  <dcterms:created xsi:type="dcterms:W3CDTF">2022-12-01T00:53:56Z</dcterms:created>
  <dcterms:modified xsi:type="dcterms:W3CDTF">2023-01-25T02:19:06Z</dcterms:modified>
  <cp:category/>
</cp:coreProperties>
</file>