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375" windowHeight="4710" tabRatio="763" activeTab="1"/>
  </bookViews>
  <sheets>
    <sheet name="第４０表介護保険事業会計（最初のページのみ印刷）" sheetId="1" r:id="rId1"/>
    <sheet name="第４０表介護保険事業会計 (次ページ以降印刷)" sheetId="2" r:id="rId2"/>
  </sheets>
  <definedNames>
    <definedName name="_xlnm.Print_Area" localSheetId="1">'第４０表介護保険事業会計 (次ページ以降印刷)'!$A$1:$BM$67</definedName>
    <definedName name="_xlnm.Print_Area" localSheetId="0">'第４０表介護保険事業会計（最初のページのみ印刷）'!$A$1:$L$67</definedName>
    <definedName name="_xlnm.Print_Titles" localSheetId="1">'第４０表介護保険事業会計 (次ページ以降印刷)'!$A:$A</definedName>
    <definedName name="_xlnm.Print_Titles" localSheetId="0">'第４０表介護保険事業会計（最初のページのみ印刷）'!$A:$A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<sst xmlns="http://schemas.openxmlformats.org/spreadsheetml/2006/main" count="269" uniqueCount="192">
  <si>
    <t>市町村名</t>
  </si>
  <si>
    <t>歳入合計</t>
  </si>
  <si>
    <t>歳出合計</t>
  </si>
  <si>
    <t>(a)</t>
  </si>
  <si>
    <t>２国庫支出金</t>
  </si>
  <si>
    <t>(b)</t>
  </si>
  <si>
    <t>１総務費</t>
  </si>
  <si>
    <t>歳入歳出差引額</t>
  </si>
  <si>
    <t>実質収支額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</si>
  <si>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</si>
  <si>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</si>
  <si>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</si>
  <si>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</si>
  <si>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</si>
  <si>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</si>
  <si>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</si>
  <si>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</si>
  <si>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</si>
  <si>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</si>
  <si>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</si>
  <si>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</si>
  <si>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</si>
  <si>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</si>
  <si>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</si>
  <si>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</si>
  <si>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</si>
  <si>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</si>
  <si>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</si>
  <si>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</si>
  <si>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</si>
  <si>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</si>
  <si>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</si>
  <si>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</si>
  <si>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</si>
  <si>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</si>
  <si>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</si>
  <si>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</si>
  <si>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</si>
  <si>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</si>
  <si>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</si>
  <si>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</si>
  <si>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</si>
  <si>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</si>
  <si>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</si>
  <si>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</si>
  <si>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</si>
  <si>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</si>
  <si>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</si>
  <si>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</si>
  <si>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</si>
  <si>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</si>
  <si>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</si>
  <si>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</si>
  <si>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</si>
  <si>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</si>
  <si>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</si>
  <si>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</si>
  <si>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</si>
  <si>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</si>
  <si>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</si>
  <si>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</si>
  <si>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</si>
  <si>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</si>
  <si>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</si>
  <si>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１保険料</t>
  </si>
  <si>
    <t>４県支出金</t>
  </si>
  <si>
    <t>６他会計繰入金</t>
  </si>
  <si>
    <t>２保険給付費</t>
  </si>
  <si>
    <t>(1)介護諸費等</t>
  </si>
  <si>
    <t>介護諸費等</t>
  </si>
  <si>
    <t>その他の経費</t>
  </si>
  <si>
    <t>計</t>
  </si>
  <si>
    <t>精算交付額</t>
  </si>
  <si>
    <t>精算還付額</t>
  </si>
  <si>
    <t>介護給付費負担金及び事務費精算額</t>
  </si>
  <si>
    <t>７基金繰入金</t>
  </si>
  <si>
    <t>８繰越金</t>
  </si>
  <si>
    <t>　　　　　　　支払基金交付金精算額</t>
  </si>
  <si>
    <t>人件費</t>
  </si>
  <si>
    <t>９地方債</t>
  </si>
  <si>
    <t>再差引収支額</t>
  </si>
  <si>
    <t>田村市</t>
  </si>
  <si>
    <t>飯舘村</t>
  </si>
  <si>
    <t>市計</t>
  </si>
  <si>
    <t>　　費負担金</t>
  </si>
  <si>
    <t>（１）介護給付</t>
  </si>
  <si>
    <t>交付金</t>
  </si>
  <si>
    <t>（３）その他の</t>
  </si>
  <si>
    <t>３支払基金</t>
  </si>
  <si>
    <t>（１）財源補てん</t>
  </si>
  <si>
    <t>５相互財政安定</t>
  </si>
  <si>
    <t>うち財政安定化</t>
  </si>
  <si>
    <t>（３）審査支払</t>
  </si>
  <si>
    <t>３財政安定化</t>
  </si>
  <si>
    <t>（２）一時借入金</t>
  </si>
  <si>
    <t>財源補てん的な</t>
  </si>
  <si>
    <t>職員数</t>
  </si>
  <si>
    <t>うち財政安定化基金支出金</t>
  </si>
  <si>
    <t>（２）一般会計か</t>
  </si>
  <si>
    <t>（２）その他の</t>
  </si>
  <si>
    <t>４相互財政安定</t>
  </si>
  <si>
    <t>１０その他の</t>
  </si>
  <si>
    <t xml:space="preserve">        補助金</t>
  </si>
  <si>
    <t>（２）調整交付金</t>
  </si>
  <si>
    <t xml:space="preserve"> 的なもの  （ｃ）</t>
  </si>
  <si>
    <t>（１）元利償還金</t>
  </si>
  <si>
    <t>収　  支</t>
  </si>
  <si>
    <t>繰越又は支払繰延等</t>
  </si>
  <si>
    <t>　化事業交付金</t>
  </si>
  <si>
    <t>収入</t>
  </si>
  <si>
    <t>（２）その他の</t>
  </si>
  <si>
    <t>　基金拠出金</t>
  </si>
  <si>
    <t>化事業負担金</t>
  </si>
  <si>
    <t>事業費</t>
  </si>
  <si>
    <t>　  充用金</t>
  </si>
  <si>
    <t>支出</t>
  </si>
  <si>
    <t xml:space="preserve">(a)-(b)     </t>
  </si>
  <si>
    <t xml:space="preserve">差引 (ｊ)-(k)     </t>
  </si>
  <si>
    <t xml:space="preserve">差引 (n)-(o)     </t>
  </si>
  <si>
    <t xml:space="preserve">(r)+(ｌ)＋(p)   </t>
  </si>
  <si>
    <t>(ｆ)-(h)+(ｉ)+(m)</t>
  </si>
  <si>
    <t>県支出金</t>
  </si>
  <si>
    <t>他会計繰入金</t>
  </si>
  <si>
    <t>繰出金</t>
  </si>
  <si>
    <t>(q)-(a)-(b)+(d)</t>
  </si>
  <si>
    <t>(r)-(a)-(b)+(d)</t>
  </si>
  <si>
    <t>もの</t>
  </si>
  <si>
    <t xml:space="preserve"> 的なもの  (d)</t>
  </si>
  <si>
    <t>基金貸付金</t>
  </si>
  <si>
    <t>　　 給付費</t>
  </si>
  <si>
    <t>　　    手数料</t>
  </si>
  <si>
    <t>　的なもの  (e)</t>
  </si>
  <si>
    <t xml:space="preserve">       利子</t>
  </si>
  <si>
    <t>(f)</t>
  </si>
  <si>
    <t>(g)</t>
  </si>
  <si>
    <t>(h)</t>
  </si>
  <si>
    <t>(I)</t>
  </si>
  <si>
    <t>(j)</t>
  </si>
  <si>
    <t>(k)</t>
  </si>
  <si>
    <t>(ｌ）</t>
  </si>
  <si>
    <t>(m)</t>
  </si>
  <si>
    <t>(n)</t>
  </si>
  <si>
    <t>(o)</t>
  </si>
  <si>
    <t>(p）</t>
  </si>
  <si>
    <t>(q)</t>
  </si>
  <si>
    <t>（ｒ）</t>
  </si>
  <si>
    <t>(a)</t>
  </si>
  <si>
    <t>(b)</t>
  </si>
  <si>
    <t>（ｄ）</t>
  </si>
  <si>
    <t>(s)</t>
  </si>
  <si>
    <t>(t)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</si>
  <si>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</si>
  <si>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</si>
  <si>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</si>
  <si>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</si>
  <si>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</si>
  <si>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</si>
  <si>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</si>
  <si>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</si>
  <si>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gに対する
介護給付費
国庫負担金</t>
  </si>
  <si>
    <t>gに対する支払
基金交付金</t>
  </si>
  <si>
    <t>（５）その他の</t>
  </si>
  <si>
    <t>（３）地域支援</t>
  </si>
  <si>
    <r>
      <t>事業交付金　　</t>
    </r>
    <r>
      <rPr>
        <sz val="12"/>
        <rFont val="ＭＳ Ｐゴシック"/>
        <family val="3"/>
      </rPr>
      <t>（介護予防事業）</t>
    </r>
  </si>
  <si>
    <t>（４）地域支援</t>
  </si>
  <si>
    <r>
      <t>事業交付金　　　</t>
    </r>
    <r>
      <rPr>
        <sz val="8"/>
        <rFont val="ＭＳ Ｐゴシック"/>
        <family val="3"/>
      </rPr>
      <t>（包括的支援事業・任意事業）</t>
    </r>
  </si>
  <si>
    <t>（１）介護給付費</t>
  </si>
  <si>
    <t>交付金</t>
  </si>
  <si>
    <t>（２）地域支援事業</t>
  </si>
  <si>
    <t>支援交付金</t>
  </si>
  <si>
    <t>（４）その他の</t>
  </si>
  <si>
    <t>（２）介護給付費</t>
  </si>
  <si>
    <t>負担金</t>
  </si>
  <si>
    <t>事業負担金</t>
  </si>
  <si>
    <t>①介護給付費繰入金</t>
  </si>
  <si>
    <t>②地域支援事業繰入金</t>
  </si>
  <si>
    <t>③その他一般会計繰入金</t>
  </si>
  <si>
    <t>６保健福祉</t>
  </si>
  <si>
    <t>７繰出金</t>
  </si>
  <si>
    <t>５地域支援事業</t>
  </si>
  <si>
    <t>（１）介護予防</t>
  </si>
  <si>
    <t>H20.4.1現在</t>
  </si>
  <si>
    <t>うち地域支援事業にかかるもの</t>
  </si>
  <si>
    <t>うち地域支援事業にかかるもの</t>
  </si>
  <si>
    <t>らのもの</t>
  </si>
  <si>
    <t>事業費</t>
  </si>
  <si>
    <t>　業・任意事業費</t>
  </si>
  <si>
    <r>
      <t>（２）</t>
    </r>
    <r>
      <rPr>
        <sz val="15"/>
        <rFont val="ＭＳ Ｐゴシック"/>
        <family val="3"/>
      </rPr>
      <t>包括支援事</t>
    </r>
  </si>
  <si>
    <t>８基金積立金</t>
  </si>
  <si>
    <t>９公債費</t>
  </si>
  <si>
    <t>１０前年度繰上</t>
  </si>
  <si>
    <t>１１その他の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</si>
</sst>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62">
    <xf numFmtId="3" fontId="0" fillId="0" borderId="0" xfId="0" applyAlignment="1">
      <alignment/>
    </xf>
    <xf numFmtId="3" fontId="4" fillId="0" borderId="1" xfId="0" applyNumberFormat="1" applyFont="1" applyAlignment="1">
      <alignment horizontal="center" vertical="center" wrapText="1"/>
    </xf>
    <xf numFmtId="3" fontId="4" fillId="0" borderId="1" xfId="0" applyFont="1" applyAlignment="1">
      <alignment horizontal="center" vertical="center" wrapText="1"/>
    </xf>
    <xf numFmtId="3" fontId="4" fillId="0" borderId="0" xfId="0" applyFont="1" applyAlignment="1">
      <alignment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left" vertical="center" wrapText="1"/>
    </xf>
    <xf numFmtId="3" fontId="7" fillId="0" borderId="3" xfId="0" applyNumberFormat="1" applyFont="1" applyAlignment="1">
      <alignment horizontal="center" vertical="center" wrapText="1"/>
    </xf>
    <xf numFmtId="3" fontId="7" fillId="0" borderId="4" xfId="0" applyNumberFormat="1" applyFont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1" xfId="0" applyFont="1" applyAlignment="1">
      <alignment horizontal="center" vertical="center" wrapText="1"/>
    </xf>
    <xf numFmtId="3" fontId="4" fillId="0" borderId="3" xfId="0" applyNumberFormat="1" applyFont="1" applyAlignment="1">
      <alignment horizontal="center" wrapText="1"/>
    </xf>
    <xf numFmtId="3" fontId="7" fillId="0" borderId="1" xfId="0" applyFont="1" applyAlignment="1">
      <alignment horizontal="center" vertical="top" wrapText="1"/>
    </xf>
    <xf numFmtId="3" fontId="7" fillId="0" borderId="2" xfId="0" applyFont="1" applyBorder="1" applyAlignment="1">
      <alignment horizontal="center" vertical="top" wrapText="1"/>
    </xf>
    <xf numFmtId="3" fontId="7" fillId="0" borderId="3" xfId="0" applyNumberFormat="1" applyFont="1" applyAlignment="1">
      <alignment horizontal="center" wrapText="1"/>
    </xf>
    <xf numFmtId="3" fontId="7" fillId="0" borderId="1" xfId="0" applyNumberFormat="1" applyFont="1" applyAlignment="1">
      <alignment horizontal="center" wrapText="1"/>
    </xf>
    <xf numFmtId="3" fontId="7" fillId="0" borderId="5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Alignment="1">
      <alignment horizontal="center"/>
    </xf>
    <xf numFmtId="3" fontId="7" fillId="0" borderId="3" xfId="0" applyNumberFormat="1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 wrapText="1"/>
    </xf>
    <xf numFmtId="3" fontId="7" fillId="0" borderId="1" xfId="0" applyFont="1" applyAlignment="1">
      <alignment vertical="top" wrapText="1"/>
    </xf>
    <xf numFmtId="3" fontId="7" fillId="0" borderId="4" xfId="0" applyNumberFormat="1" applyFont="1" applyAlignment="1">
      <alignment horizontal="center" wrapText="1"/>
    </xf>
    <xf numFmtId="3" fontId="7" fillId="0" borderId="6" xfId="0" applyNumberFormat="1" applyFont="1" applyBorder="1" applyAlignment="1">
      <alignment horizontal="center" wrapText="1"/>
    </xf>
    <xf numFmtId="176" fontId="5" fillId="0" borderId="5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horizontal="centerContinuous" vertical="center"/>
    </xf>
    <xf numFmtId="3" fontId="7" fillId="0" borderId="4" xfId="0" applyNumberFormat="1" applyFont="1" applyFill="1" applyBorder="1" applyAlignment="1">
      <alignment horizontal="centerContinuous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Continuous" vertical="center"/>
    </xf>
    <xf numFmtId="3" fontId="7" fillId="0" borderId="10" xfId="0" applyNumberFormat="1" applyFont="1" applyFill="1" applyBorder="1" applyAlignment="1">
      <alignment horizontal="centerContinuous" vertical="center" wrapText="1"/>
    </xf>
    <xf numFmtId="3" fontId="7" fillId="0" borderId="5" xfId="0" applyNumberFormat="1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center" wrapText="1"/>
    </xf>
    <xf numFmtId="3" fontId="7" fillId="0" borderId="2" xfId="0" applyFont="1" applyFill="1" applyBorder="1" applyAlignment="1">
      <alignment horizontal="center" vertical="center" wrapText="1"/>
    </xf>
    <xf numFmtId="3" fontId="7" fillId="0" borderId="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7" fillId="0" borderId="4" xfId="0" applyNumberFormat="1" applyFont="1" applyFill="1" applyAlignment="1">
      <alignment horizontal="centerContinuous" vertical="center"/>
    </xf>
    <xf numFmtId="3" fontId="7" fillId="0" borderId="3" xfId="0" applyNumberFormat="1" applyFont="1" applyFill="1" applyAlignment="1">
      <alignment horizontal="center" wrapText="1"/>
    </xf>
    <xf numFmtId="3" fontId="7" fillId="0" borderId="1" xfId="0" applyFont="1" applyFill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shrinkToFi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Alignment="1">
      <alignment horizontal="center" vertical="center" wrapText="1"/>
    </xf>
    <xf numFmtId="3" fontId="7" fillId="0" borderId="1" xfId="0" applyNumberFormat="1" applyFont="1" applyFill="1" applyAlignment="1">
      <alignment horizontal="center" wrapText="1"/>
    </xf>
    <xf numFmtId="3" fontId="7" fillId="0" borderId="6" xfId="0" applyNumberFormat="1" applyFont="1" applyFill="1" applyBorder="1" applyAlignment="1">
      <alignment horizontal="centerContinuous" vertical="center" wrapText="1"/>
    </xf>
    <xf numFmtId="3" fontId="7" fillId="0" borderId="17" xfId="0" applyNumberFormat="1" applyFont="1" applyFill="1" applyBorder="1" applyAlignment="1">
      <alignment horizontal="centerContinuous" vertical="center" wrapText="1"/>
    </xf>
    <xf numFmtId="3" fontId="7" fillId="0" borderId="5" xfId="0" applyNumberFormat="1" applyFont="1" applyFill="1" applyBorder="1" applyAlignment="1">
      <alignment horizontal="center"/>
    </xf>
    <xf numFmtId="3" fontId="7" fillId="0" borderId="3" xfId="0" applyNumberFormat="1" applyFont="1" applyFill="1" applyAlignment="1">
      <alignment horizontal="centerContinuous" vertical="center"/>
    </xf>
    <xf numFmtId="3" fontId="7" fillId="0" borderId="1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wrapText="1"/>
    </xf>
    <xf numFmtId="3" fontId="7" fillId="0" borderId="19" xfId="0" applyFont="1" applyFill="1" applyBorder="1" applyAlignment="1">
      <alignment horizontal="center" vertical="center" wrapText="1"/>
    </xf>
    <xf numFmtId="3" fontId="7" fillId="0" borderId="4" xfId="0" applyNumberFormat="1" applyFont="1" applyFill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Continuous" vertical="center" wrapText="1"/>
    </xf>
    <xf numFmtId="3" fontId="7" fillId="0" borderId="6" xfId="0" applyNumberFormat="1" applyFont="1" applyFill="1" applyBorder="1" applyAlignment="1">
      <alignment horizontal="centerContinuous" vertical="center"/>
    </xf>
    <xf numFmtId="3" fontId="7" fillId="0" borderId="4" xfId="0" applyNumberFormat="1" applyFont="1" applyFill="1" applyBorder="1" applyAlignment="1">
      <alignment horizontal="centerContinuous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7" fillId="0" borderId="4" xfId="0" applyNumberFormat="1" applyFont="1" applyFill="1" applyAlignment="1">
      <alignment horizontal="center" wrapText="1"/>
    </xf>
    <xf numFmtId="3" fontId="7" fillId="0" borderId="6" xfId="0" applyNumberFormat="1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wrapText="1"/>
    </xf>
    <xf numFmtId="3" fontId="7" fillId="0" borderId="3" xfId="0" applyNumberFormat="1" applyFont="1" applyFill="1" applyAlignment="1">
      <alignment horizontal="center"/>
    </xf>
    <xf numFmtId="3" fontId="7" fillId="0" borderId="3" xfId="0" applyNumberFormat="1" applyFont="1" applyFill="1" applyAlignment="1">
      <alignment/>
    </xf>
    <xf numFmtId="3" fontId="7" fillId="0" borderId="22" xfId="0" applyNumberFormat="1" applyFont="1" applyFill="1" applyBorder="1" applyAlignment="1">
      <alignment horizontal="center" wrapText="1"/>
    </xf>
    <xf numFmtId="3" fontId="7" fillId="0" borderId="9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Continuous" vertical="center"/>
    </xf>
    <xf numFmtId="3" fontId="7" fillId="0" borderId="24" xfId="0" applyNumberFormat="1" applyFont="1" applyFill="1" applyBorder="1" applyAlignment="1">
      <alignment horizontal="centerContinuous"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1" xfId="0" applyNumberFormat="1" applyFont="1" applyFill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5" xfId="0" applyFont="1" applyFill="1" applyBorder="1" applyAlignment="1">
      <alignment horizontal="center" wrapText="1"/>
    </xf>
    <xf numFmtId="3" fontId="7" fillId="0" borderId="1" xfId="0" applyNumberFormat="1" applyFont="1" applyFill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18" xfId="0" applyFont="1" applyFill="1" applyBorder="1" applyAlignment="1">
      <alignment horizontal="center"/>
    </xf>
    <xf numFmtId="3" fontId="7" fillId="0" borderId="20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9" xfId="0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" xfId="0" applyFont="1" applyFill="1" applyAlignment="1">
      <alignment horizontal="center" vertical="top" wrapText="1"/>
    </xf>
    <xf numFmtId="3" fontId="7" fillId="0" borderId="1" xfId="0" applyFont="1" applyFill="1" applyAlignment="1">
      <alignment vertical="top" wrapText="1"/>
    </xf>
    <xf numFmtId="3" fontId="7" fillId="0" borderId="27" xfId="0" applyFont="1" applyFill="1" applyBorder="1" applyAlignment="1">
      <alignment horizontal="center" vertical="top" wrapText="1"/>
    </xf>
    <xf numFmtId="3" fontId="7" fillId="0" borderId="26" xfId="0" applyFont="1" applyFill="1" applyBorder="1" applyAlignment="1">
      <alignment horizontal="center" vertical="center" wrapText="1"/>
    </xf>
    <xf numFmtId="3" fontId="7" fillId="0" borderId="7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top" wrapText="1"/>
    </xf>
    <xf numFmtId="3" fontId="7" fillId="0" borderId="27" xfId="0" applyNumberFormat="1" applyFont="1" applyFill="1" applyBorder="1" applyAlignment="1">
      <alignment horizontal="center" vertical="top" wrapText="1"/>
    </xf>
    <xf numFmtId="3" fontId="7" fillId="0" borderId="29" xfId="0" applyFont="1" applyFill="1" applyBorder="1" applyAlignment="1">
      <alignment horizontal="center" vertical="center" wrapText="1"/>
    </xf>
    <xf numFmtId="3" fontId="7" fillId="0" borderId="15" xfId="0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Font="1" applyFill="1" applyAlignment="1">
      <alignment/>
    </xf>
    <xf numFmtId="3" fontId="7" fillId="0" borderId="0" xfId="0" applyFont="1" applyFill="1" applyAlignment="1">
      <alignment/>
    </xf>
    <xf numFmtId="3" fontId="5" fillId="0" borderId="2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4" xfId="0" applyFont="1" applyAlignment="1">
      <alignment/>
    </xf>
    <xf numFmtId="3" fontId="5" fillId="0" borderId="0" xfId="0" applyFont="1" applyAlignment="1">
      <alignment/>
    </xf>
    <xf numFmtId="3" fontId="5" fillId="0" borderId="4" xfId="0" applyFont="1" applyFill="1" applyAlignment="1">
      <alignment/>
    </xf>
    <xf numFmtId="176" fontId="5" fillId="0" borderId="12" xfId="0" applyNumberFormat="1" applyFont="1" applyFill="1" applyBorder="1" applyAlignment="1">
      <alignment vertical="center" shrinkToFit="1"/>
    </xf>
    <xf numFmtId="3" fontId="7" fillId="0" borderId="7" xfId="0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shrinkToFit="1"/>
    </xf>
    <xf numFmtId="3" fontId="7" fillId="0" borderId="2" xfId="0" applyNumberFormat="1" applyFont="1" applyBorder="1" applyAlignment="1">
      <alignment horizontal="center" shrinkToFit="1"/>
    </xf>
    <xf numFmtId="3" fontId="9" fillId="0" borderId="7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30" xfId="0" applyFont="1" applyBorder="1" applyAlignment="1">
      <alignment horizontal="center" vertical="center" wrapText="1"/>
    </xf>
    <xf numFmtId="3" fontId="7" fillId="0" borderId="6" xfId="0" applyFont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7" xfId="0" applyFont="1" applyFill="1" applyBorder="1" applyAlignment="1">
      <alignment horizontal="center" vertical="top" wrapText="1"/>
    </xf>
    <xf numFmtId="3" fontId="7" fillId="0" borderId="5" xfId="0" applyFont="1" applyBorder="1" applyAlignment="1">
      <alignment horizontal="center" shrinkToFit="1"/>
    </xf>
    <xf numFmtId="3" fontId="7" fillId="0" borderId="7" xfId="0" applyNumberFormat="1" applyFont="1" applyBorder="1" applyAlignment="1">
      <alignment horizontal="center" vertical="top" wrapText="1" shrinkToFit="1"/>
    </xf>
    <xf numFmtId="3" fontId="7" fillId="0" borderId="31" xfId="0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vertical="center" wrapText="1"/>
    </xf>
    <xf numFmtId="3" fontId="0" fillId="0" borderId="31" xfId="0" applyFont="1" applyFill="1" applyBorder="1" applyAlignment="1">
      <alignment horizontal="left" vertical="center" wrapText="1"/>
    </xf>
    <xf numFmtId="176" fontId="5" fillId="0" borderId="3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center" shrinkToFit="1"/>
    </xf>
    <xf numFmtId="3" fontId="7" fillId="0" borderId="1" xfId="0" applyNumberFormat="1" applyFont="1" applyFill="1" applyBorder="1" applyAlignment="1">
      <alignment horizontal="center" vertical="top" shrinkToFit="1"/>
    </xf>
    <xf numFmtId="3" fontId="4" fillId="0" borderId="5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7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horizontal="left" wrapText="1"/>
    </xf>
    <xf numFmtId="3" fontId="10" fillId="0" borderId="7" xfId="0" applyFont="1" applyFill="1" applyBorder="1" applyAlignment="1">
      <alignment horizontal="left" vertical="top" wrapText="1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left" vertical="center" wrapText="1"/>
    </xf>
    <xf numFmtId="3" fontId="0" fillId="0" borderId="36" xfId="0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70"/>
  <sheetViews>
    <sheetView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1" width="20.625" style="0" customWidth="1"/>
    <col min="2" max="12" width="19.375" style="0" customWidth="1"/>
  </cols>
  <sheetData>
    <row r="1" spans="1:195" ht="33" customHeight="1">
      <c r="A1" s="10" t="s">
        <v>0</v>
      </c>
      <c r="B1" s="6" t="s">
        <v>1</v>
      </c>
      <c r="C1" s="7"/>
      <c r="D1" s="7"/>
      <c r="E1" s="7"/>
      <c r="F1" s="7"/>
      <c r="G1" s="7"/>
      <c r="H1" s="7"/>
      <c r="I1" s="7"/>
      <c r="J1" s="7"/>
      <c r="K1" s="7"/>
      <c r="L1" s="12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</row>
    <row r="2" spans="1:195" ht="27" customHeight="1">
      <c r="A2" s="1"/>
      <c r="B2" s="14" t="s">
        <v>3</v>
      </c>
      <c r="C2" s="13" t="s">
        <v>64</v>
      </c>
      <c r="D2" s="13" t="s">
        <v>4</v>
      </c>
      <c r="E2" s="22"/>
      <c r="F2" s="23"/>
      <c r="G2" s="20"/>
      <c r="H2" s="20"/>
      <c r="I2" s="20"/>
      <c r="J2" s="19" t="s">
        <v>88</v>
      </c>
      <c r="K2" s="23"/>
      <c r="L2" s="12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</row>
    <row r="3" spans="1:195" ht="27" customHeight="1">
      <c r="A3" s="1"/>
      <c r="B3" s="9"/>
      <c r="C3" s="9"/>
      <c r="D3" s="4"/>
      <c r="E3" s="13" t="s">
        <v>85</v>
      </c>
      <c r="F3" s="18" t="s">
        <v>103</v>
      </c>
      <c r="G3" s="15" t="s">
        <v>162</v>
      </c>
      <c r="H3" s="15" t="s">
        <v>164</v>
      </c>
      <c r="I3" s="15" t="s">
        <v>161</v>
      </c>
      <c r="J3" s="16" t="s">
        <v>86</v>
      </c>
      <c r="K3" s="123" t="s">
        <v>166</v>
      </c>
      <c r="L3" s="124" t="s">
        <v>168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</row>
    <row r="4" spans="1:195" ht="33">
      <c r="A4" s="2"/>
      <c r="B4" s="9"/>
      <c r="C4" s="9"/>
      <c r="D4" s="9"/>
      <c r="E4" s="11" t="s">
        <v>84</v>
      </c>
      <c r="F4" s="11"/>
      <c r="G4" s="121" t="s">
        <v>163</v>
      </c>
      <c r="H4" s="121" t="s">
        <v>165</v>
      </c>
      <c r="I4" s="21" t="s">
        <v>102</v>
      </c>
      <c r="J4" s="9"/>
      <c r="K4" s="11" t="s">
        <v>167</v>
      </c>
      <c r="L4" s="125" t="s">
        <v>169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</row>
    <row r="5" spans="1:195" s="40" customFormat="1" ht="32.25" customHeight="1">
      <c r="A5" s="110" t="s">
        <v>9</v>
      </c>
      <c r="B5" s="24">
        <f>SUM(C5:D5,J5,'第４０表介護保険事業会計 (次ページ以降印刷)'!B5,'第４０表介護保険事業会計 (次ページ以降印刷)'!H5,'第４０表介護保険事業会計 (次ページ以降印刷)'!I5,'第４０表介護保険事業会計 (次ページ以降印刷)'!P5:R5,'第４０表介護保険事業会計 (次ページ以降印刷)'!T5)</f>
        <v>14957524</v>
      </c>
      <c r="C5" s="24">
        <v>2739557</v>
      </c>
      <c r="D5" s="24">
        <v>3277174</v>
      </c>
      <c r="E5" s="24">
        <v>2480322</v>
      </c>
      <c r="F5" s="24">
        <v>689733</v>
      </c>
      <c r="G5" s="24">
        <v>20231</v>
      </c>
      <c r="H5" s="24">
        <v>84723</v>
      </c>
      <c r="I5" s="24">
        <v>2165</v>
      </c>
      <c r="J5" s="24">
        <v>4392669</v>
      </c>
      <c r="K5" s="24">
        <v>4366835</v>
      </c>
      <c r="L5" s="24">
        <v>25834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</row>
    <row r="6" spans="1:195" s="40" customFormat="1" ht="32.25" customHeight="1">
      <c r="A6" s="113" t="s">
        <v>10</v>
      </c>
      <c r="B6" s="25">
        <f>SUM(C6:D6,J6,'第４０表介護保険事業会計 (次ページ以降印刷)'!B6,'第４０表介護保険事業会計 (次ページ以降印刷)'!H6,'第４０表介護保険事業会計 (次ページ以降印刷)'!I6,'第４０表介護保険事業会計 (次ページ以降印刷)'!P6:R6,'第４０表介護保険事業会計 (次ページ以降印刷)'!T6)</f>
        <v>8052724</v>
      </c>
      <c r="C6" s="25">
        <v>1412883</v>
      </c>
      <c r="D6" s="25">
        <v>1731721</v>
      </c>
      <c r="E6" s="25">
        <v>1239493</v>
      </c>
      <c r="F6" s="25">
        <v>441855</v>
      </c>
      <c r="G6" s="25">
        <v>6485</v>
      </c>
      <c r="H6" s="25">
        <v>42634</v>
      </c>
      <c r="I6" s="25">
        <v>1254</v>
      </c>
      <c r="J6" s="25">
        <v>2208036</v>
      </c>
      <c r="K6" s="25">
        <v>2196946</v>
      </c>
      <c r="L6" s="25">
        <v>11090</v>
      </c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</row>
    <row r="7" spans="1:195" s="40" customFormat="1" ht="32.25" customHeight="1">
      <c r="A7" s="113" t="s">
        <v>11</v>
      </c>
      <c r="B7" s="25">
        <f>SUM(C7:D7,J7,'第４０表介護保険事業会計 (次ページ以降印刷)'!B7,'第４０表介護保険事業会計 (次ページ以降印刷)'!H7,'第４０表介護保険事業会計 (次ページ以降印刷)'!I7,'第４０表介護保険事業会計 (次ページ以降印刷)'!P7:R7,'第４０表介護保険事業会計 (次ページ以降印刷)'!T7)</f>
        <v>14015706</v>
      </c>
      <c r="C7" s="25">
        <v>2611289</v>
      </c>
      <c r="D7" s="25">
        <v>2965353</v>
      </c>
      <c r="E7" s="25">
        <v>2272651</v>
      </c>
      <c r="F7" s="25">
        <v>601885</v>
      </c>
      <c r="G7" s="25">
        <v>7431</v>
      </c>
      <c r="H7" s="25">
        <v>79523</v>
      </c>
      <c r="I7" s="25">
        <v>3863</v>
      </c>
      <c r="J7" s="25">
        <v>3972854</v>
      </c>
      <c r="K7" s="25">
        <v>3944609</v>
      </c>
      <c r="L7" s="25">
        <v>28245</v>
      </c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</row>
    <row r="8" spans="1:195" s="40" customFormat="1" ht="32.25" customHeight="1">
      <c r="A8" s="113" t="s">
        <v>12</v>
      </c>
      <c r="B8" s="25">
        <f>SUM(C8:D8,J8,'第４０表介護保険事業会計 (次ページ以降印刷)'!B8,'第４０表介護保険事業会計 (次ページ以降印刷)'!H8,'第４０表介護保険事業会計 (次ページ以降印刷)'!I8,'第４０表介護保険事業会計 (次ページ以降印刷)'!P8:R8,'第４０表介護保険事業会計 (次ページ以降印刷)'!T8)</f>
        <v>21158974</v>
      </c>
      <c r="C8" s="25">
        <v>4096871</v>
      </c>
      <c r="D8" s="25">
        <v>4647268</v>
      </c>
      <c r="E8" s="25">
        <v>3416762</v>
      </c>
      <c r="F8" s="25">
        <v>1061177</v>
      </c>
      <c r="G8" s="25">
        <v>42563</v>
      </c>
      <c r="H8" s="25">
        <v>126766</v>
      </c>
      <c r="I8" s="25">
        <v>0</v>
      </c>
      <c r="J8" s="25">
        <v>5968433</v>
      </c>
      <c r="K8" s="25">
        <v>5915656</v>
      </c>
      <c r="L8" s="25">
        <v>52777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</row>
    <row r="9" spans="1:195" s="40" customFormat="1" ht="32.25" customHeight="1">
      <c r="A9" s="113" t="s">
        <v>13</v>
      </c>
      <c r="B9" s="26">
        <f>SUM(C9:D9,J9,'第４０表介護保険事業会計 (次ページ以降印刷)'!B9,'第４０表介護保険事業会計 (次ページ以降印刷)'!H9,'第４０表介護保険事業会計 (次ページ以降印刷)'!I9,'第４０表介護保険事業会計 (次ページ以降印刷)'!P9:R9,'第４０表介護保険事業会計 (次ページ以降印刷)'!T9)</f>
        <v>3239782</v>
      </c>
      <c r="C9" s="25">
        <v>546492</v>
      </c>
      <c r="D9" s="25">
        <v>732441</v>
      </c>
      <c r="E9" s="25">
        <v>525850</v>
      </c>
      <c r="F9" s="25">
        <v>185267</v>
      </c>
      <c r="G9" s="25">
        <v>2086</v>
      </c>
      <c r="H9" s="25">
        <v>17418</v>
      </c>
      <c r="I9" s="25">
        <v>1820</v>
      </c>
      <c r="J9" s="25">
        <v>918381</v>
      </c>
      <c r="K9" s="25">
        <v>912137</v>
      </c>
      <c r="L9" s="25">
        <v>6244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</row>
    <row r="10" spans="1:195" s="40" customFormat="1" ht="32.25" customHeight="1">
      <c r="A10" s="110" t="s">
        <v>14</v>
      </c>
      <c r="B10" s="24">
        <f>SUM(C10:D10,J10,'第４０表介護保険事業会計 (次ページ以降印刷)'!B10,'第４０表介護保険事業会計 (次ページ以降印刷)'!H10,'第４０表介護保険事業会計 (次ページ以降印刷)'!I10,'第４０表介護保険事業会計 (次ページ以降印刷)'!P10:R10,'第４０表介護保険事業会計 (次ページ以降印刷)'!T10)</f>
        <v>3728135</v>
      </c>
      <c r="C10" s="24">
        <v>632131</v>
      </c>
      <c r="D10" s="24">
        <v>853654</v>
      </c>
      <c r="E10" s="24">
        <v>614885</v>
      </c>
      <c r="F10" s="24">
        <v>213452</v>
      </c>
      <c r="G10" s="24">
        <v>3630</v>
      </c>
      <c r="H10" s="24">
        <v>20407</v>
      </c>
      <c r="I10" s="24">
        <v>1280</v>
      </c>
      <c r="J10" s="24">
        <v>1090573</v>
      </c>
      <c r="K10" s="24">
        <v>1084088</v>
      </c>
      <c r="L10" s="24">
        <v>6485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</row>
    <row r="11" spans="1:195" s="40" customFormat="1" ht="32.25" customHeight="1">
      <c r="A11" s="113" t="s">
        <v>15</v>
      </c>
      <c r="B11" s="25">
        <f>SUM(C11:D11,J11,'第４０表介護保険事業会計 (次ページ以降印刷)'!B11,'第４０表介護保険事業会計 (次ページ以降印刷)'!H11,'第４０表介護保険事業会計 (次ページ以降印刷)'!I11,'第４０表介護保険事業会計 (次ページ以降印刷)'!P11:R11,'第４０表介護保険事業会計 (次ページ以降印刷)'!T11)</f>
        <v>3398904</v>
      </c>
      <c r="C11" s="25">
        <v>515927</v>
      </c>
      <c r="D11" s="25">
        <v>809734</v>
      </c>
      <c r="E11" s="25">
        <v>539703</v>
      </c>
      <c r="F11" s="25">
        <v>247924</v>
      </c>
      <c r="G11" s="25">
        <v>1226</v>
      </c>
      <c r="H11" s="25">
        <v>19438</v>
      </c>
      <c r="I11" s="25">
        <v>1443</v>
      </c>
      <c r="J11" s="25">
        <v>976763</v>
      </c>
      <c r="K11" s="25">
        <v>974082</v>
      </c>
      <c r="L11" s="25">
        <v>2681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</row>
    <row r="12" spans="1:195" s="40" customFormat="1" ht="32.25" customHeight="1">
      <c r="A12" s="113" t="s">
        <v>16</v>
      </c>
      <c r="B12" s="25">
        <f>SUM(C12:D12,J12,'第４０表介護保険事業会計 (次ページ以降印刷)'!B12,'第４０表介護保険事業会計 (次ページ以降印刷)'!H12,'第４０表介護保険事業会計 (次ページ以降印刷)'!I12,'第４０表介護保険事業会計 (次ページ以降印刷)'!P12:R12,'第４０表介護保険事業会計 (次ページ以降印刷)'!T12)</f>
        <v>2137046</v>
      </c>
      <c r="C12" s="25">
        <v>352354</v>
      </c>
      <c r="D12" s="25">
        <v>484852</v>
      </c>
      <c r="E12" s="25">
        <v>351166</v>
      </c>
      <c r="F12" s="25">
        <v>122881</v>
      </c>
      <c r="G12" s="25">
        <v>360</v>
      </c>
      <c r="H12" s="25">
        <v>10445</v>
      </c>
      <c r="I12" s="25">
        <v>0</v>
      </c>
      <c r="J12" s="25">
        <v>609000</v>
      </c>
      <c r="K12" s="25">
        <v>608555</v>
      </c>
      <c r="L12" s="25">
        <v>445</v>
      </c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</row>
    <row r="13" spans="1:195" s="40" customFormat="1" ht="32.25" customHeight="1">
      <c r="A13" s="113" t="s">
        <v>17</v>
      </c>
      <c r="B13" s="25">
        <f>SUM(C13:D13,J13,'第４０表介護保険事業会計 (次ページ以降印刷)'!B13,'第４０表介護保険事業会計 (次ページ以降印刷)'!H13,'第４０表介護保険事業会計 (次ページ以降印刷)'!I13,'第４０表介護保険事業会計 (次ページ以降印刷)'!P13:R13,'第４０表介護保険事業会計 (次ページ以降印刷)'!T13)</f>
        <v>3562439</v>
      </c>
      <c r="C13" s="25">
        <v>541804</v>
      </c>
      <c r="D13" s="25">
        <v>817595</v>
      </c>
      <c r="E13" s="25">
        <v>573417</v>
      </c>
      <c r="F13" s="25">
        <v>224637</v>
      </c>
      <c r="G13" s="25">
        <v>2135</v>
      </c>
      <c r="H13" s="25">
        <v>15512</v>
      </c>
      <c r="I13" s="25">
        <v>1894</v>
      </c>
      <c r="J13" s="25">
        <v>1032155</v>
      </c>
      <c r="K13" s="25">
        <v>1029085</v>
      </c>
      <c r="L13" s="25">
        <v>3070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</row>
    <row r="14" spans="1:195" s="40" customFormat="1" ht="32.25" customHeight="1">
      <c r="A14" s="114" t="s">
        <v>81</v>
      </c>
      <c r="B14" s="26">
        <f>SUM(C14:D14,J14,'第４０表介護保険事業会計 (次ページ以降印刷)'!B14,'第４０表介護保険事業会計 (次ページ以降印刷)'!H14,'第４０表介護保険事業会計 (次ページ以降印刷)'!I14,'第４０表介護保険事業会計 (次ページ以降印刷)'!P14:R14,'第４０表介護保険事業会計 (次ページ以降印刷)'!T14)</f>
        <v>2848172</v>
      </c>
      <c r="C14" s="26">
        <v>479919</v>
      </c>
      <c r="D14" s="26">
        <v>666674</v>
      </c>
      <c r="E14" s="26">
        <v>452744</v>
      </c>
      <c r="F14" s="26">
        <v>189477</v>
      </c>
      <c r="G14" s="26">
        <v>5194</v>
      </c>
      <c r="H14" s="26">
        <v>17493</v>
      </c>
      <c r="I14" s="26">
        <v>1766</v>
      </c>
      <c r="J14" s="26">
        <v>798949</v>
      </c>
      <c r="K14" s="26">
        <v>792509</v>
      </c>
      <c r="L14" s="26">
        <v>6440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</row>
    <row r="15" spans="1:195" s="40" customFormat="1" ht="32.25" customHeight="1">
      <c r="A15" s="113" t="s">
        <v>151</v>
      </c>
      <c r="B15" s="24">
        <f>SUM(C15:D15,J15,'第４０表介護保険事業会計 (次ページ以降印刷)'!B15,'第４０表介護保険事業会計 (次ページ以降印刷)'!H15,'第４０表介護保険事業会計 (次ページ以降印刷)'!I15,'第４０表介護保険事業会計 (次ページ以降印刷)'!P15:R15,'第４０表介護保険事業会計 (次ページ以降印刷)'!T15)</f>
        <v>3851964</v>
      </c>
      <c r="C15" s="25">
        <v>677464</v>
      </c>
      <c r="D15" s="25">
        <v>833616</v>
      </c>
      <c r="E15" s="25">
        <v>588898</v>
      </c>
      <c r="F15" s="25">
        <v>215013</v>
      </c>
      <c r="G15" s="25">
        <v>5140</v>
      </c>
      <c r="H15" s="25">
        <v>22570</v>
      </c>
      <c r="I15" s="25">
        <v>1995</v>
      </c>
      <c r="J15" s="25">
        <v>1058509</v>
      </c>
      <c r="K15" s="25">
        <v>1052136</v>
      </c>
      <c r="L15" s="25">
        <v>6373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</row>
    <row r="16" spans="1:195" s="40" customFormat="1" ht="32.25" customHeight="1">
      <c r="A16" s="113" t="s">
        <v>152</v>
      </c>
      <c r="B16" s="25">
        <f>SUM(C16:D16,J16,'第４０表介護保険事業会計 (次ページ以降印刷)'!B16,'第４０表介護保険事業会計 (次ページ以降印刷)'!H16,'第４０表介護保険事業会計 (次ページ以降印刷)'!I16,'第４０表介護保険事業会計 (次ページ以降印刷)'!P16:R16,'第４０表介護保険事業会計 (次ページ以降印刷)'!T16)</f>
        <v>4308094</v>
      </c>
      <c r="C16" s="25">
        <v>736352</v>
      </c>
      <c r="D16" s="25">
        <v>1011258</v>
      </c>
      <c r="E16" s="25">
        <v>715253</v>
      </c>
      <c r="F16" s="25">
        <v>265135</v>
      </c>
      <c r="G16" s="25">
        <v>6701</v>
      </c>
      <c r="H16" s="25">
        <v>23539</v>
      </c>
      <c r="I16" s="25">
        <v>630</v>
      </c>
      <c r="J16" s="25">
        <v>1244018</v>
      </c>
      <c r="K16" s="25">
        <v>1235709</v>
      </c>
      <c r="L16" s="25">
        <v>8309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</row>
    <row r="17" spans="1:195" s="40" customFormat="1" ht="32.25" customHeight="1" thickBot="1">
      <c r="A17" s="113" t="s">
        <v>155</v>
      </c>
      <c r="B17" s="145">
        <f>SUM(C17:D17,J17,'第４０表介護保険事業会計 (次ページ以降印刷)'!B17,'第４０表介護保険事業会計 (次ページ以降印刷)'!H17,'第４０表介護保険事業会計 (次ページ以降印刷)'!I17,'第４０表介護保険事業会計 (次ページ以降印刷)'!P17:R17,'第４０表介護保険事業会計 (次ページ以降印刷)'!T17)</f>
        <v>1480821</v>
      </c>
      <c r="C17" s="25">
        <v>246454</v>
      </c>
      <c r="D17" s="25">
        <v>325246</v>
      </c>
      <c r="E17" s="25">
        <v>230468</v>
      </c>
      <c r="F17" s="25">
        <v>84180</v>
      </c>
      <c r="G17" s="25">
        <v>674</v>
      </c>
      <c r="H17" s="25">
        <v>8195</v>
      </c>
      <c r="I17" s="25">
        <v>1729</v>
      </c>
      <c r="J17" s="25">
        <v>412744</v>
      </c>
      <c r="K17" s="25">
        <v>411818</v>
      </c>
      <c r="L17" s="25">
        <v>926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</row>
    <row r="18" spans="1:195" s="40" customFormat="1" ht="32.25" customHeight="1" thickBot="1" thickTop="1">
      <c r="A18" s="115" t="s">
        <v>83</v>
      </c>
      <c r="B18" s="38">
        <f aca="true" t="shared" si="0" ref="B18:J18">SUM(B5:B17)</f>
        <v>86740285</v>
      </c>
      <c r="C18" s="38">
        <f t="shared" si="0"/>
        <v>15589497</v>
      </c>
      <c r="D18" s="38">
        <f t="shared" si="0"/>
        <v>19156586</v>
      </c>
      <c r="E18" s="38">
        <f t="shared" si="0"/>
        <v>14001612</v>
      </c>
      <c r="F18" s="38">
        <f t="shared" si="0"/>
        <v>4542616</v>
      </c>
      <c r="G18" s="38">
        <f t="shared" si="0"/>
        <v>103856</v>
      </c>
      <c r="H18" s="38">
        <f t="shared" si="0"/>
        <v>488663</v>
      </c>
      <c r="I18" s="38">
        <f t="shared" si="0"/>
        <v>19839</v>
      </c>
      <c r="J18" s="38">
        <f t="shared" si="0"/>
        <v>24683084</v>
      </c>
      <c r="K18" s="38">
        <f>SUM(K5:K17)</f>
        <v>24524165</v>
      </c>
      <c r="L18" s="38">
        <f>SUM(L5:L17)</f>
        <v>158919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</row>
    <row r="19" spans="1:195" s="40" customFormat="1" ht="32.25" customHeight="1" thickTop="1">
      <c r="A19" s="113" t="s">
        <v>18</v>
      </c>
      <c r="B19" s="27">
        <f>SUM(C19:D19,J19,'第４０表介護保険事業会計 (次ページ以降印刷)'!B19,'第４０表介護保険事業会計 (次ページ以降印刷)'!H19,'第４０表介護保険事業会計 (次ページ以降印刷)'!I19,'第４０表介護保険事業会計 (次ページ以降印刷)'!P19:R19,'第４０表介護保険事業会計 (次ページ以降印刷)'!T19)</f>
        <v>912904</v>
      </c>
      <c r="C19" s="27">
        <v>177140</v>
      </c>
      <c r="D19" s="27">
        <v>193435</v>
      </c>
      <c r="E19" s="27">
        <v>134827</v>
      </c>
      <c r="F19" s="27">
        <v>51252</v>
      </c>
      <c r="G19" s="27">
        <v>1801</v>
      </c>
      <c r="H19" s="27">
        <v>5471</v>
      </c>
      <c r="I19" s="27">
        <v>84</v>
      </c>
      <c r="J19" s="27">
        <v>242613</v>
      </c>
      <c r="K19" s="27">
        <v>240380</v>
      </c>
      <c r="L19" s="27">
        <v>2233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</row>
    <row r="20" spans="1:195" s="40" customFormat="1" ht="32.25" customHeight="1">
      <c r="A20" s="113" t="s">
        <v>19</v>
      </c>
      <c r="B20" s="25">
        <f>SUM(C20:D20,J20,'第４０表介護保険事業会計 (次ページ以降印刷)'!B20,'第４０表介護保険事業会計 (次ページ以降印刷)'!H20,'第４０表介護保険事業会計 (次ページ以降印刷)'!I20,'第４０表介護保険事業会計 (次ページ以降印刷)'!P20:R20,'第４０表介護保険事業会計 (次ページ以降印刷)'!T20)</f>
        <v>725600</v>
      </c>
      <c r="C20" s="25">
        <v>116549</v>
      </c>
      <c r="D20" s="25">
        <v>155906</v>
      </c>
      <c r="E20" s="25">
        <v>108831</v>
      </c>
      <c r="F20" s="25">
        <v>41593</v>
      </c>
      <c r="G20" s="25">
        <v>426</v>
      </c>
      <c r="H20" s="25">
        <v>3707</v>
      </c>
      <c r="I20" s="25">
        <v>1349</v>
      </c>
      <c r="J20" s="25">
        <v>192680</v>
      </c>
      <c r="K20" s="25">
        <v>192152</v>
      </c>
      <c r="L20" s="25">
        <v>528</v>
      </c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</row>
    <row r="21" spans="1:195" s="40" customFormat="1" ht="32.25" customHeight="1">
      <c r="A21" s="113" t="s">
        <v>20</v>
      </c>
      <c r="B21" s="25">
        <f>SUM(C21:D21,J21,'第４０表介護保険事業会計 (次ページ以降印刷)'!B21,'第４０表介護保険事業会計 (次ページ以降印刷)'!H21,'第４０表介護保険事業会計 (次ページ以降印刷)'!I21,'第４０表介護保険事業会計 (次ページ以降印刷)'!P21:R21,'第４０表介護保険事業会計 (次ページ以降印刷)'!T21)</f>
        <v>1044996</v>
      </c>
      <c r="C21" s="25">
        <v>143853</v>
      </c>
      <c r="D21" s="25">
        <v>245903</v>
      </c>
      <c r="E21" s="25">
        <v>166785</v>
      </c>
      <c r="F21" s="25">
        <v>72382</v>
      </c>
      <c r="G21" s="25">
        <v>780</v>
      </c>
      <c r="H21" s="25">
        <v>5397</v>
      </c>
      <c r="I21" s="25">
        <v>559</v>
      </c>
      <c r="J21" s="25">
        <v>298941</v>
      </c>
      <c r="K21" s="25">
        <v>297974</v>
      </c>
      <c r="L21" s="25">
        <v>967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</row>
    <row r="22" spans="1:195" s="40" customFormat="1" ht="32.25" customHeight="1">
      <c r="A22" s="113" t="s">
        <v>21</v>
      </c>
      <c r="B22" s="25">
        <f>SUM(C22:D22,J22,'第４０表介護保険事業会計 (次ページ以降印刷)'!B22,'第４０表介護保険事業会計 (次ページ以降印刷)'!H22,'第４０表介護保険事業会計 (次ページ以降印刷)'!I22,'第４０表介護保険事業会計 (次ページ以降印刷)'!P22:R22,'第４０表介護保険事業会計 (次ページ以降印刷)'!T22)</f>
        <v>449894</v>
      </c>
      <c r="C22" s="25">
        <v>60569</v>
      </c>
      <c r="D22" s="25">
        <v>100381</v>
      </c>
      <c r="E22" s="25">
        <v>70633</v>
      </c>
      <c r="F22" s="25">
        <v>25284</v>
      </c>
      <c r="G22" s="25">
        <v>773</v>
      </c>
      <c r="H22" s="25">
        <v>2389</v>
      </c>
      <c r="I22" s="25">
        <v>1302</v>
      </c>
      <c r="J22" s="25">
        <v>118449</v>
      </c>
      <c r="K22" s="25">
        <v>117490</v>
      </c>
      <c r="L22" s="25">
        <v>959</v>
      </c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</row>
    <row r="23" spans="1:195" s="40" customFormat="1" ht="32.25" customHeight="1">
      <c r="A23" s="113" t="s">
        <v>22</v>
      </c>
      <c r="B23" s="26">
        <f>SUM(C23:D23,J23,'第４０表介護保険事業会計 (次ページ以降印刷)'!B23,'第４０表介護保険事業会計 (次ページ以降印刷)'!H23,'第４０表介護保険事業会計 (次ページ以降印刷)'!I23,'第４０表介護保険事業会計 (次ページ以降印刷)'!P23:R23,'第４０表介護保険事業会計 (次ページ以降印刷)'!T23)</f>
        <v>452228</v>
      </c>
      <c r="C23" s="25">
        <v>66695</v>
      </c>
      <c r="D23" s="25">
        <v>97888</v>
      </c>
      <c r="E23" s="25">
        <v>66529</v>
      </c>
      <c r="F23" s="25">
        <v>26951</v>
      </c>
      <c r="G23" s="25">
        <v>703</v>
      </c>
      <c r="H23" s="25">
        <v>2400</v>
      </c>
      <c r="I23" s="25">
        <v>1305</v>
      </c>
      <c r="J23" s="25">
        <v>113731</v>
      </c>
      <c r="K23" s="25">
        <v>112893</v>
      </c>
      <c r="L23" s="25">
        <v>838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</row>
    <row r="24" spans="1:195" s="40" customFormat="1" ht="32.25" customHeight="1">
      <c r="A24" s="110" t="s">
        <v>23</v>
      </c>
      <c r="B24" s="24">
        <f>SUM(C24:D24,J24,'第４０表介護保険事業会計 (次ページ以降印刷)'!B24,'第４０表介護保険事業会計 (次ページ以降印刷)'!H24,'第４０表介護保険事業会計 (次ページ以降印刷)'!I24,'第４０表介護保険事業会計 (次ページ以降印刷)'!P24:R24,'第４０表介護保険事業会計 (次ページ以降印刷)'!T24)</f>
        <v>594706</v>
      </c>
      <c r="C24" s="24">
        <v>113741</v>
      </c>
      <c r="D24" s="24">
        <v>119770</v>
      </c>
      <c r="E24" s="24">
        <v>87996</v>
      </c>
      <c r="F24" s="24">
        <v>27431</v>
      </c>
      <c r="G24" s="24">
        <v>900</v>
      </c>
      <c r="H24" s="24">
        <v>3443</v>
      </c>
      <c r="I24" s="24">
        <v>0</v>
      </c>
      <c r="J24" s="24">
        <v>149089</v>
      </c>
      <c r="K24" s="24">
        <v>147973</v>
      </c>
      <c r="L24" s="24">
        <v>1116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</row>
    <row r="25" spans="1:195" s="40" customFormat="1" ht="32.25" customHeight="1">
      <c r="A25" s="113" t="s">
        <v>24</v>
      </c>
      <c r="B25" s="25">
        <f>SUM(C25:D25,J25,'第４０表介護保険事業会計 (次ページ以降印刷)'!B25,'第４０表介護保険事業会計 (次ページ以降印刷)'!H25,'第４０表介護保険事業会計 (次ページ以降印刷)'!I25,'第４０表介護保険事業会計 (次ページ以降印刷)'!P25:R25,'第４０表介護保険事業会計 (次ページ以降印刷)'!T25)</f>
        <v>409850</v>
      </c>
      <c r="C25" s="25">
        <v>64072</v>
      </c>
      <c r="D25" s="25">
        <v>88468</v>
      </c>
      <c r="E25" s="25">
        <v>59708</v>
      </c>
      <c r="F25" s="25">
        <v>25739</v>
      </c>
      <c r="G25" s="25">
        <v>743</v>
      </c>
      <c r="H25" s="25">
        <v>2278</v>
      </c>
      <c r="I25" s="25">
        <v>0</v>
      </c>
      <c r="J25" s="25">
        <v>103458</v>
      </c>
      <c r="K25" s="25">
        <v>102537</v>
      </c>
      <c r="L25" s="25">
        <v>921</v>
      </c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</row>
    <row r="26" spans="1:195" s="40" customFormat="1" ht="32.25" customHeight="1">
      <c r="A26" s="113" t="s">
        <v>25</v>
      </c>
      <c r="B26" s="25">
        <f>SUM(C26:D26,J26,'第４０表介護保険事業会計 (次ページ以降印刷)'!B26,'第４０表介護保険事業会計 (次ページ以降印刷)'!H26,'第４０表介護保険事業会計 (次ページ以降印刷)'!I26,'第４０表介護保険事業会計 (次ページ以降印刷)'!P26:R26,'第４０表介護保険事業会計 (次ページ以降印刷)'!T26)</f>
        <v>577388</v>
      </c>
      <c r="C26" s="25">
        <v>82822</v>
      </c>
      <c r="D26" s="25">
        <v>130826</v>
      </c>
      <c r="E26" s="25">
        <v>83961</v>
      </c>
      <c r="F26" s="25">
        <v>42173</v>
      </c>
      <c r="G26" s="25">
        <v>628</v>
      </c>
      <c r="H26" s="25">
        <v>3098</v>
      </c>
      <c r="I26" s="25">
        <v>966</v>
      </c>
      <c r="J26" s="25">
        <v>151005</v>
      </c>
      <c r="K26" s="25">
        <v>149996</v>
      </c>
      <c r="L26" s="25">
        <v>1009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</row>
    <row r="27" spans="1:195" s="40" customFormat="1" ht="32.25" customHeight="1">
      <c r="A27" s="113" t="s">
        <v>26</v>
      </c>
      <c r="B27" s="25">
        <f>SUM(C27:D27,J27,'第４０表介護保険事業会計 (次ページ以降印刷)'!B27,'第４０表介護保険事業会計 (次ページ以降印刷)'!H27,'第４０表介護保険事業会計 (次ページ以降印刷)'!I27,'第４０表介護保険事業会計 (次ページ以降印刷)'!P27:R27,'第４０表介護保険事業会計 (次ページ以降印刷)'!T27)</f>
        <v>40409</v>
      </c>
      <c r="C27" s="25">
        <v>6682</v>
      </c>
      <c r="D27" s="25">
        <v>11562</v>
      </c>
      <c r="E27" s="25">
        <v>8716</v>
      </c>
      <c r="F27" s="25">
        <v>1546</v>
      </c>
      <c r="G27" s="25">
        <v>72</v>
      </c>
      <c r="H27" s="25">
        <v>0</v>
      </c>
      <c r="I27" s="25">
        <v>1228</v>
      </c>
      <c r="J27" s="25">
        <v>7236</v>
      </c>
      <c r="K27" s="25">
        <v>7147</v>
      </c>
      <c r="L27" s="25">
        <v>89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</row>
    <row r="28" spans="1:195" s="40" customFormat="1" ht="32.25" customHeight="1">
      <c r="A28" s="114" t="s">
        <v>27</v>
      </c>
      <c r="B28" s="26">
        <f>SUM(C28:D28,J28,'第４０表介護保険事業会計 (次ページ以降印刷)'!B28,'第４０表介護保険事業会計 (次ページ以降印刷)'!H28,'第４０表介護保険事業会計 (次ページ以降印刷)'!I28,'第４０表介護保険事業会計 (次ページ以降印刷)'!P28:R28,'第４０表介護保険事業会計 (次ページ以降印刷)'!T28)</f>
        <v>510480</v>
      </c>
      <c r="C28" s="26">
        <v>77880</v>
      </c>
      <c r="D28" s="26">
        <v>118775</v>
      </c>
      <c r="E28" s="26">
        <v>73916</v>
      </c>
      <c r="F28" s="26">
        <v>40437</v>
      </c>
      <c r="G28" s="26">
        <v>288</v>
      </c>
      <c r="H28" s="26">
        <v>3130</v>
      </c>
      <c r="I28" s="26">
        <v>1004</v>
      </c>
      <c r="J28" s="26">
        <v>139644</v>
      </c>
      <c r="K28" s="26">
        <v>139287</v>
      </c>
      <c r="L28" s="26">
        <v>357</v>
      </c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</row>
    <row r="29" spans="1:195" s="40" customFormat="1" ht="32.25" customHeight="1">
      <c r="A29" s="113" t="s">
        <v>153</v>
      </c>
      <c r="B29" s="24">
        <f>SUM(C29:D29,J29,'第４０表介護保険事業会計 (次ページ以降印刷)'!B29,'第４０表介護保険事業会計 (次ページ以降印刷)'!H29,'第４０表介護保険事業会計 (次ページ以降印刷)'!I29,'第４０表介護保険事業会計 (次ページ以降印刷)'!P29:R29,'第４０表介護保険事業会計 (次ページ以降印刷)'!T29)</f>
        <v>1456058</v>
      </c>
      <c r="C29" s="25">
        <v>199616</v>
      </c>
      <c r="D29" s="25">
        <v>347406</v>
      </c>
      <c r="E29" s="25">
        <v>223368</v>
      </c>
      <c r="F29" s="25">
        <v>113974</v>
      </c>
      <c r="G29" s="25">
        <v>745</v>
      </c>
      <c r="H29" s="25">
        <v>7818</v>
      </c>
      <c r="I29" s="25">
        <v>1501</v>
      </c>
      <c r="J29" s="25">
        <v>417484</v>
      </c>
      <c r="K29" s="25">
        <v>415674</v>
      </c>
      <c r="L29" s="25">
        <v>1810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</row>
    <row r="30" spans="1:195" s="40" customFormat="1" ht="32.25" customHeight="1">
      <c r="A30" s="113" t="s">
        <v>28</v>
      </c>
      <c r="B30" s="25">
        <f>SUM(C30:D30,J30,'第４０表介護保険事業会計 (次ページ以降印刷)'!B30,'第４０表介護保険事業会計 (次ページ以降印刷)'!H30,'第４０表介護保険事業会計 (次ページ以降印刷)'!I30,'第４０表介護保険事業会計 (次ページ以降印刷)'!P30:R30,'第４０表介護保険事業会計 (次ページ以降印刷)'!T30)</f>
        <v>234592</v>
      </c>
      <c r="C30" s="25">
        <v>27012</v>
      </c>
      <c r="D30" s="25">
        <v>57719</v>
      </c>
      <c r="E30" s="25">
        <v>37341</v>
      </c>
      <c r="F30" s="25">
        <v>17748</v>
      </c>
      <c r="G30" s="25">
        <v>380</v>
      </c>
      <c r="H30" s="25">
        <v>1215</v>
      </c>
      <c r="I30" s="25">
        <v>1035</v>
      </c>
      <c r="J30" s="25">
        <v>65572</v>
      </c>
      <c r="K30" s="25">
        <v>65100</v>
      </c>
      <c r="L30" s="25">
        <v>472</v>
      </c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</row>
    <row r="31" spans="1:195" s="40" customFormat="1" ht="32.25" customHeight="1">
      <c r="A31" s="113" t="s">
        <v>29</v>
      </c>
      <c r="B31" s="25">
        <f>SUM(C31:D31,J31,'第４０表介護保険事業会計 (次ページ以降印刷)'!B31,'第４０表介護保険事業会計 (次ページ以降印刷)'!H31,'第４０表介護保険事業会計 (次ページ以降印刷)'!I31,'第４０表介護保険事業会計 (次ページ以降印刷)'!P31:R31,'第４０表介護保険事業会計 (次ページ以降印刷)'!T31)</f>
        <v>847257</v>
      </c>
      <c r="C31" s="25">
        <v>129136</v>
      </c>
      <c r="D31" s="25">
        <v>203966</v>
      </c>
      <c r="E31" s="25">
        <v>127334</v>
      </c>
      <c r="F31" s="25">
        <v>69678</v>
      </c>
      <c r="G31" s="25">
        <v>1413</v>
      </c>
      <c r="H31" s="25">
        <v>4310</v>
      </c>
      <c r="I31" s="25">
        <v>1231</v>
      </c>
      <c r="J31" s="25">
        <v>230543</v>
      </c>
      <c r="K31" s="25">
        <v>228791</v>
      </c>
      <c r="L31" s="25">
        <v>1752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</row>
    <row r="32" spans="1:195" s="40" customFormat="1" ht="32.25" customHeight="1">
      <c r="A32" s="113" t="s">
        <v>30</v>
      </c>
      <c r="B32" s="25">
        <f>SUM(C32:D32,J32,'第４０表介護保険事業会計 (次ページ以降印刷)'!B32,'第４０表介護保険事業会計 (次ページ以降印刷)'!H32,'第４０表介護保険事業会計 (次ページ以降印刷)'!I32,'第４０表介護保険事業会計 (次ページ以降印刷)'!P32:R32,'第４０表介護保険事業会計 (次ページ以降印刷)'!T32)</f>
        <v>430700</v>
      </c>
      <c r="C32" s="25">
        <v>47481</v>
      </c>
      <c r="D32" s="25">
        <v>75489</v>
      </c>
      <c r="E32" s="25">
        <v>52219</v>
      </c>
      <c r="F32" s="25">
        <v>19971</v>
      </c>
      <c r="G32" s="25">
        <v>426</v>
      </c>
      <c r="H32" s="25">
        <v>1883</v>
      </c>
      <c r="I32" s="25">
        <v>990</v>
      </c>
      <c r="J32" s="25">
        <v>86184</v>
      </c>
      <c r="K32" s="25">
        <v>85655</v>
      </c>
      <c r="L32" s="25">
        <v>529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</row>
    <row r="33" spans="1:195" s="40" customFormat="1" ht="32.25" customHeight="1">
      <c r="A33" s="114" t="s">
        <v>31</v>
      </c>
      <c r="B33" s="26">
        <f>SUM(C33:D33,J33,'第４０表介護保険事業会計 (次ページ以降印刷)'!B33,'第４０表介護保険事業会計 (次ページ以降印刷)'!H33,'第４０表介護保険事業会計 (次ページ以降印刷)'!I33,'第４０表介護保険事業会計 (次ページ以降印刷)'!P33:R33,'第４０表介護保険事業会計 (次ページ以降印刷)'!T33)</f>
        <v>1136114</v>
      </c>
      <c r="C33" s="26">
        <v>163475</v>
      </c>
      <c r="D33" s="26">
        <v>254957</v>
      </c>
      <c r="E33" s="26">
        <v>172350</v>
      </c>
      <c r="F33" s="26">
        <v>73087</v>
      </c>
      <c r="G33" s="26">
        <v>1933</v>
      </c>
      <c r="H33" s="26">
        <v>6152</v>
      </c>
      <c r="I33" s="26">
        <v>1435</v>
      </c>
      <c r="J33" s="26">
        <v>318432</v>
      </c>
      <c r="K33" s="26">
        <v>316036</v>
      </c>
      <c r="L33" s="26">
        <v>2396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</row>
    <row r="34" spans="1:195" s="40" customFormat="1" ht="32.25" customHeight="1">
      <c r="A34" s="113" t="s">
        <v>32</v>
      </c>
      <c r="B34" s="24">
        <f>SUM(C34:D34,J34,'第４０表介護保険事業会計 (次ページ以降印刷)'!B34,'第４０表介護保険事業会計 (次ページ以降印刷)'!H34,'第４０表介護保険事業会計 (次ページ以降印刷)'!I34,'第４０表介護保険事業会計 (次ページ以降印刷)'!P34:R34,'第４０表介護保険事業会計 (次ページ以降印刷)'!T34)</f>
        <v>1329407</v>
      </c>
      <c r="C34" s="25">
        <v>220319</v>
      </c>
      <c r="D34" s="25">
        <v>308939</v>
      </c>
      <c r="E34" s="25">
        <v>206544</v>
      </c>
      <c r="F34" s="25">
        <v>94566</v>
      </c>
      <c r="G34" s="25">
        <v>1041</v>
      </c>
      <c r="H34" s="25">
        <v>6610</v>
      </c>
      <c r="I34" s="25">
        <v>178</v>
      </c>
      <c r="J34" s="25">
        <v>368376</v>
      </c>
      <c r="K34" s="25">
        <v>367084</v>
      </c>
      <c r="L34" s="25">
        <v>1292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</row>
    <row r="35" spans="1:195" s="40" customFormat="1" ht="32.25" customHeight="1">
      <c r="A35" s="113" t="s">
        <v>33</v>
      </c>
      <c r="B35" s="25">
        <f>SUM(C35:D35,J35,'第４０表介護保険事業会計 (次ページ以降印刷)'!B35,'第４０表介護保険事業会計 (次ページ以降印刷)'!H35,'第４０表介護保険事業会計 (次ページ以降印刷)'!I35,'第４０表介護保険事業会計 (次ページ以降印刷)'!P35:R35,'第４０表介護保険事業会計 (次ページ以降印刷)'!T35)</f>
        <v>258295</v>
      </c>
      <c r="C35" s="25">
        <v>43733</v>
      </c>
      <c r="D35" s="25">
        <v>60159</v>
      </c>
      <c r="E35" s="25">
        <v>42320</v>
      </c>
      <c r="F35" s="25">
        <v>15408</v>
      </c>
      <c r="G35" s="25">
        <v>49</v>
      </c>
      <c r="H35" s="25">
        <v>1395</v>
      </c>
      <c r="I35" s="25">
        <v>987</v>
      </c>
      <c r="J35" s="25">
        <v>55773</v>
      </c>
      <c r="K35" s="25">
        <v>55627</v>
      </c>
      <c r="L35" s="25">
        <v>146</v>
      </c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</row>
    <row r="36" spans="1:195" s="40" customFormat="1" ht="32.25" customHeight="1">
      <c r="A36" s="113" t="s">
        <v>34</v>
      </c>
      <c r="B36" s="25">
        <f>SUM(C36:D36,J36,'第４０表介護保険事業会計 (次ページ以降印刷)'!B36,'第４０表介護保険事業会計 (次ページ以降印刷)'!H36,'第４０表介護保険事業会計 (次ページ以降印刷)'!I36,'第４０表介護保険事業会計 (次ページ以降印刷)'!P36:R36,'第４０表介護保険事業会計 (次ページ以降印刷)'!T36)</f>
        <v>417963</v>
      </c>
      <c r="C36" s="25">
        <v>61941</v>
      </c>
      <c r="D36" s="25">
        <v>95078</v>
      </c>
      <c r="E36" s="25">
        <v>59376</v>
      </c>
      <c r="F36" s="25">
        <v>31449</v>
      </c>
      <c r="G36" s="25">
        <v>777</v>
      </c>
      <c r="H36" s="25">
        <v>2480</v>
      </c>
      <c r="I36" s="25">
        <v>996</v>
      </c>
      <c r="J36" s="25">
        <v>106451</v>
      </c>
      <c r="K36" s="25">
        <v>105488</v>
      </c>
      <c r="L36" s="25">
        <v>963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</row>
    <row r="37" spans="1:195" s="40" customFormat="1" ht="32.25" customHeight="1">
      <c r="A37" s="113" t="s">
        <v>35</v>
      </c>
      <c r="B37" s="25">
        <f>SUM(C37:D37,J37,'第４０表介護保険事業会計 (次ページ以降印刷)'!B37,'第４０表介護保険事業会計 (次ページ以降印刷)'!H37,'第４０表介護保険事業会計 (次ページ以降印刷)'!I37,'第４０表介護保険事業会計 (次ページ以降印刷)'!P37:R37,'第４０表介護保険事業会計 (次ページ以降印刷)'!T37)</f>
        <v>249329</v>
      </c>
      <c r="C37" s="25">
        <v>36545</v>
      </c>
      <c r="D37" s="25">
        <v>60353</v>
      </c>
      <c r="E37" s="25">
        <v>37041</v>
      </c>
      <c r="F37" s="25">
        <v>20263</v>
      </c>
      <c r="G37" s="25">
        <v>450</v>
      </c>
      <c r="H37" s="25">
        <v>1337</v>
      </c>
      <c r="I37" s="25">
        <v>1262</v>
      </c>
      <c r="J37" s="25">
        <v>63454</v>
      </c>
      <c r="K37" s="25">
        <v>62896</v>
      </c>
      <c r="L37" s="25">
        <v>558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</row>
    <row r="38" spans="1:195" s="40" customFormat="1" ht="32.25" customHeight="1">
      <c r="A38" s="114" t="s">
        <v>36</v>
      </c>
      <c r="B38" s="26">
        <f>SUM(C38:D38,J38,'第４０表介護保険事業会計 (次ページ以降印刷)'!B38,'第４０表介護保険事業会計 (次ページ以降印刷)'!H38,'第４０表介護保険事業会計 (次ページ以降印刷)'!I38,'第４０表介護保険事業会計 (次ページ以降印刷)'!P38:R38,'第４０表介護保険事業会計 (次ページ以降印刷)'!T38)</f>
        <v>420724</v>
      </c>
      <c r="C38" s="26">
        <v>55706</v>
      </c>
      <c r="D38" s="26">
        <v>106355</v>
      </c>
      <c r="E38" s="26">
        <v>64721</v>
      </c>
      <c r="F38" s="26">
        <v>37355</v>
      </c>
      <c r="G38" s="26">
        <v>918</v>
      </c>
      <c r="H38" s="26">
        <v>2366</v>
      </c>
      <c r="I38" s="26">
        <v>995</v>
      </c>
      <c r="J38" s="26">
        <v>115674</v>
      </c>
      <c r="K38" s="26">
        <v>114536</v>
      </c>
      <c r="L38" s="26">
        <v>1138</v>
      </c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</row>
    <row r="39" spans="1:195" s="40" customFormat="1" ht="32.25" customHeight="1">
      <c r="A39" s="113" t="s">
        <v>37</v>
      </c>
      <c r="B39" s="24">
        <f>SUM(C39:D39,J39,'第４０表介護保険事業会計 (次ページ以降印刷)'!B39,'第４０表介護保険事業会計 (次ページ以降印刷)'!H39,'第４０表介護保険事業会計 (次ページ以降印刷)'!I39,'第４０表介護保険事業会計 (次ページ以降印刷)'!P39:R39,'第４０表介護保険事業会計 (次ページ以降印刷)'!T39)</f>
        <v>220787</v>
      </c>
      <c r="C39" s="25">
        <v>30056</v>
      </c>
      <c r="D39" s="25">
        <v>55586</v>
      </c>
      <c r="E39" s="25">
        <v>32072</v>
      </c>
      <c r="F39" s="25">
        <v>22010</v>
      </c>
      <c r="G39" s="25">
        <v>215</v>
      </c>
      <c r="H39" s="25">
        <v>304</v>
      </c>
      <c r="I39" s="25">
        <v>985</v>
      </c>
      <c r="J39" s="25">
        <v>60545</v>
      </c>
      <c r="K39" s="25">
        <v>60279</v>
      </c>
      <c r="L39" s="25">
        <v>266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</row>
    <row r="40" spans="1:195" s="40" customFormat="1" ht="32.25" customHeight="1">
      <c r="A40" s="113" t="s">
        <v>154</v>
      </c>
      <c r="B40" s="25">
        <f>SUM(C40:D40,J40,'第４０表介護保険事業会計 (次ページ以降印刷)'!B40,'第４０表介護保険事業会計 (次ページ以降印刷)'!H40,'第４０表介護保険事業会計 (次ページ以降印刷)'!I40,'第４０表介護保険事業会計 (次ページ以降印刷)'!P40:R40,'第４０表介護保険事業会計 (次ページ以降印刷)'!T40)</f>
        <v>1928392</v>
      </c>
      <c r="C40" s="25">
        <v>326594</v>
      </c>
      <c r="D40" s="25">
        <v>440017</v>
      </c>
      <c r="E40" s="25">
        <v>300984</v>
      </c>
      <c r="F40" s="25">
        <v>130904</v>
      </c>
      <c r="G40" s="25">
        <v>1408</v>
      </c>
      <c r="H40" s="25">
        <v>5596</v>
      </c>
      <c r="I40" s="25">
        <v>1125</v>
      </c>
      <c r="J40" s="25">
        <v>516038</v>
      </c>
      <c r="K40" s="25">
        <v>514293</v>
      </c>
      <c r="L40" s="25">
        <v>1745</v>
      </c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</row>
    <row r="41" spans="1:195" s="40" customFormat="1" ht="32.25" customHeight="1">
      <c r="A41" s="113" t="s">
        <v>38</v>
      </c>
      <c r="B41" s="25">
        <f>SUM(C41:D41,J41,'第４０表介護保険事業会計 (次ページ以降印刷)'!B41,'第４０表介護保険事業会計 (次ページ以降印刷)'!H41,'第４０表介護保険事業会計 (次ページ以降印刷)'!I41,'第４０表介護保険事業会計 (次ページ以降印刷)'!P41:R41,'第４０表介護保険事業会計 (次ページ以降印刷)'!T41)</f>
        <v>854431</v>
      </c>
      <c r="C41" s="25">
        <v>147507</v>
      </c>
      <c r="D41" s="25">
        <v>182561</v>
      </c>
      <c r="E41" s="25">
        <v>130803</v>
      </c>
      <c r="F41" s="25">
        <v>45074</v>
      </c>
      <c r="G41" s="25">
        <v>870</v>
      </c>
      <c r="H41" s="25">
        <v>4458</v>
      </c>
      <c r="I41" s="25">
        <v>1356</v>
      </c>
      <c r="J41" s="25">
        <v>239018</v>
      </c>
      <c r="K41" s="25">
        <v>237940</v>
      </c>
      <c r="L41" s="25">
        <v>1078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</row>
    <row r="42" spans="1:195" s="40" customFormat="1" ht="32.25" customHeight="1">
      <c r="A42" s="113" t="s">
        <v>39</v>
      </c>
      <c r="B42" s="25">
        <f>SUM(C42:D42,J42,'第４０表介護保険事業会計 (次ページ以降印刷)'!B42,'第４０表介護保険事業会計 (次ページ以降印刷)'!H42,'第４０表介護保険事業会計 (次ページ以降印刷)'!I42,'第４０表介護保険事業会計 (次ページ以降印刷)'!P42:R42,'第４０表介護保険事業会計 (次ページ以降印刷)'!T42)</f>
        <v>299616</v>
      </c>
      <c r="C42" s="25">
        <v>48929</v>
      </c>
      <c r="D42" s="25">
        <v>59911</v>
      </c>
      <c r="E42" s="25">
        <v>42238</v>
      </c>
      <c r="F42" s="25">
        <v>15141</v>
      </c>
      <c r="G42" s="25">
        <v>45</v>
      </c>
      <c r="H42" s="25">
        <v>1234</v>
      </c>
      <c r="I42" s="25">
        <v>1253</v>
      </c>
      <c r="J42" s="25">
        <v>74753</v>
      </c>
      <c r="K42" s="25">
        <v>74586</v>
      </c>
      <c r="L42" s="25">
        <v>167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</row>
    <row r="43" spans="1:195" s="40" customFormat="1" ht="32.25" customHeight="1">
      <c r="A43" s="114" t="s">
        <v>40</v>
      </c>
      <c r="B43" s="26">
        <f>SUM(C43:D43,J43,'第４０表介護保険事業会計 (次ページ以降印刷)'!B43,'第４０表介護保険事業会計 (次ページ以降印刷)'!H43,'第４０表介護保険事業会計 (次ページ以降印刷)'!I43,'第４０表介護保険事業会計 (次ページ以降印刷)'!P43:R43,'第４０表介護保険事業会計 (次ページ以降印刷)'!T43)</f>
        <v>215121</v>
      </c>
      <c r="C43" s="26">
        <v>33383</v>
      </c>
      <c r="D43" s="26">
        <v>43339</v>
      </c>
      <c r="E43" s="26">
        <v>30367</v>
      </c>
      <c r="F43" s="26">
        <v>10430</v>
      </c>
      <c r="G43" s="26">
        <v>336</v>
      </c>
      <c r="H43" s="26">
        <v>1019</v>
      </c>
      <c r="I43" s="26">
        <v>1187</v>
      </c>
      <c r="J43" s="26">
        <v>48494</v>
      </c>
      <c r="K43" s="26">
        <v>48078</v>
      </c>
      <c r="L43" s="26">
        <v>416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</row>
    <row r="44" spans="1:195" s="40" customFormat="1" ht="32.25" customHeight="1">
      <c r="A44" s="113" t="s">
        <v>41</v>
      </c>
      <c r="B44" s="24">
        <f>SUM(C44:D44,J44,'第４０表介護保険事業会計 (次ページ以降印刷)'!B44,'第４０表介護保険事業会計 (次ページ以降印刷)'!H44,'第４０表介護保険事業会計 (次ページ以降印刷)'!I44,'第４０表介護保険事業会計 (次ページ以降印刷)'!P44:R44,'第４０表介護保険事業会計 (次ページ以降印刷)'!T44)</f>
        <v>782707</v>
      </c>
      <c r="C44" s="25">
        <v>119251</v>
      </c>
      <c r="D44" s="25">
        <v>163299</v>
      </c>
      <c r="E44" s="25">
        <v>117648</v>
      </c>
      <c r="F44" s="25">
        <v>38591</v>
      </c>
      <c r="G44" s="25">
        <v>1465</v>
      </c>
      <c r="H44" s="25">
        <v>4574</v>
      </c>
      <c r="I44" s="25">
        <v>1021</v>
      </c>
      <c r="J44" s="25">
        <v>211691</v>
      </c>
      <c r="K44" s="25">
        <v>209875</v>
      </c>
      <c r="L44" s="25">
        <v>1816</v>
      </c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</row>
    <row r="45" spans="1:195" s="40" customFormat="1" ht="32.25" customHeight="1">
      <c r="A45" s="113" t="s">
        <v>42</v>
      </c>
      <c r="B45" s="25">
        <f>SUM(C45:D45,J45,'第４０表介護保険事業会計 (次ページ以降印刷)'!B45,'第４０表介護保険事業会計 (次ページ以降印刷)'!H45,'第４０表介護保険事業会計 (次ページ以降印刷)'!I45,'第４０表介護保険事業会計 (次ページ以降印刷)'!P45:R45,'第４０表介護保険事業会計 (次ページ以降印刷)'!T45)</f>
        <v>753901</v>
      </c>
      <c r="C45" s="25">
        <v>105897</v>
      </c>
      <c r="D45" s="25">
        <v>164560</v>
      </c>
      <c r="E45" s="25">
        <v>113112</v>
      </c>
      <c r="F45" s="25">
        <v>44453</v>
      </c>
      <c r="G45" s="25">
        <v>1384</v>
      </c>
      <c r="H45" s="25">
        <v>4203</v>
      </c>
      <c r="I45" s="25">
        <v>1408</v>
      </c>
      <c r="J45" s="25">
        <v>209053</v>
      </c>
      <c r="K45" s="25">
        <v>207338</v>
      </c>
      <c r="L45" s="25">
        <v>1715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</row>
    <row r="46" spans="1:195" s="40" customFormat="1" ht="32.25" customHeight="1">
      <c r="A46" s="113" t="s">
        <v>43</v>
      </c>
      <c r="B46" s="25">
        <f>SUM(C46:D46,J46,'第４０表介護保険事業会計 (次ページ以降印刷)'!B46,'第４０表介護保険事業会計 (次ページ以降印刷)'!H46,'第４０表介護保険事業会計 (次ページ以降印刷)'!I46,'第４０表介護保険事業会計 (次ページ以降印刷)'!P46:R46,'第４０表介護保険事業会計 (次ページ以降印刷)'!T46)</f>
        <v>419143</v>
      </c>
      <c r="C46" s="25">
        <v>58987</v>
      </c>
      <c r="D46" s="25">
        <v>92331</v>
      </c>
      <c r="E46" s="25">
        <v>59323</v>
      </c>
      <c r="F46" s="25">
        <v>28997</v>
      </c>
      <c r="G46" s="25">
        <v>679</v>
      </c>
      <c r="H46" s="25">
        <v>2063</v>
      </c>
      <c r="I46" s="25">
        <v>1269</v>
      </c>
      <c r="J46" s="25">
        <v>108728</v>
      </c>
      <c r="K46" s="25">
        <v>107886</v>
      </c>
      <c r="L46" s="25">
        <v>842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</row>
    <row r="47" spans="1:195" s="40" customFormat="1" ht="32.25" customHeight="1">
      <c r="A47" s="113" t="s">
        <v>44</v>
      </c>
      <c r="B47" s="25">
        <f>SUM(C47:D47,J47,'第４０表介護保険事業会計 (次ページ以降印刷)'!B47,'第４０表介護保険事業会計 (次ページ以降印刷)'!H47,'第４０表介護保険事業会計 (次ページ以降印刷)'!I47,'第４０表介護保険事業会計 (次ページ以降印刷)'!P47:R47,'第４０表介護保険事業会計 (次ページ以降印刷)'!T47)</f>
        <v>648257</v>
      </c>
      <c r="C47" s="25">
        <v>92152</v>
      </c>
      <c r="D47" s="25">
        <v>142868</v>
      </c>
      <c r="E47" s="25">
        <v>94346</v>
      </c>
      <c r="F47" s="25">
        <v>43380</v>
      </c>
      <c r="G47" s="25">
        <v>526</v>
      </c>
      <c r="H47" s="25">
        <v>3263</v>
      </c>
      <c r="I47" s="25">
        <v>1353</v>
      </c>
      <c r="J47" s="25">
        <v>174864</v>
      </c>
      <c r="K47" s="25">
        <v>173790</v>
      </c>
      <c r="L47" s="25">
        <v>1074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</row>
    <row r="48" spans="1:195" s="40" customFormat="1" ht="32.25" customHeight="1">
      <c r="A48" s="114" t="s">
        <v>45</v>
      </c>
      <c r="B48" s="26">
        <f>SUM(C48:D48,J48,'第４０表介護保険事業会計 (次ページ以降印刷)'!B48,'第４０表介護保険事業会計 (次ページ以降印刷)'!H48,'第４０表介護保険事業会計 (次ページ以降印刷)'!I48,'第４０表介護保険事業会計 (次ページ以降印刷)'!P48:R48,'第４０表介護保険事業会計 (次ページ以降印刷)'!T48)</f>
        <v>313524</v>
      </c>
      <c r="C48" s="26">
        <v>42070</v>
      </c>
      <c r="D48" s="26">
        <v>72797</v>
      </c>
      <c r="E48" s="26">
        <v>47518</v>
      </c>
      <c r="F48" s="26">
        <v>21945</v>
      </c>
      <c r="G48" s="26">
        <v>510</v>
      </c>
      <c r="H48" s="26">
        <v>1548</v>
      </c>
      <c r="I48" s="26">
        <v>1276</v>
      </c>
      <c r="J48" s="26">
        <v>82030</v>
      </c>
      <c r="K48" s="26">
        <v>81399</v>
      </c>
      <c r="L48" s="26">
        <v>631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</row>
    <row r="49" spans="1:195" s="40" customFormat="1" ht="32.25" customHeight="1">
      <c r="A49" s="113" t="s">
        <v>46</v>
      </c>
      <c r="B49" s="24">
        <f>SUM(C49:D49,J49,'第４０表介護保険事業会計 (次ページ以降印刷)'!B49,'第４０表介護保険事業会計 (次ページ以降印刷)'!H49,'第４０表介護保険事業会計 (次ページ以降印刷)'!I49,'第４０表介護保険事業会計 (次ページ以降印刷)'!P49:R49,'第４０表介護保険事業会計 (次ページ以降印刷)'!T49)</f>
        <v>966325</v>
      </c>
      <c r="C49" s="25">
        <v>150282</v>
      </c>
      <c r="D49" s="25">
        <v>214802</v>
      </c>
      <c r="E49" s="25">
        <v>150792</v>
      </c>
      <c r="F49" s="25">
        <v>56141</v>
      </c>
      <c r="G49" s="25">
        <v>1236</v>
      </c>
      <c r="H49" s="25">
        <v>5276</v>
      </c>
      <c r="I49" s="25">
        <v>1357</v>
      </c>
      <c r="J49" s="25">
        <v>262102</v>
      </c>
      <c r="K49" s="25">
        <v>260331</v>
      </c>
      <c r="L49" s="25">
        <v>1771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</row>
    <row r="50" spans="1:195" s="40" customFormat="1" ht="32.25" customHeight="1">
      <c r="A50" s="113" t="s">
        <v>47</v>
      </c>
      <c r="B50" s="25">
        <f>SUM(C50:D50,J50,'第４０表介護保険事業会計 (次ページ以降印刷)'!B50,'第４０表介護保険事業会計 (次ページ以降印刷)'!H50,'第４０表介護保険事業会計 (次ページ以降印刷)'!I50,'第４０表介護保険事業会計 (次ページ以降印刷)'!P50:R50,'第４０表介護保険事業会計 (次ページ以降印刷)'!T50)</f>
        <v>320398</v>
      </c>
      <c r="C50" s="25">
        <v>47525</v>
      </c>
      <c r="D50" s="25">
        <v>70444</v>
      </c>
      <c r="E50" s="25">
        <v>47599</v>
      </c>
      <c r="F50" s="25">
        <v>19689</v>
      </c>
      <c r="G50" s="25">
        <v>245</v>
      </c>
      <c r="H50" s="25">
        <v>1654</v>
      </c>
      <c r="I50" s="25">
        <v>1257</v>
      </c>
      <c r="J50" s="25">
        <v>83804</v>
      </c>
      <c r="K50" s="25">
        <v>83241</v>
      </c>
      <c r="L50" s="25">
        <v>563</v>
      </c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</row>
    <row r="51" spans="1:195" s="40" customFormat="1" ht="32.25" customHeight="1">
      <c r="A51" s="113" t="s">
        <v>48</v>
      </c>
      <c r="B51" s="25">
        <f>SUM(C51:D51,J51,'第４０表介護保険事業会計 (次ページ以降印刷)'!B51,'第４０表介護保険事業会計 (次ページ以降印刷)'!H51,'第４０表介護保険事業会計 (次ページ以降印刷)'!I51,'第４０表介護保険事業会計 (次ページ以降印刷)'!P51:R51,'第４０表介護保険事業会計 (次ページ以降印刷)'!T51)</f>
        <v>457089</v>
      </c>
      <c r="C51" s="25">
        <v>81362</v>
      </c>
      <c r="D51" s="25">
        <v>97546</v>
      </c>
      <c r="E51" s="25">
        <v>66379</v>
      </c>
      <c r="F51" s="25">
        <v>27411</v>
      </c>
      <c r="G51" s="25">
        <v>689</v>
      </c>
      <c r="H51" s="25">
        <v>1808</v>
      </c>
      <c r="I51" s="25">
        <v>1259</v>
      </c>
      <c r="J51" s="25">
        <v>121103</v>
      </c>
      <c r="K51" s="25">
        <v>119743</v>
      </c>
      <c r="L51" s="25">
        <v>1360</v>
      </c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</row>
    <row r="52" spans="1:195" s="40" customFormat="1" ht="32.25" customHeight="1">
      <c r="A52" s="113" t="s">
        <v>49</v>
      </c>
      <c r="B52" s="25">
        <f>SUM(C52:D52,J52,'第４０表介護保険事業会計 (次ページ以降印刷)'!B52,'第４０表介護保険事業会計 (次ページ以降印刷)'!H52,'第４０表介護保険事業会計 (次ページ以降印刷)'!I52,'第４０表介護保険事業会計 (次ページ以降印刷)'!P52:R52,'第４０表介護保険事業会計 (次ページ以降印刷)'!T52)</f>
        <v>401819</v>
      </c>
      <c r="C52" s="25">
        <v>60112</v>
      </c>
      <c r="D52" s="25">
        <v>83908</v>
      </c>
      <c r="E52" s="25">
        <v>59331</v>
      </c>
      <c r="F52" s="25">
        <v>20974</v>
      </c>
      <c r="G52" s="25">
        <v>335</v>
      </c>
      <c r="H52" s="25">
        <v>1973</v>
      </c>
      <c r="I52" s="25">
        <v>1295</v>
      </c>
      <c r="J52" s="25">
        <v>106195</v>
      </c>
      <c r="K52" s="25">
        <v>105514</v>
      </c>
      <c r="L52" s="25">
        <v>681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</row>
    <row r="53" spans="1:195" s="40" customFormat="1" ht="32.25" customHeight="1">
      <c r="A53" s="114" t="s">
        <v>50</v>
      </c>
      <c r="B53" s="26">
        <f>SUM(C53:D53,J53,'第４０表介護保険事業会計 (次ページ以降印刷)'!B53,'第４０表介護保険事業会計 (次ページ以降印刷)'!H53,'第４０表介護保険事業会計 (次ページ以降印刷)'!I53,'第４０表介護保険事業会計 (次ページ以降印刷)'!P53:R53,'第４０表介護保険事業会計 (次ページ以降印刷)'!T53)</f>
        <v>605321</v>
      </c>
      <c r="C53" s="26">
        <v>76242</v>
      </c>
      <c r="D53" s="26">
        <v>110965</v>
      </c>
      <c r="E53" s="26">
        <v>72904</v>
      </c>
      <c r="F53" s="26">
        <v>33676</v>
      </c>
      <c r="G53" s="26">
        <v>560</v>
      </c>
      <c r="H53" s="26">
        <v>2559</v>
      </c>
      <c r="I53" s="26">
        <v>1266</v>
      </c>
      <c r="J53" s="26">
        <v>231035</v>
      </c>
      <c r="K53" s="26">
        <v>230165</v>
      </c>
      <c r="L53" s="26">
        <v>870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</row>
    <row r="54" spans="1:195" s="40" customFormat="1" ht="32.25" customHeight="1">
      <c r="A54" s="113" t="s">
        <v>51</v>
      </c>
      <c r="B54" s="24">
        <f>SUM(C54:D54,J54,'第４０表介護保険事業会計 (次ページ以降印刷)'!B54,'第４０表介護保険事業会計 (次ページ以降印刷)'!H54,'第４０表介護保険事業会計 (次ページ以降印刷)'!I54,'第４０表介護保険事業会計 (次ページ以降印刷)'!P54:R54,'第４０表介護保険事業会計 (次ページ以降印刷)'!T54)</f>
        <v>1061329</v>
      </c>
      <c r="C54" s="25">
        <v>172376</v>
      </c>
      <c r="D54" s="25">
        <v>226244</v>
      </c>
      <c r="E54" s="25">
        <v>157545</v>
      </c>
      <c r="F54" s="25">
        <v>58916</v>
      </c>
      <c r="G54" s="25">
        <v>2065</v>
      </c>
      <c r="H54" s="25">
        <v>6271</v>
      </c>
      <c r="I54" s="25">
        <v>1447</v>
      </c>
      <c r="J54" s="25">
        <v>281638</v>
      </c>
      <c r="K54" s="25">
        <v>278408</v>
      </c>
      <c r="L54" s="25">
        <v>3230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</row>
    <row r="55" spans="1:195" s="40" customFormat="1" ht="32.25" customHeight="1">
      <c r="A55" s="113" t="s">
        <v>52</v>
      </c>
      <c r="B55" s="25">
        <f>SUM(C55:D55,J55,'第４０表介護保険事業会計 (次ページ以降印刷)'!B55,'第４０表介護保険事業会計 (次ページ以降印刷)'!H55,'第４０表介護保険事業会計 (次ページ以降印刷)'!I55,'第４０表介護保険事業会計 (次ページ以降印刷)'!P55:R55,'第４０表介護保険事業会計 (次ページ以降印刷)'!T55)</f>
        <v>822961</v>
      </c>
      <c r="C55" s="25">
        <v>112904</v>
      </c>
      <c r="D55" s="25">
        <v>203147</v>
      </c>
      <c r="E55" s="25">
        <v>141596</v>
      </c>
      <c r="F55" s="25">
        <v>58178</v>
      </c>
      <c r="G55" s="25">
        <v>283</v>
      </c>
      <c r="H55" s="25">
        <v>2579</v>
      </c>
      <c r="I55" s="25">
        <v>511</v>
      </c>
      <c r="J55" s="25">
        <v>242278</v>
      </c>
      <c r="K55" s="25">
        <v>241660</v>
      </c>
      <c r="L55" s="25">
        <v>618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</row>
    <row r="56" spans="1:195" s="40" customFormat="1" ht="32.25" customHeight="1">
      <c r="A56" s="113" t="s">
        <v>53</v>
      </c>
      <c r="B56" s="25">
        <f>SUM(C56:D56,J56,'第４０表介護保険事業会計 (次ページ以降印刷)'!B56,'第４０表介護保険事業会計 (次ページ以降印刷)'!H56,'第４０表介護保険事業会計 (次ページ以降印刷)'!I56,'第４０表介護保険事業会計 (次ページ以降印刷)'!P56:R56,'第４０表介護保険事業会計 (次ページ以降印刷)'!T56)</f>
        <v>286216</v>
      </c>
      <c r="C56" s="25">
        <v>36421</v>
      </c>
      <c r="D56" s="25">
        <v>58618</v>
      </c>
      <c r="E56" s="25">
        <v>40230</v>
      </c>
      <c r="F56" s="25">
        <v>15708</v>
      </c>
      <c r="G56" s="25">
        <v>214</v>
      </c>
      <c r="H56" s="25">
        <v>1191</v>
      </c>
      <c r="I56" s="25">
        <v>1275</v>
      </c>
      <c r="J56" s="25">
        <v>70865</v>
      </c>
      <c r="K56" s="25">
        <v>70427</v>
      </c>
      <c r="L56" s="25">
        <v>438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</row>
    <row r="57" spans="1:195" s="40" customFormat="1" ht="32.25" customHeight="1">
      <c r="A57" s="113" t="s">
        <v>54</v>
      </c>
      <c r="B57" s="25">
        <f>SUM(C57:D57,J57,'第４０表介護保険事業会計 (次ページ以降印刷)'!B57,'第４０表介護保険事業会計 (次ページ以降印刷)'!H57,'第４０表介護保険事業会計 (次ページ以降印刷)'!I57,'第４０表介護保険事業会計 (次ページ以降印刷)'!P57:R57,'第４０表介護保険事業会計 (次ページ以降印刷)'!T57)</f>
        <v>555253</v>
      </c>
      <c r="C57" s="25">
        <v>74062</v>
      </c>
      <c r="D57" s="25">
        <v>118478</v>
      </c>
      <c r="E57" s="25">
        <v>80764</v>
      </c>
      <c r="F57" s="25">
        <v>32886</v>
      </c>
      <c r="G57" s="25">
        <v>972</v>
      </c>
      <c r="H57" s="25">
        <v>2462</v>
      </c>
      <c r="I57" s="25">
        <v>1394</v>
      </c>
      <c r="J57" s="25">
        <v>144978</v>
      </c>
      <c r="K57" s="25">
        <v>143774</v>
      </c>
      <c r="L57" s="25">
        <v>1204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</row>
    <row r="58" spans="1:195" s="40" customFormat="1" ht="32.25" customHeight="1">
      <c r="A58" s="114" t="s">
        <v>55</v>
      </c>
      <c r="B58" s="26">
        <f>SUM(C58:D58,J58,'第４０表介護保険事業会計 (次ページ以降印刷)'!B58,'第４０表介護保険事業会計 (次ページ以降印刷)'!H58,'第４０表介護保険事業会計 (次ページ以降印刷)'!I58,'第４０表介護保険事業会計 (次ページ以降印刷)'!P58:R58,'第４０表介護保険事業会計 (次ページ以降印刷)'!T58)</f>
        <v>760229</v>
      </c>
      <c r="C58" s="26">
        <v>107915</v>
      </c>
      <c r="D58" s="26">
        <v>151031</v>
      </c>
      <c r="E58" s="26">
        <v>105762</v>
      </c>
      <c r="F58" s="26">
        <v>39622</v>
      </c>
      <c r="G58" s="26">
        <v>589</v>
      </c>
      <c r="H58" s="26">
        <v>3844</v>
      </c>
      <c r="I58" s="26">
        <v>1214</v>
      </c>
      <c r="J58" s="26">
        <v>187812</v>
      </c>
      <c r="K58" s="26">
        <v>186520</v>
      </c>
      <c r="L58" s="26">
        <v>1292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</row>
    <row r="59" spans="1:195" s="40" customFormat="1" ht="32.25" customHeight="1">
      <c r="A59" s="113" t="s">
        <v>56</v>
      </c>
      <c r="B59" s="24">
        <f>SUM(C59:D59,J59,'第４０表介護保険事業会計 (次ページ以降印刷)'!B59,'第４０表介護保険事業会計 (次ページ以降印刷)'!H59,'第４０表介護保険事業会計 (次ページ以降印刷)'!I59,'第４０表介護保険事業会計 (次ページ以降印刷)'!P59:R59,'第４０表介護保険事業会計 (次ページ以降印刷)'!T59)</f>
        <v>278974</v>
      </c>
      <c r="C59" s="25">
        <v>31533</v>
      </c>
      <c r="D59" s="25">
        <v>73167</v>
      </c>
      <c r="E59" s="25">
        <v>47465</v>
      </c>
      <c r="F59" s="25">
        <v>22888</v>
      </c>
      <c r="G59" s="25">
        <v>407</v>
      </c>
      <c r="H59" s="25">
        <v>1215</v>
      </c>
      <c r="I59" s="25">
        <v>1192</v>
      </c>
      <c r="J59" s="25">
        <v>75219</v>
      </c>
      <c r="K59" s="25">
        <v>74715</v>
      </c>
      <c r="L59" s="25">
        <v>504</v>
      </c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</row>
    <row r="60" spans="1:195" s="40" customFormat="1" ht="32.25" customHeight="1">
      <c r="A60" s="113" t="s">
        <v>57</v>
      </c>
      <c r="B60" s="25">
        <f>SUM(C60:D60,J60,'第４０表介護保険事業会計 (次ページ以降印刷)'!B60,'第４０表介護保険事業会計 (次ページ以降印刷)'!H60,'第４０表介護保険事業会計 (次ページ以降印刷)'!I60,'第４０表介護保険事業会計 (次ページ以降印刷)'!P60:R60,'第４０表介護保険事業会計 (次ページ以降印刷)'!T60)</f>
        <v>581505</v>
      </c>
      <c r="C60" s="25">
        <v>85369</v>
      </c>
      <c r="D60" s="25">
        <v>125870</v>
      </c>
      <c r="E60" s="25">
        <v>87151</v>
      </c>
      <c r="F60" s="25">
        <v>33884</v>
      </c>
      <c r="G60" s="25">
        <v>853</v>
      </c>
      <c r="H60" s="25">
        <v>2784</v>
      </c>
      <c r="I60" s="25">
        <v>1198</v>
      </c>
      <c r="J60" s="25">
        <v>152648</v>
      </c>
      <c r="K60" s="25">
        <v>151589</v>
      </c>
      <c r="L60" s="25">
        <v>1059</v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</row>
    <row r="61" spans="1:195" s="40" customFormat="1" ht="32.25" customHeight="1">
      <c r="A61" s="113" t="s">
        <v>58</v>
      </c>
      <c r="B61" s="25">
        <f>SUM(C61:D61,J61,'第４０表介護保険事業会計 (次ページ以降印刷)'!B61,'第４０表介護保険事業会計 (次ページ以降印刷)'!H61,'第４０表介護保険事業会計 (次ページ以降印刷)'!I61,'第４０表介護保険事業会計 (次ページ以降印刷)'!P61:R61,'第４０表介護保険事業会計 (次ページ以降印刷)'!T61)</f>
        <v>499973</v>
      </c>
      <c r="C61" s="25">
        <v>81284</v>
      </c>
      <c r="D61" s="25">
        <v>106472</v>
      </c>
      <c r="E61" s="25">
        <v>71338</v>
      </c>
      <c r="F61" s="25">
        <v>31356</v>
      </c>
      <c r="G61" s="25">
        <v>858</v>
      </c>
      <c r="H61" s="25">
        <v>2093</v>
      </c>
      <c r="I61" s="25">
        <v>827</v>
      </c>
      <c r="J61" s="25">
        <v>127092</v>
      </c>
      <c r="K61" s="25">
        <v>125972</v>
      </c>
      <c r="L61" s="25">
        <v>1120</v>
      </c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</row>
    <row r="62" spans="1:195" s="40" customFormat="1" ht="32.25" customHeight="1">
      <c r="A62" s="113" t="s">
        <v>59</v>
      </c>
      <c r="B62" s="25">
        <f>SUM(C62:D62,J62,'第４０表介護保険事業会計 (次ページ以降印刷)'!B62,'第４０表介護保険事業会計 (次ページ以降印刷)'!H62,'第４０表介護保険事業会計 (次ページ以降印刷)'!I62,'第４０表介護保険事業会計 (次ページ以降印刷)'!P62:R62,'第４０表介護保険事業会計 (次ページ以降印刷)'!T62)</f>
        <v>1265207</v>
      </c>
      <c r="C62" s="25">
        <v>195458</v>
      </c>
      <c r="D62" s="25">
        <v>287981</v>
      </c>
      <c r="E62" s="25">
        <v>197011</v>
      </c>
      <c r="F62" s="25">
        <v>80986</v>
      </c>
      <c r="G62" s="25">
        <v>1531</v>
      </c>
      <c r="H62" s="25">
        <v>6849</v>
      </c>
      <c r="I62" s="25">
        <v>1604</v>
      </c>
      <c r="J62" s="25">
        <v>345483</v>
      </c>
      <c r="K62" s="25">
        <v>343338</v>
      </c>
      <c r="L62" s="25">
        <v>2145</v>
      </c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</row>
    <row r="63" spans="1:195" s="40" customFormat="1" ht="32.25" customHeight="1">
      <c r="A63" s="114" t="s">
        <v>60</v>
      </c>
      <c r="B63" s="26">
        <f>SUM(C63:D63,J63,'第４０表介護保険事業会計 (次ページ以降印刷)'!B63,'第４０表介護保険事業会計 (次ページ以降印刷)'!H63,'第４０表介護保険事業会計 (次ページ以降印刷)'!I63,'第４０表介護保険事業会計 (次ページ以降印刷)'!P63:R63,'第４０表介護保険事業会計 (次ページ以降印刷)'!T63)</f>
        <v>139875</v>
      </c>
      <c r="C63" s="26">
        <v>16893</v>
      </c>
      <c r="D63" s="26">
        <v>29618</v>
      </c>
      <c r="E63" s="26">
        <v>17921</v>
      </c>
      <c r="F63" s="26">
        <v>9308</v>
      </c>
      <c r="G63" s="26">
        <v>198</v>
      </c>
      <c r="H63" s="26">
        <v>1215</v>
      </c>
      <c r="I63" s="26">
        <v>976</v>
      </c>
      <c r="J63" s="26">
        <v>34310</v>
      </c>
      <c r="K63" s="26">
        <v>34065</v>
      </c>
      <c r="L63" s="26">
        <v>245</v>
      </c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</row>
    <row r="64" spans="1:195" s="40" customFormat="1" ht="32.25" customHeight="1">
      <c r="A64" s="113" t="s">
        <v>61</v>
      </c>
      <c r="B64" s="24">
        <f>SUM(C64:D64,J64,'第４０表介護保険事業会計 (次ページ以降印刷)'!B64,'第４０表介護保険事業会計 (次ページ以降印刷)'!H64,'第４０表介護保険事業会計 (次ページ以降印刷)'!I64,'第４０表介護保険事業会計 (次ページ以降印刷)'!P64:R64,'第４０表介護保険事業会計 (次ページ以降印刷)'!T64)</f>
        <v>559199</v>
      </c>
      <c r="C64" s="25">
        <v>81398</v>
      </c>
      <c r="D64" s="25">
        <v>132392</v>
      </c>
      <c r="E64" s="25">
        <v>88085</v>
      </c>
      <c r="F64" s="25">
        <v>39385</v>
      </c>
      <c r="G64" s="25">
        <v>639</v>
      </c>
      <c r="H64" s="25">
        <v>2969</v>
      </c>
      <c r="I64" s="25">
        <v>1314</v>
      </c>
      <c r="J64" s="25">
        <v>155180</v>
      </c>
      <c r="K64" s="25">
        <v>154388</v>
      </c>
      <c r="L64" s="25">
        <v>792</v>
      </c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</row>
    <row r="65" spans="1:195" s="40" customFormat="1" ht="32.25" customHeight="1" thickBot="1">
      <c r="A65" s="113" t="s">
        <v>82</v>
      </c>
      <c r="B65" s="145">
        <f>SUM(C65:D65,J65,'第４０表介護保険事業会計 (次ページ以降印刷)'!B65,'第４０表介護保険事業会計 (次ページ以降印刷)'!H65,'第４０表介護保険事業会計 (次ページ以降印刷)'!I65,'第４０表介護保険事業会計 (次ページ以降印刷)'!P65:R65,'第４０表介護保険事業会計 (次ページ以降印刷)'!T65)</f>
        <v>450472</v>
      </c>
      <c r="C65" s="25">
        <v>66317</v>
      </c>
      <c r="D65" s="25">
        <v>104372</v>
      </c>
      <c r="E65" s="25">
        <v>67089</v>
      </c>
      <c r="F65" s="25">
        <v>33633</v>
      </c>
      <c r="G65" s="25">
        <v>788</v>
      </c>
      <c r="H65" s="25">
        <v>2442</v>
      </c>
      <c r="I65" s="25">
        <v>420</v>
      </c>
      <c r="J65" s="25">
        <v>131686</v>
      </c>
      <c r="K65" s="25">
        <v>130710</v>
      </c>
      <c r="L65" s="25">
        <v>976</v>
      </c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</row>
    <row r="66" spans="1:195" s="40" customFormat="1" ht="32.25" customHeight="1" thickBot="1" thickTop="1">
      <c r="A66" s="115" t="s">
        <v>62</v>
      </c>
      <c r="B66" s="38">
        <f aca="true" t="shared" si="1" ref="B66:J66">SUM(B19:B65)</f>
        <v>28946918</v>
      </c>
      <c r="C66" s="38">
        <f t="shared" si="1"/>
        <v>4377246</v>
      </c>
      <c r="D66" s="38">
        <f t="shared" si="1"/>
        <v>6445659</v>
      </c>
      <c r="E66" s="38">
        <f t="shared" si="1"/>
        <v>4351889</v>
      </c>
      <c r="F66" s="38">
        <f t="shared" si="1"/>
        <v>1863853</v>
      </c>
      <c r="G66" s="38">
        <f t="shared" si="1"/>
        <v>35146</v>
      </c>
      <c r="H66" s="38">
        <f t="shared" si="1"/>
        <v>144325</v>
      </c>
      <c r="I66" s="38">
        <f t="shared" si="1"/>
        <v>50446</v>
      </c>
      <c r="J66" s="38">
        <f t="shared" si="1"/>
        <v>7823431</v>
      </c>
      <c r="K66" s="38">
        <f>SUM(K19:K65)</f>
        <v>7774740</v>
      </c>
      <c r="L66" s="38">
        <f>SUM(L19:L65)</f>
        <v>48691</v>
      </c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</row>
    <row r="67" spans="1:195" s="40" customFormat="1" ht="32.25" customHeight="1" thickTop="1">
      <c r="A67" s="116" t="s">
        <v>63</v>
      </c>
      <c r="B67" s="39">
        <f aca="true" t="shared" si="2" ref="B67:J67">SUM(B66,B18)</f>
        <v>115687203</v>
      </c>
      <c r="C67" s="39">
        <f t="shared" si="2"/>
        <v>19966743</v>
      </c>
      <c r="D67" s="39">
        <f t="shared" si="2"/>
        <v>25602245</v>
      </c>
      <c r="E67" s="39">
        <f t="shared" si="2"/>
        <v>18353501</v>
      </c>
      <c r="F67" s="39">
        <f t="shared" si="2"/>
        <v>6406469</v>
      </c>
      <c r="G67" s="39">
        <f t="shared" si="2"/>
        <v>139002</v>
      </c>
      <c r="H67" s="39">
        <f t="shared" si="2"/>
        <v>632988</v>
      </c>
      <c r="I67" s="39">
        <f t="shared" si="2"/>
        <v>70285</v>
      </c>
      <c r="J67" s="39">
        <f t="shared" si="2"/>
        <v>32506515</v>
      </c>
      <c r="K67" s="39">
        <f>SUM(K66,K18)</f>
        <v>32298905</v>
      </c>
      <c r="L67" s="39">
        <f>SUM(L66,L18)</f>
        <v>207610</v>
      </c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</row>
    <row r="68" spans="1:12" s="118" customFormat="1" ht="27.75" customHeight="1" hidden="1">
      <c r="A68" s="117" t="s">
        <v>156</v>
      </c>
      <c r="B68" s="117"/>
      <c r="C68" s="117">
        <v>63</v>
      </c>
      <c r="D68" s="117">
        <v>63</v>
      </c>
      <c r="E68" s="117">
        <v>63</v>
      </c>
      <c r="F68" s="117">
        <v>63</v>
      </c>
      <c r="G68" s="117">
        <v>63</v>
      </c>
      <c r="H68" s="117">
        <v>63</v>
      </c>
      <c r="I68" s="117">
        <v>63</v>
      </c>
      <c r="J68" s="117">
        <v>63</v>
      </c>
      <c r="K68" s="117">
        <v>63</v>
      </c>
      <c r="L68" s="117">
        <v>63</v>
      </c>
    </row>
    <row r="69" spans="1:12" s="118" customFormat="1" ht="27.75" customHeight="1" hidden="1">
      <c r="A69" s="118" t="s">
        <v>157</v>
      </c>
      <c r="C69" s="118">
        <v>1</v>
      </c>
      <c r="D69" s="118">
        <v>1</v>
      </c>
      <c r="E69" s="118">
        <v>1</v>
      </c>
      <c r="F69" s="118">
        <v>1</v>
      </c>
      <c r="G69" s="118">
        <v>1</v>
      </c>
      <c r="H69" s="118">
        <v>1</v>
      </c>
      <c r="I69" s="118">
        <v>1</v>
      </c>
      <c r="J69" s="118">
        <v>1</v>
      </c>
      <c r="K69" s="118">
        <v>1</v>
      </c>
      <c r="L69" s="118">
        <v>1</v>
      </c>
    </row>
    <row r="70" spans="1:12" s="118" customFormat="1" ht="27.75" customHeight="1" hidden="1">
      <c r="A70" s="118" t="s">
        <v>158</v>
      </c>
      <c r="C70" s="118">
        <v>1</v>
      </c>
      <c r="D70" s="118">
        <v>2</v>
      </c>
      <c r="E70" s="118">
        <v>3</v>
      </c>
      <c r="F70" s="118">
        <v>4</v>
      </c>
      <c r="G70" s="118">
        <v>5</v>
      </c>
      <c r="H70" s="118">
        <v>6</v>
      </c>
      <c r="I70" s="118">
        <v>7</v>
      </c>
      <c r="J70" s="118">
        <v>8</v>
      </c>
      <c r="K70" s="118">
        <v>9</v>
      </c>
      <c r="L70" s="118">
        <v>10</v>
      </c>
    </row>
  </sheetData>
  <printOptions/>
  <pageMargins left="0.6" right="0.51" top="0.7874015748031497" bottom="0.3937007874015748" header="0.4330708661417323" footer="0.31496062992125984"/>
  <pageSetup firstPageNumber="274" useFirstPageNumber="1" fitToHeight="10" horizontalDpi="600" verticalDpi="600" orientation="portrait" paperSize="9" scale="35" r:id="rId1"/>
  <headerFooter alignWithMargins="0">
    <oddHeader>&amp;L&amp;24Ⅸ　　平成１９年度介護保険事業会計決算の状況
　　第４０表　介護保険事業会計（保険事業勘定）決算の状況</oddHeader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2"/>
  <sheetViews>
    <sheetView tabSelected="1" showOutlineSymbols="0" view="pageBreakPreview" zoomScale="50" zoomScaleNormal="87" zoomScaleSheetLayoutView="50" workbookViewId="0" topLeftCell="A1">
      <pane xSplit="1" ySplit="4" topLeftCell="BC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L60" sqref="BL60"/>
    </sheetView>
  </sheetViews>
  <sheetFormatPr defaultColWidth="24.75390625" defaultRowHeight="14.25"/>
  <cols>
    <col min="1" max="1" width="20.625" style="40" customWidth="1"/>
    <col min="2" max="6" width="19.375" style="0" customWidth="1"/>
    <col min="7" max="7" width="18.625" style="40" customWidth="1"/>
    <col min="8" max="8" width="19.375" style="40" customWidth="1"/>
    <col min="9" max="20" width="18.625" style="40" customWidth="1"/>
    <col min="21" max="42" width="19.375" style="40" customWidth="1"/>
    <col min="43" max="63" width="18.625" style="40" customWidth="1"/>
    <col min="64" max="65" width="15.625" style="40" customWidth="1"/>
    <col min="66" max="66" width="14.50390625" style="40" customWidth="1"/>
    <col min="67" max="67" width="16.875" style="40" hidden="1" customWidth="1"/>
    <col min="68" max="68" width="7.625" style="40" hidden="1" customWidth="1"/>
    <col min="69" max="69" width="16.875" style="40" hidden="1" customWidth="1"/>
    <col min="70" max="70" width="4.375" style="40" hidden="1" customWidth="1"/>
    <col min="71" max="71" width="9.375" style="40" hidden="1" customWidth="1"/>
    <col min="72" max="72" width="4.375" style="40" hidden="1" customWidth="1"/>
    <col min="73" max="73" width="12.625" style="40" hidden="1" customWidth="1"/>
    <col min="74" max="74" width="4.375" style="40" hidden="1" customWidth="1"/>
    <col min="75" max="75" width="12.625" style="40" hidden="1" customWidth="1"/>
    <col min="76" max="76" width="4.375" style="40" hidden="1" customWidth="1"/>
    <col min="77" max="77" width="12.625" style="40" hidden="1" customWidth="1"/>
    <col min="78" max="78" width="10.875" style="40" hidden="1" customWidth="1"/>
    <col min="79" max="79" width="12.625" style="40" hidden="1" customWidth="1"/>
    <col min="80" max="80" width="4.375" style="40" hidden="1" customWidth="1"/>
    <col min="81" max="16384" width="24.75390625" style="40" customWidth="1"/>
  </cols>
  <sheetData>
    <row r="1" spans="1:256" ht="33" customHeight="1">
      <c r="A1" s="148" t="s">
        <v>0</v>
      </c>
      <c r="B1" s="127"/>
      <c r="C1" s="8"/>
      <c r="D1" s="8"/>
      <c r="E1" s="8"/>
      <c r="F1" s="8"/>
      <c r="G1" s="61"/>
      <c r="H1" s="60"/>
      <c r="I1" s="60"/>
      <c r="J1" s="60"/>
      <c r="K1" s="60"/>
      <c r="L1" s="63"/>
      <c r="M1" s="48"/>
      <c r="N1" s="60"/>
      <c r="O1" s="60"/>
      <c r="P1" s="60"/>
      <c r="Q1" s="60"/>
      <c r="R1" s="60"/>
      <c r="S1" s="60"/>
      <c r="T1" s="63"/>
      <c r="U1" s="48" t="s">
        <v>2</v>
      </c>
      <c r="V1" s="64"/>
      <c r="W1" s="61"/>
      <c r="X1" s="65"/>
      <c r="Y1" s="60"/>
      <c r="Z1" s="60"/>
      <c r="AA1" s="60"/>
      <c r="AB1" s="64"/>
      <c r="AC1" s="64"/>
      <c r="AD1" s="64"/>
      <c r="AE1" s="141"/>
      <c r="AF1" s="66"/>
      <c r="AG1" s="61"/>
      <c r="AH1" s="151"/>
      <c r="AI1" s="67"/>
      <c r="AJ1" s="67"/>
      <c r="AK1" s="61"/>
      <c r="AL1" s="60"/>
      <c r="AM1" s="64"/>
      <c r="AN1" s="64"/>
      <c r="AO1" s="62"/>
      <c r="AP1" s="44" t="s">
        <v>106</v>
      </c>
      <c r="AQ1" s="68"/>
      <c r="AR1" s="53"/>
      <c r="AS1" s="53"/>
      <c r="AT1" s="69"/>
      <c r="AU1" s="69"/>
      <c r="AV1" s="53"/>
      <c r="AW1" s="30"/>
      <c r="AX1" s="41"/>
      <c r="AY1" s="41"/>
      <c r="AZ1" s="41"/>
      <c r="BA1" s="29"/>
      <c r="BB1" s="53"/>
      <c r="BC1" s="70"/>
      <c r="BD1" s="69"/>
      <c r="BE1" s="69"/>
      <c r="BF1" s="30"/>
      <c r="BG1" s="53"/>
      <c r="BH1" s="41"/>
      <c r="BI1" s="41"/>
      <c r="BJ1" s="41"/>
      <c r="BK1" s="54"/>
      <c r="BL1" s="51" t="s">
        <v>78</v>
      </c>
      <c r="BM1" s="71" t="s">
        <v>181</v>
      </c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27" customHeight="1">
      <c r="A2" s="149"/>
      <c r="B2" s="19" t="s">
        <v>65</v>
      </c>
      <c r="C2" s="20"/>
      <c r="D2" s="23"/>
      <c r="E2" s="20"/>
      <c r="F2" s="20"/>
      <c r="G2" s="130"/>
      <c r="H2" s="77" t="s">
        <v>90</v>
      </c>
      <c r="I2" s="78" t="s">
        <v>66</v>
      </c>
      <c r="J2" s="73"/>
      <c r="K2" s="75"/>
      <c r="L2" s="130"/>
      <c r="M2" s="35"/>
      <c r="N2" s="75"/>
      <c r="O2" s="75"/>
      <c r="P2" s="42" t="s">
        <v>75</v>
      </c>
      <c r="Q2" s="42" t="s">
        <v>76</v>
      </c>
      <c r="R2" s="42" t="s">
        <v>79</v>
      </c>
      <c r="S2" s="79"/>
      <c r="T2" s="34" t="s">
        <v>101</v>
      </c>
      <c r="U2" s="49" t="s">
        <v>5</v>
      </c>
      <c r="V2" s="42" t="s">
        <v>6</v>
      </c>
      <c r="W2" s="35" t="s">
        <v>67</v>
      </c>
      <c r="X2" s="75"/>
      <c r="Y2" s="73"/>
      <c r="Z2" s="80"/>
      <c r="AA2" s="34" t="s">
        <v>93</v>
      </c>
      <c r="AB2" s="55" t="s">
        <v>100</v>
      </c>
      <c r="AC2" s="137" t="s">
        <v>179</v>
      </c>
      <c r="AD2" s="138"/>
      <c r="AE2" s="139"/>
      <c r="AF2" s="35" t="s">
        <v>177</v>
      </c>
      <c r="AG2" s="35" t="s">
        <v>178</v>
      </c>
      <c r="AH2" s="74"/>
      <c r="AI2" s="74"/>
      <c r="AJ2" s="58" t="s">
        <v>188</v>
      </c>
      <c r="AK2" s="81" t="s">
        <v>189</v>
      </c>
      <c r="AL2" s="74"/>
      <c r="AM2" s="73"/>
      <c r="AN2" s="34" t="s">
        <v>190</v>
      </c>
      <c r="AO2" s="58" t="s">
        <v>191</v>
      </c>
      <c r="AP2" s="45" t="s">
        <v>7</v>
      </c>
      <c r="AQ2" s="82" t="s">
        <v>107</v>
      </c>
      <c r="AR2" s="70"/>
      <c r="AS2" s="83"/>
      <c r="AT2" s="156" t="s">
        <v>159</v>
      </c>
      <c r="AU2" s="142"/>
      <c r="AV2" s="154" t="s">
        <v>74</v>
      </c>
      <c r="AW2" s="154"/>
      <c r="AX2" s="154"/>
      <c r="AY2" s="154"/>
      <c r="AZ2" s="155"/>
      <c r="BA2" s="158" t="s">
        <v>160</v>
      </c>
      <c r="BB2" s="84" t="s">
        <v>77</v>
      </c>
      <c r="BC2" s="85"/>
      <c r="BD2" s="31"/>
      <c r="BE2" s="32" t="s">
        <v>8</v>
      </c>
      <c r="BF2" s="33"/>
      <c r="BG2" s="146" t="s">
        <v>95</v>
      </c>
      <c r="BH2" s="146" t="s">
        <v>95</v>
      </c>
      <c r="BI2" s="146" t="s">
        <v>95</v>
      </c>
      <c r="BJ2" s="56" t="s">
        <v>80</v>
      </c>
      <c r="BK2" s="54"/>
      <c r="BL2" s="86"/>
      <c r="BM2" s="87" t="s">
        <v>96</v>
      </c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ht="27" customHeight="1">
      <c r="A3" s="149"/>
      <c r="B3" s="5"/>
      <c r="C3" s="17" t="s">
        <v>89</v>
      </c>
      <c r="D3" s="129"/>
      <c r="E3" s="132" t="s">
        <v>171</v>
      </c>
      <c r="F3" s="132" t="s">
        <v>162</v>
      </c>
      <c r="G3" s="89" t="s">
        <v>170</v>
      </c>
      <c r="H3" s="90" t="s">
        <v>108</v>
      </c>
      <c r="I3" s="88"/>
      <c r="J3" s="135" t="s">
        <v>89</v>
      </c>
      <c r="K3" s="137" t="s">
        <v>98</v>
      </c>
      <c r="L3" s="136"/>
      <c r="M3" s="140"/>
      <c r="N3" s="139"/>
      <c r="O3" s="89" t="s">
        <v>87</v>
      </c>
      <c r="P3" s="86"/>
      <c r="Q3" s="86"/>
      <c r="R3" s="86"/>
      <c r="S3" s="91" t="s">
        <v>91</v>
      </c>
      <c r="T3" s="87" t="s">
        <v>109</v>
      </c>
      <c r="U3" s="50"/>
      <c r="V3" s="86"/>
      <c r="W3" s="92"/>
      <c r="X3" s="81" t="s">
        <v>68</v>
      </c>
      <c r="Y3" s="42" t="s">
        <v>110</v>
      </c>
      <c r="Z3" s="52" t="s">
        <v>92</v>
      </c>
      <c r="AA3" s="87" t="s">
        <v>111</v>
      </c>
      <c r="AB3" s="87" t="s">
        <v>112</v>
      </c>
      <c r="AC3" s="57"/>
      <c r="AD3" s="49" t="s">
        <v>180</v>
      </c>
      <c r="AE3" s="152" t="s">
        <v>187</v>
      </c>
      <c r="AF3" s="57" t="s">
        <v>113</v>
      </c>
      <c r="AG3" s="93"/>
      <c r="AH3" s="94" t="s">
        <v>89</v>
      </c>
      <c r="AI3" s="95" t="s">
        <v>99</v>
      </c>
      <c r="AJ3" s="92"/>
      <c r="AK3" s="96"/>
      <c r="AL3" s="77" t="s">
        <v>105</v>
      </c>
      <c r="AM3" s="77" t="s">
        <v>94</v>
      </c>
      <c r="AN3" s="97" t="s">
        <v>114</v>
      </c>
      <c r="AO3" s="98" t="s">
        <v>115</v>
      </c>
      <c r="AP3" s="46" t="s">
        <v>116</v>
      </c>
      <c r="AQ3" s="76" t="s">
        <v>69</v>
      </c>
      <c r="AR3" s="35" t="s">
        <v>70</v>
      </c>
      <c r="AS3" s="58" t="s">
        <v>71</v>
      </c>
      <c r="AT3" s="157"/>
      <c r="AU3" s="160" t="s">
        <v>183</v>
      </c>
      <c r="AV3" s="75" t="s">
        <v>72</v>
      </c>
      <c r="AW3" s="75"/>
      <c r="AX3" s="42" t="s">
        <v>73</v>
      </c>
      <c r="AY3" s="130"/>
      <c r="AZ3" s="42" t="s">
        <v>117</v>
      </c>
      <c r="BA3" s="159"/>
      <c r="BB3" s="99" t="s">
        <v>72</v>
      </c>
      <c r="BC3" s="75" t="s">
        <v>73</v>
      </c>
      <c r="BD3" s="34" t="s">
        <v>118</v>
      </c>
      <c r="BE3" s="35" t="s">
        <v>119</v>
      </c>
      <c r="BF3" s="34" t="s">
        <v>120</v>
      </c>
      <c r="BG3" s="147" t="s">
        <v>121</v>
      </c>
      <c r="BH3" s="147" t="s">
        <v>122</v>
      </c>
      <c r="BI3" s="147" t="s">
        <v>123</v>
      </c>
      <c r="BJ3" s="42" t="s">
        <v>124</v>
      </c>
      <c r="BK3" s="58" t="s">
        <v>125</v>
      </c>
      <c r="BL3" s="43"/>
      <c r="BM3" s="36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37.5">
      <c r="A4" s="150"/>
      <c r="B4" s="128"/>
      <c r="C4" s="12" t="s">
        <v>104</v>
      </c>
      <c r="D4" s="127" t="s">
        <v>97</v>
      </c>
      <c r="E4" s="133" t="s">
        <v>172</v>
      </c>
      <c r="F4" s="133" t="s">
        <v>173</v>
      </c>
      <c r="G4" s="131" t="s">
        <v>126</v>
      </c>
      <c r="H4" s="43"/>
      <c r="I4" s="43"/>
      <c r="J4" s="100" t="s">
        <v>127</v>
      </c>
      <c r="K4" s="100" t="s">
        <v>184</v>
      </c>
      <c r="L4" s="134" t="s">
        <v>174</v>
      </c>
      <c r="M4" s="134" t="s">
        <v>175</v>
      </c>
      <c r="N4" s="134" t="s">
        <v>176</v>
      </c>
      <c r="O4" s="100" t="s">
        <v>126</v>
      </c>
      <c r="P4" s="43"/>
      <c r="Q4" s="43"/>
      <c r="R4" s="43"/>
      <c r="S4" s="102" t="s">
        <v>128</v>
      </c>
      <c r="T4" s="36"/>
      <c r="U4" s="37"/>
      <c r="V4" s="43"/>
      <c r="W4" s="59"/>
      <c r="X4" s="103"/>
      <c r="Y4" s="100" t="s">
        <v>129</v>
      </c>
      <c r="Z4" s="101" t="s">
        <v>130</v>
      </c>
      <c r="AA4" s="43"/>
      <c r="AB4" s="43"/>
      <c r="AC4" s="43"/>
      <c r="AD4" s="100" t="s">
        <v>185</v>
      </c>
      <c r="AE4" s="153" t="s">
        <v>186</v>
      </c>
      <c r="AF4" s="37"/>
      <c r="AG4" s="104"/>
      <c r="AH4" s="105" t="s">
        <v>131</v>
      </c>
      <c r="AI4" s="106" t="s">
        <v>126</v>
      </c>
      <c r="AJ4" s="59"/>
      <c r="AK4" s="103"/>
      <c r="AL4" s="100"/>
      <c r="AM4" s="101" t="s">
        <v>132</v>
      </c>
      <c r="AN4" s="43"/>
      <c r="AO4" s="59"/>
      <c r="AP4" s="47" t="s">
        <v>133</v>
      </c>
      <c r="AQ4" s="107" t="s">
        <v>134</v>
      </c>
      <c r="AR4" s="37"/>
      <c r="AS4" s="59" t="s">
        <v>135</v>
      </c>
      <c r="AT4" s="108" t="s">
        <v>136</v>
      </c>
      <c r="AU4" s="161"/>
      <c r="AV4" s="109" t="s">
        <v>137</v>
      </c>
      <c r="AW4" s="144" t="s">
        <v>182</v>
      </c>
      <c r="AX4" s="43" t="s">
        <v>138</v>
      </c>
      <c r="AY4" s="144" t="s">
        <v>182</v>
      </c>
      <c r="AZ4" s="43" t="s">
        <v>139</v>
      </c>
      <c r="BA4" s="59" t="s">
        <v>140</v>
      </c>
      <c r="BB4" s="108" t="s">
        <v>141</v>
      </c>
      <c r="BC4" s="109" t="s">
        <v>142</v>
      </c>
      <c r="BD4" s="36" t="s">
        <v>143</v>
      </c>
      <c r="BE4" s="37" t="s">
        <v>144</v>
      </c>
      <c r="BF4" s="36" t="s">
        <v>145</v>
      </c>
      <c r="BG4" s="50" t="s">
        <v>146</v>
      </c>
      <c r="BH4" s="50" t="s">
        <v>147</v>
      </c>
      <c r="BI4" s="50" t="s">
        <v>148</v>
      </c>
      <c r="BJ4" s="43" t="s">
        <v>149</v>
      </c>
      <c r="BK4" s="59" t="s">
        <v>150</v>
      </c>
      <c r="BL4" s="43"/>
      <c r="BM4" s="36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ht="33" customHeight="1">
      <c r="A5" s="110" t="s">
        <v>9</v>
      </c>
      <c r="B5" s="24">
        <v>2103356</v>
      </c>
      <c r="C5" s="24">
        <v>0</v>
      </c>
      <c r="D5" s="24">
        <v>0</v>
      </c>
      <c r="E5" s="24">
        <v>2053494</v>
      </c>
      <c r="F5" s="24">
        <v>49862</v>
      </c>
      <c r="G5" s="24">
        <v>0</v>
      </c>
      <c r="H5" s="24">
        <v>0</v>
      </c>
      <c r="I5" s="24">
        <v>2245916</v>
      </c>
      <c r="J5" s="24">
        <v>0</v>
      </c>
      <c r="K5" s="24">
        <v>2245916</v>
      </c>
      <c r="L5" s="24">
        <v>1745561</v>
      </c>
      <c r="M5" s="24">
        <v>44199</v>
      </c>
      <c r="N5" s="24">
        <v>456156</v>
      </c>
      <c r="O5" s="24">
        <v>0</v>
      </c>
      <c r="P5" s="24">
        <v>0</v>
      </c>
      <c r="Q5" s="24">
        <v>194696</v>
      </c>
      <c r="R5" s="24">
        <v>0</v>
      </c>
      <c r="S5" s="24">
        <v>0</v>
      </c>
      <c r="T5" s="24">
        <v>4156</v>
      </c>
      <c r="U5" s="24">
        <f>SUM(V5:W5,AA5:AC5,AF5:AG5,AJ5:AK5,AN5:AO5)</f>
        <v>14913805</v>
      </c>
      <c r="V5" s="28">
        <v>457623</v>
      </c>
      <c r="W5" s="24">
        <v>13966072</v>
      </c>
      <c r="X5" s="28">
        <v>13942585</v>
      </c>
      <c r="Y5" s="24">
        <v>0</v>
      </c>
      <c r="Z5" s="24">
        <v>23487</v>
      </c>
      <c r="AA5" s="24">
        <v>14148</v>
      </c>
      <c r="AB5" s="28">
        <v>0</v>
      </c>
      <c r="AC5" s="28">
        <v>235277</v>
      </c>
      <c r="AD5" s="28">
        <v>43579</v>
      </c>
      <c r="AE5" s="28">
        <v>191698</v>
      </c>
      <c r="AF5" s="28">
        <v>0</v>
      </c>
      <c r="AG5" s="24">
        <v>0</v>
      </c>
      <c r="AH5" s="28">
        <v>0</v>
      </c>
      <c r="AI5" s="24">
        <v>0</v>
      </c>
      <c r="AJ5" s="24">
        <v>122329</v>
      </c>
      <c r="AK5" s="24">
        <v>0</v>
      </c>
      <c r="AL5" s="24">
        <v>0</v>
      </c>
      <c r="AM5" s="28">
        <v>0</v>
      </c>
      <c r="AN5" s="28">
        <v>0</v>
      </c>
      <c r="AO5" s="24">
        <v>118356</v>
      </c>
      <c r="AP5" s="28">
        <f>'第４０表介護保険事業会計（最初のページのみ印刷）'!B5-U5</f>
        <v>43719</v>
      </c>
      <c r="AQ5" s="24">
        <v>0</v>
      </c>
      <c r="AR5" s="24">
        <v>0</v>
      </c>
      <c r="AS5" s="24">
        <v>0</v>
      </c>
      <c r="AT5" s="28">
        <v>0</v>
      </c>
      <c r="AU5" s="143">
        <v>0</v>
      </c>
      <c r="AV5" s="24">
        <v>22776</v>
      </c>
      <c r="AW5" s="24">
        <v>0</v>
      </c>
      <c r="AX5" s="28">
        <v>40354</v>
      </c>
      <c r="AY5" s="28">
        <v>22220</v>
      </c>
      <c r="AZ5" s="28">
        <f aca="true" t="shared" si="0" ref="AZ5:AZ17">AV5-AX5</f>
        <v>-17578</v>
      </c>
      <c r="BA5" s="28">
        <v>0</v>
      </c>
      <c r="BB5" s="24">
        <v>4110</v>
      </c>
      <c r="BC5" s="28">
        <v>12324</v>
      </c>
      <c r="BD5" s="28">
        <f aca="true" t="shared" si="1" ref="BD5:BD15">BB5-BC5</f>
        <v>-8214</v>
      </c>
      <c r="BE5" s="28">
        <f aca="true" t="shared" si="2" ref="BE5:BE15">BF5+AZ5+BD5</f>
        <v>17927</v>
      </c>
      <c r="BF5" s="24">
        <f aca="true" t="shared" si="3" ref="BF5:BF15">AP5-AS5+AT5+BA5</f>
        <v>43719</v>
      </c>
      <c r="BG5" s="24">
        <f>'第４０表介護保険事業会計 (次ページ以降印刷)'!C5</f>
        <v>0</v>
      </c>
      <c r="BH5" s="28">
        <f>J5</f>
        <v>0</v>
      </c>
      <c r="BI5" s="28">
        <f>AH5</f>
        <v>0</v>
      </c>
      <c r="BJ5" s="28">
        <f aca="true" t="shared" si="4" ref="BJ5:BJ15">BE5-BG5-BH5+BI5</f>
        <v>17927</v>
      </c>
      <c r="BK5" s="24">
        <f aca="true" t="shared" si="5" ref="BK5:BK15">BF5-BG5-BH5+BI5</f>
        <v>43719</v>
      </c>
      <c r="BL5" s="24">
        <v>241769</v>
      </c>
      <c r="BM5" s="24">
        <v>36</v>
      </c>
      <c r="BN5" s="111"/>
      <c r="BO5" s="112">
        <v>14957524</v>
      </c>
      <c r="BP5" s="112">
        <f>'第４０表介護保険事業会計（最初のページのみ印刷）'!B5-BO5</f>
        <v>0</v>
      </c>
      <c r="BQ5" s="112">
        <v>14913805</v>
      </c>
      <c r="BR5" s="112">
        <f aca="true" t="shared" si="6" ref="BR5:BR15">U5-BQ5</f>
        <v>0</v>
      </c>
      <c r="BS5" s="112">
        <v>0</v>
      </c>
      <c r="BT5" s="112">
        <f>AS5-BS5</f>
        <v>0</v>
      </c>
      <c r="BU5" s="112">
        <v>17927</v>
      </c>
      <c r="BV5" s="112">
        <f aca="true" t="shared" si="7" ref="BV5:BV15">BE5-BU5</f>
        <v>0</v>
      </c>
      <c r="BW5" s="112">
        <v>43719</v>
      </c>
      <c r="BX5" s="112">
        <f aca="true" t="shared" si="8" ref="BX5:BX15">BF5-BW5</f>
        <v>0</v>
      </c>
      <c r="BY5" s="112">
        <v>17927</v>
      </c>
      <c r="BZ5" s="112">
        <f aca="true" t="shared" si="9" ref="BZ5:BZ15">BJ5-BY5</f>
        <v>0</v>
      </c>
      <c r="CA5" s="112">
        <v>43719</v>
      </c>
      <c r="CB5" s="112">
        <f aca="true" t="shared" si="10" ref="CB5:CB15">BK5-CA5</f>
        <v>0</v>
      </c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ht="33" customHeight="1">
      <c r="A6" s="113" t="s">
        <v>10</v>
      </c>
      <c r="B6" s="25">
        <v>1083452</v>
      </c>
      <c r="C6" s="25">
        <v>0</v>
      </c>
      <c r="D6" s="25">
        <v>0</v>
      </c>
      <c r="E6" s="25">
        <v>1058892</v>
      </c>
      <c r="F6" s="25">
        <v>24560</v>
      </c>
      <c r="G6" s="25">
        <v>0</v>
      </c>
      <c r="H6" s="25">
        <v>0</v>
      </c>
      <c r="I6" s="25">
        <v>1169400</v>
      </c>
      <c r="J6" s="25">
        <v>0</v>
      </c>
      <c r="K6" s="25">
        <v>1169400</v>
      </c>
      <c r="L6" s="25">
        <v>922798</v>
      </c>
      <c r="M6" s="25">
        <v>24561</v>
      </c>
      <c r="N6" s="25">
        <v>222041</v>
      </c>
      <c r="O6" s="25">
        <v>0</v>
      </c>
      <c r="P6" s="25">
        <v>0</v>
      </c>
      <c r="Q6" s="25">
        <v>445289</v>
      </c>
      <c r="R6" s="25">
        <v>0</v>
      </c>
      <c r="S6" s="25">
        <v>0</v>
      </c>
      <c r="T6" s="25">
        <v>1943</v>
      </c>
      <c r="U6" s="25">
        <f aca="true" t="shared" si="11" ref="U6:U17">SUM(V6:W6,AA6:AC6,AF6:AG6,AJ6:AK6,AN6:AO6)</f>
        <v>7686201</v>
      </c>
      <c r="V6" s="25">
        <v>215716</v>
      </c>
      <c r="W6" s="25">
        <v>6832530</v>
      </c>
      <c r="X6" s="25">
        <v>6380131</v>
      </c>
      <c r="Y6" s="25">
        <v>441963</v>
      </c>
      <c r="Z6" s="25">
        <v>10436</v>
      </c>
      <c r="AA6" s="25">
        <v>7564</v>
      </c>
      <c r="AB6" s="25">
        <v>0</v>
      </c>
      <c r="AC6" s="25">
        <v>115920</v>
      </c>
      <c r="AD6" s="25">
        <v>18596</v>
      </c>
      <c r="AE6" s="25">
        <v>97324</v>
      </c>
      <c r="AF6" s="25">
        <v>0</v>
      </c>
      <c r="AG6" s="25">
        <v>88035</v>
      </c>
      <c r="AH6" s="25">
        <v>0</v>
      </c>
      <c r="AI6" s="25">
        <v>88035</v>
      </c>
      <c r="AJ6" s="25">
        <v>224662</v>
      </c>
      <c r="AK6" s="25">
        <v>131</v>
      </c>
      <c r="AL6" s="25">
        <v>0</v>
      </c>
      <c r="AM6" s="25">
        <v>131</v>
      </c>
      <c r="AN6" s="25">
        <v>0</v>
      </c>
      <c r="AO6" s="25">
        <v>201643</v>
      </c>
      <c r="AP6" s="25">
        <f>'第４０表介護保険事業会計（最初のページのみ印刷）'!B6-U6</f>
        <v>366523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f t="shared" si="0"/>
        <v>0</v>
      </c>
      <c r="BA6" s="25">
        <v>0</v>
      </c>
      <c r="BB6" s="25">
        <v>0</v>
      </c>
      <c r="BC6" s="25">
        <v>0</v>
      </c>
      <c r="BD6" s="25">
        <f t="shared" si="1"/>
        <v>0</v>
      </c>
      <c r="BE6" s="25">
        <f t="shared" si="2"/>
        <v>366523</v>
      </c>
      <c r="BF6" s="25">
        <f t="shared" si="3"/>
        <v>366523</v>
      </c>
      <c r="BG6" s="25">
        <f>'第４０表介護保険事業会計 (次ページ以降印刷)'!C6</f>
        <v>0</v>
      </c>
      <c r="BH6" s="25">
        <f aca="true" t="shared" si="12" ref="BH6:BH15">J6</f>
        <v>0</v>
      </c>
      <c r="BI6" s="25">
        <f aca="true" t="shared" si="13" ref="BI6:BI15">AH6</f>
        <v>0</v>
      </c>
      <c r="BJ6" s="25">
        <f t="shared" si="4"/>
        <v>366523</v>
      </c>
      <c r="BK6" s="25">
        <f t="shared" si="5"/>
        <v>366523</v>
      </c>
      <c r="BL6" s="25">
        <v>117165</v>
      </c>
      <c r="BM6" s="25">
        <v>18</v>
      </c>
      <c r="BN6" s="111"/>
      <c r="BO6" s="112">
        <v>8052724</v>
      </c>
      <c r="BP6" s="112">
        <f>'第４０表介護保険事業会計（最初のページのみ印刷）'!B6-BO6</f>
        <v>0</v>
      </c>
      <c r="BQ6" s="112">
        <v>7686201</v>
      </c>
      <c r="BR6" s="112">
        <f t="shared" si="6"/>
        <v>0</v>
      </c>
      <c r="BS6" s="112">
        <v>0</v>
      </c>
      <c r="BT6" s="112">
        <f aca="true" t="shared" si="14" ref="BT6:BT15">AS6-BS6</f>
        <v>0</v>
      </c>
      <c r="BU6" s="112">
        <v>366523</v>
      </c>
      <c r="BV6" s="112">
        <f t="shared" si="7"/>
        <v>0</v>
      </c>
      <c r="BW6" s="112">
        <v>366523</v>
      </c>
      <c r="BX6" s="112">
        <f t="shared" si="8"/>
        <v>0</v>
      </c>
      <c r="BY6" s="112">
        <v>366523</v>
      </c>
      <c r="BZ6" s="112">
        <f t="shared" si="9"/>
        <v>0</v>
      </c>
      <c r="CA6" s="112">
        <v>366523</v>
      </c>
      <c r="CB6" s="112">
        <f t="shared" si="10"/>
        <v>0</v>
      </c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33" customHeight="1">
      <c r="A7" s="113" t="s">
        <v>11</v>
      </c>
      <c r="B7" s="25">
        <v>1906302</v>
      </c>
      <c r="C7" s="25">
        <v>0</v>
      </c>
      <c r="D7" s="25">
        <v>0</v>
      </c>
      <c r="E7" s="25">
        <v>1862825</v>
      </c>
      <c r="F7" s="25">
        <v>43477</v>
      </c>
      <c r="G7" s="25">
        <v>0</v>
      </c>
      <c r="H7" s="25">
        <v>0</v>
      </c>
      <c r="I7" s="25">
        <v>2157740</v>
      </c>
      <c r="J7" s="25">
        <v>0</v>
      </c>
      <c r="K7" s="25">
        <v>1881556</v>
      </c>
      <c r="L7" s="25">
        <v>1598669</v>
      </c>
      <c r="M7" s="25">
        <v>41006</v>
      </c>
      <c r="N7" s="25">
        <v>241881</v>
      </c>
      <c r="O7" s="25">
        <v>276184</v>
      </c>
      <c r="P7" s="25">
        <v>60204</v>
      </c>
      <c r="Q7" s="25">
        <v>333882</v>
      </c>
      <c r="R7" s="25">
        <v>0</v>
      </c>
      <c r="S7" s="25">
        <v>0</v>
      </c>
      <c r="T7" s="25">
        <v>8082</v>
      </c>
      <c r="U7" s="25">
        <f t="shared" si="11"/>
        <v>13921514</v>
      </c>
      <c r="V7" s="25">
        <v>531836</v>
      </c>
      <c r="W7" s="25">
        <v>12791119</v>
      </c>
      <c r="X7" s="25">
        <v>12770330</v>
      </c>
      <c r="Y7" s="25">
        <v>0</v>
      </c>
      <c r="Z7" s="25">
        <v>20789</v>
      </c>
      <c r="AA7" s="25">
        <v>13992</v>
      </c>
      <c r="AB7" s="25">
        <v>0</v>
      </c>
      <c r="AC7" s="25">
        <v>209620</v>
      </c>
      <c r="AD7" s="25">
        <v>17555</v>
      </c>
      <c r="AE7" s="25">
        <v>192065</v>
      </c>
      <c r="AF7" s="25">
        <v>0</v>
      </c>
      <c r="AG7" s="25">
        <v>0</v>
      </c>
      <c r="AH7" s="25">
        <v>0</v>
      </c>
      <c r="AI7" s="25">
        <v>0</v>
      </c>
      <c r="AJ7" s="25">
        <v>129614</v>
      </c>
      <c r="AK7" s="25">
        <v>0</v>
      </c>
      <c r="AL7" s="25">
        <v>0</v>
      </c>
      <c r="AM7" s="25">
        <v>0</v>
      </c>
      <c r="AN7" s="25">
        <v>0</v>
      </c>
      <c r="AO7" s="25">
        <v>245333</v>
      </c>
      <c r="AP7" s="25">
        <f>'第４０表介護保険事業会計（最初のページのみ印刷）'!B7-U7</f>
        <v>94192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21065</v>
      </c>
      <c r="AW7" s="25">
        <v>0</v>
      </c>
      <c r="AX7" s="25">
        <v>7412</v>
      </c>
      <c r="AY7" s="25">
        <v>7412</v>
      </c>
      <c r="AZ7" s="25">
        <f t="shared" si="0"/>
        <v>13653</v>
      </c>
      <c r="BA7" s="25">
        <v>0</v>
      </c>
      <c r="BB7" s="25">
        <v>20091</v>
      </c>
      <c r="BC7" s="25">
        <v>23004</v>
      </c>
      <c r="BD7" s="25">
        <f t="shared" si="1"/>
        <v>-2913</v>
      </c>
      <c r="BE7" s="25">
        <f t="shared" si="2"/>
        <v>104932</v>
      </c>
      <c r="BF7" s="25">
        <f t="shared" si="3"/>
        <v>94192</v>
      </c>
      <c r="BG7" s="25">
        <f>'第４０表介護保険事業会計 (次ページ以降印刷)'!C7</f>
        <v>0</v>
      </c>
      <c r="BH7" s="25">
        <f t="shared" si="12"/>
        <v>0</v>
      </c>
      <c r="BI7" s="25">
        <f t="shared" si="13"/>
        <v>0</v>
      </c>
      <c r="BJ7" s="25">
        <f t="shared" si="4"/>
        <v>104932</v>
      </c>
      <c r="BK7" s="25">
        <f t="shared" si="5"/>
        <v>94192</v>
      </c>
      <c r="BL7" s="25">
        <v>247551</v>
      </c>
      <c r="BM7" s="25">
        <v>35</v>
      </c>
      <c r="BN7" s="111"/>
      <c r="BO7" s="112">
        <v>14015706</v>
      </c>
      <c r="BP7" s="112">
        <f>'第４０表介護保険事業会計（最初のページのみ印刷）'!B7-BO7</f>
        <v>0</v>
      </c>
      <c r="BQ7" s="112">
        <v>13921514</v>
      </c>
      <c r="BR7" s="112">
        <f t="shared" si="6"/>
        <v>0</v>
      </c>
      <c r="BS7" s="112">
        <v>0</v>
      </c>
      <c r="BT7" s="112">
        <f t="shared" si="14"/>
        <v>0</v>
      </c>
      <c r="BU7" s="112">
        <v>104932</v>
      </c>
      <c r="BV7" s="112">
        <f t="shared" si="7"/>
        <v>0</v>
      </c>
      <c r="BW7" s="112">
        <v>94192</v>
      </c>
      <c r="BX7" s="112">
        <f t="shared" si="8"/>
        <v>0</v>
      </c>
      <c r="BY7" s="112">
        <v>104932</v>
      </c>
      <c r="BZ7" s="112">
        <f t="shared" si="9"/>
        <v>0</v>
      </c>
      <c r="CA7" s="112">
        <v>94192</v>
      </c>
      <c r="CB7" s="112">
        <f t="shared" si="10"/>
        <v>0</v>
      </c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ht="33" customHeight="1">
      <c r="A8" s="113" t="s">
        <v>12</v>
      </c>
      <c r="B8" s="25">
        <v>2857166</v>
      </c>
      <c r="C8" s="25">
        <v>0</v>
      </c>
      <c r="D8" s="25">
        <v>0</v>
      </c>
      <c r="E8" s="25">
        <v>2772512</v>
      </c>
      <c r="F8" s="25">
        <v>84654</v>
      </c>
      <c r="G8" s="25">
        <v>0</v>
      </c>
      <c r="H8" s="25">
        <v>0</v>
      </c>
      <c r="I8" s="25">
        <v>2791859</v>
      </c>
      <c r="J8" s="25">
        <v>0</v>
      </c>
      <c r="K8" s="25">
        <v>2791859</v>
      </c>
      <c r="L8" s="25">
        <v>2366038</v>
      </c>
      <c r="M8" s="25">
        <v>77317</v>
      </c>
      <c r="N8" s="25">
        <v>348504</v>
      </c>
      <c r="O8" s="25">
        <v>0</v>
      </c>
      <c r="P8" s="25">
        <v>0</v>
      </c>
      <c r="Q8" s="25">
        <v>785019</v>
      </c>
      <c r="R8" s="25">
        <v>0</v>
      </c>
      <c r="S8" s="25">
        <v>0</v>
      </c>
      <c r="T8" s="25">
        <v>12358</v>
      </c>
      <c r="U8" s="25">
        <f t="shared" si="11"/>
        <v>20869902</v>
      </c>
      <c r="V8" s="25">
        <v>350180</v>
      </c>
      <c r="W8" s="25">
        <v>18935586</v>
      </c>
      <c r="X8" s="25">
        <v>18906817</v>
      </c>
      <c r="Y8" s="25">
        <v>0</v>
      </c>
      <c r="Z8" s="25">
        <v>28769</v>
      </c>
      <c r="AA8" s="25">
        <v>21141</v>
      </c>
      <c r="AB8" s="25">
        <v>0</v>
      </c>
      <c r="AC8" s="25">
        <v>440776</v>
      </c>
      <c r="AD8" s="25">
        <v>153958</v>
      </c>
      <c r="AE8" s="25">
        <v>286818</v>
      </c>
      <c r="AF8" s="25">
        <v>0</v>
      </c>
      <c r="AG8" s="25">
        <v>0</v>
      </c>
      <c r="AH8" s="25">
        <v>0</v>
      </c>
      <c r="AI8" s="25">
        <v>0</v>
      </c>
      <c r="AJ8" s="25">
        <v>542289</v>
      </c>
      <c r="AK8" s="25">
        <v>102586</v>
      </c>
      <c r="AL8" s="25">
        <v>102586</v>
      </c>
      <c r="AM8" s="25">
        <v>0</v>
      </c>
      <c r="AN8" s="25">
        <v>0</v>
      </c>
      <c r="AO8" s="25">
        <v>477344</v>
      </c>
      <c r="AP8" s="25">
        <f>'第４０表介護保険事業会計（最初のページのみ印刷）'!B8-U8</f>
        <v>289072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59606</v>
      </c>
      <c r="AY8" s="25">
        <v>22030</v>
      </c>
      <c r="AZ8" s="25">
        <f t="shared" si="0"/>
        <v>-59606</v>
      </c>
      <c r="BA8" s="25">
        <v>0</v>
      </c>
      <c r="BB8" s="25">
        <v>0</v>
      </c>
      <c r="BC8" s="25">
        <v>52944</v>
      </c>
      <c r="BD8" s="25">
        <f t="shared" si="1"/>
        <v>-52944</v>
      </c>
      <c r="BE8" s="25">
        <f t="shared" si="2"/>
        <v>176522</v>
      </c>
      <c r="BF8" s="25">
        <f t="shared" si="3"/>
        <v>289072</v>
      </c>
      <c r="BG8" s="25">
        <f>'第４０表介護保険事業会計 (次ページ以降印刷)'!C8</f>
        <v>0</v>
      </c>
      <c r="BH8" s="25">
        <f t="shared" si="12"/>
        <v>0</v>
      </c>
      <c r="BI8" s="25">
        <f t="shared" si="13"/>
        <v>0</v>
      </c>
      <c r="BJ8" s="25">
        <f t="shared" si="4"/>
        <v>176522</v>
      </c>
      <c r="BK8" s="25">
        <f t="shared" si="5"/>
        <v>289072</v>
      </c>
      <c r="BL8" s="25">
        <v>69575</v>
      </c>
      <c r="BM8" s="25">
        <v>12</v>
      </c>
      <c r="BN8" s="111"/>
      <c r="BO8" s="112">
        <v>21158974</v>
      </c>
      <c r="BP8" s="112">
        <f>'第４０表介護保険事業会計（最初のページのみ印刷）'!B8-BO8</f>
        <v>0</v>
      </c>
      <c r="BQ8" s="112">
        <v>20869902</v>
      </c>
      <c r="BR8" s="112">
        <f t="shared" si="6"/>
        <v>0</v>
      </c>
      <c r="BS8" s="112">
        <v>0</v>
      </c>
      <c r="BT8" s="112">
        <f t="shared" si="14"/>
        <v>0</v>
      </c>
      <c r="BU8" s="112">
        <v>176522</v>
      </c>
      <c r="BV8" s="112">
        <f t="shared" si="7"/>
        <v>0</v>
      </c>
      <c r="BW8" s="112">
        <v>289072</v>
      </c>
      <c r="BX8" s="112">
        <f t="shared" si="8"/>
        <v>0</v>
      </c>
      <c r="BY8" s="112">
        <v>176522</v>
      </c>
      <c r="BZ8" s="112">
        <f t="shared" si="9"/>
        <v>0</v>
      </c>
      <c r="CA8" s="112">
        <v>289072</v>
      </c>
      <c r="CB8" s="112">
        <f t="shared" si="10"/>
        <v>0</v>
      </c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ht="33" customHeight="1">
      <c r="A9" s="113" t="s">
        <v>13</v>
      </c>
      <c r="B9" s="25">
        <v>455371</v>
      </c>
      <c r="C9" s="25">
        <v>0</v>
      </c>
      <c r="D9" s="25">
        <v>0</v>
      </c>
      <c r="E9" s="25">
        <v>448533</v>
      </c>
      <c r="F9" s="25">
        <v>6838</v>
      </c>
      <c r="G9" s="25">
        <v>0</v>
      </c>
      <c r="H9" s="25">
        <v>0</v>
      </c>
      <c r="I9" s="25">
        <v>462395</v>
      </c>
      <c r="J9" s="25">
        <v>0</v>
      </c>
      <c r="K9" s="25">
        <v>462395</v>
      </c>
      <c r="L9" s="25">
        <v>363111</v>
      </c>
      <c r="M9" s="25">
        <v>5723</v>
      </c>
      <c r="N9" s="25">
        <v>93561</v>
      </c>
      <c r="O9" s="25">
        <v>0</v>
      </c>
      <c r="P9" s="25">
        <v>46883</v>
      </c>
      <c r="Q9" s="25">
        <v>77600</v>
      </c>
      <c r="R9" s="25">
        <v>0</v>
      </c>
      <c r="S9" s="25">
        <v>0</v>
      </c>
      <c r="T9" s="25">
        <v>219</v>
      </c>
      <c r="U9" s="26">
        <f t="shared" si="11"/>
        <v>3127991</v>
      </c>
      <c r="V9" s="25">
        <v>96545</v>
      </c>
      <c r="W9" s="25">
        <v>2904885</v>
      </c>
      <c r="X9" s="25">
        <v>2900585</v>
      </c>
      <c r="Y9" s="25">
        <v>0</v>
      </c>
      <c r="Z9" s="25">
        <v>4300</v>
      </c>
      <c r="AA9" s="25">
        <v>3087</v>
      </c>
      <c r="AB9" s="25">
        <v>0</v>
      </c>
      <c r="AC9" s="25">
        <v>31188</v>
      </c>
      <c r="AD9" s="25">
        <v>7649</v>
      </c>
      <c r="AE9" s="25">
        <v>23539</v>
      </c>
      <c r="AF9" s="25">
        <v>0</v>
      </c>
      <c r="AG9" s="25">
        <v>1014</v>
      </c>
      <c r="AH9" s="25">
        <v>0</v>
      </c>
      <c r="AI9" s="25">
        <v>1014</v>
      </c>
      <c r="AJ9" s="25">
        <v>52627</v>
      </c>
      <c r="AK9" s="25">
        <v>0</v>
      </c>
      <c r="AL9" s="25">
        <v>0</v>
      </c>
      <c r="AM9" s="25">
        <v>0</v>
      </c>
      <c r="AN9" s="25">
        <v>0</v>
      </c>
      <c r="AO9" s="25">
        <v>38645</v>
      </c>
      <c r="AP9" s="25">
        <f>'第４０表介護保険事業会計（最初のページのみ印刷）'!B9-U9</f>
        <v>111791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32851</v>
      </c>
      <c r="AY9" s="25">
        <v>5884</v>
      </c>
      <c r="AZ9" s="25">
        <f t="shared" si="0"/>
        <v>-32851</v>
      </c>
      <c r="BA9" s="25">
        <v>0</v>
      </c>
      <c r="BB9" s="25">
        <v>0</v>
      </c>
      <c r="BC9" s="25">
        <v>7122</v>
      </c>
      <c r="BD9" s="25">
        <f t="shared" si="1"/>
        <v>-7122</v>
      </c>
      <c r="BE9" s="25">
        <f t="shared" si="2"/>
        <v>71818</v>
      </c>
      <c r="BF9" s="25">
        <f t="shared" si="3"/>
        <v>111791</v>
      </c>
      <c r="BG9" s="25">
        <f>'第４０表介護保険事業会計 (次ページ以降印刷)'!C9</f>
        <v>0</v>
      </c>
      <c r="BH9" s="25">
        <f t="shared" si="12"/>
        <v>0</v>
      </c>
      <c r="BI9" s="25">
        <f t="shared" si="13"/>
        <v>0</v>
      </c>
      <c r="BJ9" s="25">
        <f t="shared" si="4"/>
        <v>71818</v>
      </c>
      <c r="BK9" s="25">
        <f t="shared" si="5"/>
        <v>111791</v>
      </c>
      <c r="BL9" s="25">
        <v>41216</v>
      </c>
      <c r="BM9" s="25">
        <v>6</v>
      </c>
      <c r="BN9" s="111"/>
      <c r="BO9" s="112">
        <v>3239782</v>
      </c>
      <c r="BP9" s="112">
        <f>'第４０表介護保険事業会計（最初のページのみ印刷）'!B9-BO9</f>
        <v>0</v>
      </c>
      <c r="BQ9" s="112">
        <v>3127991</v>
      </c>
      <c r="BR9" s="112">
        <f t="shared" si="6"/>
        <v>0</v>
      </c>
      <c r="BS9" s="112">
        <v>0</v>
      </c>
      <c r="BT9" s="112">
        <f t="shared" si="14"/>
        <v>0</v>
      </c>
      <c r="BU9" s="112">
        <v>71818</v>
      </c>
      <c r="BV9" s="112">
        <f t="shared" si="7"/>
        <v>0</v>
      </c>
      <c r="BW9" s="112">
        <v>111791</v>
      </c>
      <c r="BX9" s="112">
        <f t="shared" si="8"/>
        <v>0</v>
      </c>
      <c r="BY9" s="112">
        <v>71818</v>
      </c>
      <c r="BZ9" s="112">
        <f t="shared" si="9"/>
        <v>0</v>
      </c>
      <c r="CA9" s="112">
        <v>111791</v>
      </c>
      <c r="CB9" s="112">
        <f t="shared" si="10"/>
        <v>0</v>
      </c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ht="33" customHeight="1">
      <c r="A10" s="110" t="s">
        <v>14</v>
      </c>
      <c r="B10" s="24">
        <v>528435</v>
      </c>
      <c r="C10" s="24">
        <v>0</v>
      </c>
      <c r="D10" s="24">
        <v>0</v>
      </c>
      <c r="E10" s="24">
        <v>516417</v>
      </c>
      <c r="F10" s="24">
        <v>12018</v>
      </c>
      <c r="G10" s="24">
        <v>0</v>
      </c>
      <c r="H10" s="24">
        <v>0</v>
      </c>
      <c r="I10" s="24">
        <v>551674</v>
      </c>
      <c r="J10" s="24">
        <v>0</v>
      </c>
      <c r="K10" s="24">
        <v>551674</v>
      </c>
      <c r="L10" s="24">
        <v>428632</v>
      </c>
      <c r="M10" s="24">
        <v>11826</v>
      </c>
      <c r="N10" s="24">
        <v>111216</v>
      </c>
      <c r="O10" s="24">
        <v>0</v>
      </c>
      <c r="P10" s="24">
        <v>45927</v>
      </c>
      <c r="Q10" s="24">
        <v>25292</v>
      </c>
      <c r="R10" s="24">
        <v>0</v>
      </c>
      <c r="S10" s="24">
        <v>0</v>
      </c>
      <c r="T10" s="24">
        <v>449</v>
      </c>
      <c r="U10" s="24">
        <f t="shared" si="11"/>
        <v>3677918</v>
      </c>
      <c r="V10" s="24">
        <v>112236</v>
      </c>
      <c r="W10" s="24">
        <v>3482673</v>
      </c>
      <c r="X10" s="24">
        <v>3477413</v>
      </c>
      <c r="Y10" s="24">
        <v>0</v>
      </c>
      <c r="Z10" s="24">
        <v>5260</v>
      </c>
      <c r="AA10" s="24">
        <v>3457</v>
      </c>
      <c r="AB10" s="24">
        <v>0</v>
      </c>
      <c r="AC10" s="24">
        <v>56500</v>
      </c>
      <c r="AD10" s="24">
        <v>4245</v>
      </c>
      <c r="AE10" s="24">
        <v>52255</v>
      </c>
      <c r="AF10" s="24">
        <v>0</v>
      </c>
      <c r="AG10" s="24">
        <v>0</v>
      </c>
      <c r="AH10" s="24">
        <v>0</v>
      </c>
      <c r="AI10" s="24">
        <v>0</v>
      </c>
      <c r="AJ10" s="24">
        <v>16745</v>
      </c>
      <c r="AK10" s="24">
        <v>0</v>
      </c>
      <c r="AL10" s="24">
        <v>0</v>
      </c>
      <c r="AM10" s="24">
        <v>0</v>
      </c>
      <c r="AN10" s="24">
        <v>0</v>
      </c>
      <c r="AO10" s="24">
        <v>6307</v>
      </c>
      <c r="AP10" s="24">
        <f>'第４０表介護保険事業会計（最初のページのみ印刷）'!B10-U10</f>
        <v>50217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5542</v>
      </c>
      <c r="AW10" s="24">
        <v>1092</v>
      </c>
      <c r="AX10" s="24">
        <v>3853</v>
      </c>
      <c r="AY10" s="24">
        <v>3853</v>
      </c>
      <c r="AZ10" s="24">
        <f t="shared" si="0"/>
        <v>1689</v>
      </c>
      <c r="BA10" s="24">
        <v>0</v>
      </c>
      <c r="BB10" s="24">
        <v>2056</v>
      </c>
      <c r="BC10" s="24">
        <v>5169</v>
      </c>
      <c r="BD10" s="24">
        <f t="shared" si="1"/>
        <v>-3113</v>
      </c>
      <c r="BE10" s="24">
        <f t="shared" si="2"/>
        <v>48793</v>
      </c>
      <c r="BF10" s="24">
        <f t="shared" si="3"/>
        <v>50217</v>
      </c>
      <c r="BG10" s="24">
        <f>'第４０表介護保険事業会計 (次ページ以降印刷)'!C10</f>
        <v>0</v>
      </c>
      <c r="BH10" s="24">
        <f t="shared" si="12"/>
        <v>0</v>
      </c>
      <c r="BI10" s="24">
        <f t="shared" si="13"/>
        <v>0</v>
      </c>
      <c r="BJ10" s="24">
        <f t="shared" si="4"/>
        <v>48793</v>
      </c>
      <c r="BK10" s="24">
        <f t="shared" si="5"/>
        <v>50217</v>
      </c>
      <c r="BL10" s="24">
        <v>63992</v>
      </c>
      <c r="BM10" s="24">
        <v>11</v>
      </c>
      <c r="BN10" s="111"/>
      <c r="BO10" s="112">
        <v>3728135</v>
      </c>
      <c r="BP10" s="112">
        <f>'第４０表介護保険事業会計（最初のページのみ印刷）'!B10-BO10</f>
        <v>0</v>
      </c>
      <c r="BQ10" s="112">
        <v>3677918</v>
      </c>
      <c r="BR10" s="112">
        <f t="shared" si="6"/>
        <v>0</v>
      </c>
      <c r="BS10" s="112">
        <v>0</v>
      </c>
      <c r="BT10" s="112">
        <f t="shared" si="14"/>
        <v>0</v>
      </c>
      <c r="BU10" s="112">
        <v>48793</v>
      </c>
      <c r="BV10" s="112">
        <f t="shared" si="7"/>
        <v>0</v>
      </c>
      <c r="BW10" s="112">
        <v>50217</v>
      </c>
      <c r="BX10" s="112">
        <f t="shared" si="8"/>
        <v>0</v>
      </c>
      <c r="BY10" s="112">
        <v>48793</v>
      </c>
      <c r="BZ10" s="112">
        <f t="shared" si="9"/>
        <v>0</v>
      </c>
      <c r="CA10" s="112">
        <v>50217</v>
      </c>
      <c r="CB10" s="112">
        <f t="shared" si="10"/>
        <v>0</v>
      </c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ht="33" customHeight="1">
      <c r="A11" s="113" t="s">
        <v>15</v>
      </c>
      <c r="B11" s="25">
        <v>480602</v>
      </c>
      <c r="C11" s="25">
        <v>0</v>
      </c>
      <c r="D11" s="25">
        <v>0</v>
      </c>
      <c r="E11" s="25">
        <v>470270</v>
      </c>
      <c r="F11" s="25">
        <v>10332</v>
      </c>
      <c r="G11" s="25">
        <v>0</v>
      </c>
      <c r="H11" s="25">
        <v>0</v>
      </c>
      <c r="I11" s="25">
        <v>511836</v>
      </c>
      <c r="J11" s="25">
        <v>0</v>
      </c>
      <c r="K11" s="25">
        <v>511836</v>
      </c>
      <c r="L11" s="25">
        <v>388948</v>
      </c>
      <c r="M11" s="25">
        <v>9892</v>
      </c>
      <c r="N11" s="25">
        <v>112996</v>
      </c>
      <c r="O11" s="25">
        <v>0</v>
      </c>
      <c r="P11" s="25">
        <v>35000</v>
      </c>
      <c r="Q11" s="25">
        <v>68556</v>
      </c>
      <c r="R11" s="25">
        <v>0</v>
      </c>
      <c r="S11" s="25">
        <v>0</v>
      </c>
      <c r="T11" s="25">
        <v>486</v>
      </c>
      <c r="U11" s="25">
        <f t="shared" si="11"/>
        <v>3360617</v>
      </c>
      <c r="V11" s="25">
        <v>114440</v>
      </c>
      <c r="W11" s="25">
        <v>3111580</v>
      </c>
      <c r="X11" s="25">
        <v>3107303</v>
      </c>
      <c r="Y11" s="25">
        <v>0</v>
      </c>
      <c r="Z11" s="25">
        <v>4277</v>
      </c>
      <c r="AA11" s="25">
        <v>3281</v>
      </c>
      <c r="AB11" s="25">
        <v>0</v>
      </c>
      <c r="AC11" s="25">
        <v>50106</v>
      </c>
      <c r="AD11" s="25">
        <v>3086</v>
      </c>
      <c r="AE11" s="25">
        <v>47020</v>
      </c>
      <c r="AF11" s="25">
        <v>0</v>
      </c>
      <c r="AG11" s="25">
        <v>0</v>
      </c>
      <c r="AH11" s="25">
        <v>0</v>
      </c>
      <c r="AI11" s="25">
        <v>0</v>
      </c>
      <c r="AJ11" s="25">
        <v>41810</v>
      </c>
      <c r="AK11" s="25">
        <v>0</v>
      </c>
      <c r="AL11" s="25">
        <v>0</v>
      </c>
      <c r="AM11" s="25">
        <v>0</v>
      </c>
      <c r="AN11" s="25">
        <v>0</v>
      </c>
      <c r="AO11" s="25">
        <v>39400</v>
      </c>
      <c r="AP11" s="25">
        <f>'第４０表介護保険事業会計（最初のページのみ印刷）'!B11-U11</f>
        <v>38287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1290</v>
      </c>
      <c r="AW11" s="25">
        <v>0</v>
      </c>
      <c r="AX11" s="25">
        <v>1274</v>
      </c>
      <c r="AY11" s="25">
        <v>1274</v>
      </c>
      <c r="AZ11" s="25">
        <f t="shared" si="0"/>
        <v>16</v>
      </c>
      <c r="BA11" s="25">
        <v>0</v>
      </c>
      <c r="BB11" s="25">
        <v>2388</v>
      </c>
      <c r="BC11" s="25">
        <v>1724</v>
      </c>
      <c r="BD11" s="25">
        <f t="shared" si="1"/>
        <v>664</v>
      </c>
      <c r="BE11" s="25">
        <f t="shared" si="2"/>
        <v>38967</v>
      </c>
      <c r="BF11" s="25">
        <f t="shared" si="3"/>
        <v>38287</v>
      </c>
      <c r="BG11" s="25">
        <f>'第４０表介護保険事業会計 (次ページ以降印刷)'!C11</f>
        <v>0</v>
      </c>
      <c r="BH11" s="25">
        <f t="shared" si="12"/>
        <v>0</v>
      </c>
      <c r="BI11" s="25">
        <f t="shared" si="13"/>
        <v>0</v>
      </c>
      <c r="BJ11" s="25">
        <f t="shared" si="4"/>
        <v>38967</v>
      </c>
      <c r="BK11" s="25">
        <f t="shared" si="5"/>
        <v>38287</v>
      </c>
      <c r="BL11" s="25">
        <v>64341</v>
      </c>
      <c r="BM11" s="25">
        <v>7</v>
      </c>
      <c r="BN11" s="111"/>
      <c r="BO11" s="112">
        <v>3398904</v>
      </c>
      <c r="BP11" s="112">
        <f>'第４０表介護保険事業会計（最初のページのみ印刷）'!B11-BO11</f>
        <v>0</v>
      </c>
      <c r="BQ11" s="112">
        <v>3360617</v>
      </c>
      <c r="BR11" s="112">
        <f t="shared" si="6"/>
        <v>0</v>
      </c>
      <c r="BS11" s="112">
        <v>0</v>
      </c>
      <c r="BT11" s="112">
        <f t="shared" si="14"/>
        <v>0</v>
      </c>
      <c r="BU11" s="112">
        <v>38967</v>
      </c>
      <c r="BV11" s="112">
        <f t="shared" si="7"/>
        <v>0</v>
      </c>
      <c r="BW11" s="112">
        <v>38287</v>
      </c>
      <c r="BX11" s="112">
        <f t="shared" si="8"/>
        <v>0</v>
      </c>
      <c r="BY11" s="112">
        <v>38967</v>
      </c>
      <c r="BZ11" s="112">
        <f>BJ11-BY11</f>
        <v>0</v>
      </c>
      <c r="CA11" s="112">
        <v>38287</v>
      </c>
      <c r="CB11" s="112">
        <f t="shared" si="10"/>
        <v>0</v>
      </c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ht="33" customHeight="1">
      <c r="A12" s="113" t="s">
        <v>16</v>
      </c>
      <c r="B12" s="25">
        <v>301272</v>
      </c>
      <c r="C12" s="25">
        <v>0</v>
      </c>
      <c r="D12" s="25">
        <v>0</v>
      </c>
      <c r="E12" s="25">
        <v>296026</v>
      </c>
      <c r="F12" s="25">
        <v>5246</v>
      </c>
      <c r="G12" s="25">
        <v>0</v>
      </c>
      <c r="H12" s="25">
        <v>0</v>
      </c>
      <c r="I12" s="25">
        <v>307098</v>
      </c>
      <c r="J12" s="25">
        <v>0</v>
      </c>
      <c r="K12" s="25">
        <v>307098</v>
      </c>
      <c r="L12" s="25">
        <v>246942</v>
      </c>
      <c r="M12" s="25">
        <v>4399</v>
      </c>
      <c r="N12" s="25">
        <v>55757</v>
      </c>
      <c r="O12" s="25">
        <v>0</v>
      </c>
      <c r="P12" s="25">
        <v>13230</v>
      </c>
      <c r="Q12" s="25">
        <v>66798</v>
      </c>
      <c r="R12" s="25">
        <v>0</v>
      </c>
      <c r="S12" s="25">
        <v>0</v>
      </c>
      <c r="T12" s="25">
        <v>2442</v>
      </c>
      <c r="U12" s="25">
        <f t="shared" si="11"/>
        <v>2069624</v>
      </c>
      <c r="V12" s="25">
        <v>53065</v>
      </c>
      <c r="W12" s="25">
        <v>1923410</v>
      </c>
      <c r="X12" s="25">
        <v>1920304</v>
      </c>
      <c r="Y12" s="25">
        <v>0</v>
      </c>
      <c r="Z12" s="25">
        <v>3106</v>
      </c>
      <c r="AA12" s="25">
        <v>1974</v>
      </c>
      <c r="AB12" s="25">
        <v>0</v>
      </c>
      <c r="AC12" s="25">
        <v>21304</v>
      </c>
      <c r="AD12" s="25">
        <v>344</v>
      </c>
      <c r="AE12" s="25">
        <v>20960</v>
      </c>
      <c r="AF12" s="25">
        <v>0</v>
      </c>
      <c r="AG12" s="25">
        <v>0</v>
      </c>
      <c r="AH12" s="25">
        <v>0</v>
      </c>
      <c r="AI12" s="25">
        <v>0</v>
      </c>
      <c r="AJ12" s="25">
        <v>29654</v>
      </c>
      <c r="AK12" s="25">
        <v>0</v>
      </c>
      <c r="AL12" s="25">
        <v>0</v>
      </c>
      <c r="AM12" s="25">
        <v>0</v>
      </c>
      <c r="AN12" s="25">
        <v>0</v>
      </c>
      <c r="AO12" s="25">
        <v>40217</v>
      </c>
      <c r="AP12" s="25">
        <f>'第４０表介護保険事業会計（最初のページのみ印刷）'!B12-U12</f>
        <v>67422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25272</v>
      </c>
      <c r="AY12" s="25">
        <v>3188</v>
      </c>
      <c r="AZ12" s="25">
        <f t="shared" si="0"/>
        <v>-25272</v>
      </c>
      <c r="BA12" s="25">
        <v>0</v>
      </c>
      <c r="BB12" s="25">
        <v>0</v>
      </c>
      <c r="BC12" s="25">
        <v>8406</v>
      </c>
      <c r="BD12" s="25">
        <f t="shared" si="1"/>
        <v>-8406</v>
      </c>
      <c r="BE12" s="25">
        <f t="shared" si="2"/>
        <v>33744</v>
      </c>
      <c r="BF12" s="25">
        <f t="shared" si="3"/>
        <v>67422</v>
      </c>
      <c r="BG12" s="25">
        <f>'第４０表介護保険事業会計 (次ページ以降印刷)'!C12</f>
        <v>0</v>
      </c>
      <c r="BH12" s="25">
        <f t="shared" si="12"/>
        <v>0</v>
      </c>
      <c r="BI12" s="25">
        <f t="shared" si="13"/>
        <v>0</v>
      </c>
      <c r="BJ12" s="25">
        <f t="shared" si="4"/>
        <v>33744</v>
      </c>
      <c r="BK12" s="25">
        <f t="shared" si="5"/>
        <v>67422</v>
      </c>
      <c r="BL12" s="25">
        <v>30393</v>
      </c>
      <c r="BM12" s="25">
        <v>6</v>
      </c>
      <c r="BN12" s="111"/>
      <c r="BO12" s="112">
        <v>2137046</v>
      </c>
      <c r="BP12" s="112">
        <f>'第４０表介護保険事業会計（最初のページのみ印刷）'!B12-BO12</f>
        <v>0</v>
      </c>
      <c r="BQ12" s="112">
        <v>2069624</v>
      </c>
      <c r="BR12" s="112">
        <f t="shared" si="6"/>
        <v>0</v>
      </c>
      <c r="BS12" s="112">
        <v>0</v>
      </c>
      <c r="BT12" s="112">
        <f t="shared" si="14"/>
        <v>0</v>
      </c>
      <c r="BU12" s="112">
        <v>33744</v>
      </c>
      <c r="BV12" s="112">
        <f t="shared" si="7"/>
        <v>0</v>
      </c>
      <c r="BW12" s="112">
        <v>67422</v>
      </c>
      <c r="BX12" s="112">
        <f t="shared" si="8"/>
        <v>0</v>
      </c>
      <c r="BY12" s="112">
        <v>33744</v>
      </c>
      <c r="BZ12" s="112">
        <f t="shared" si="9"/>
        <v>0</v>
      </c>
      <c r="CA12" s="112">
        <v>67422</v>
      </c>
      <c r="CB12" s="112">
        <f t="shared" si="10"/>
        <v>0</v>
      </c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ht="33" customHeight="1">
      <c r="A13" s="113" t="s">
        <v>17</v>
      </c>
      <c r="B13" s="25">
        <v>513786</v>
      </c>
      <c r="C13" s="25">
        <v>0</v>
      </c>
      <c r="D13" s="25">
        <v>0</v>
      </c>
      <c r="E13" s="25">
        <v>505781</v>
      </c>
      <c r="F13" s="25">
        <v>8005</v>
      </c>
      <c r="G13" s="25">
        <v>0</v>
      </c>
      <c r="H13" s="25">
        <v>0</v>
      </c>
      <c r="I13" s="25">
        <v>525020</v>
      </c>
      <c r="J13" s="25">
        <v>0</v>
      </c>
      <c r="K13" s="25">
        <v>525020</v>
      </c>
      <c r="L13" s="25">
        <v>410770</v>
      </c>
      <c r="M13" s="25">
        <v>7361</v>
      </c>
      <c r="N13" s="25">
        <v>106889</v>
      </c>
      <c r="O13" s="25">
        <v>0</v>
      </c>
      <c r="P13" s="25">
        <v>20000</v>
      </c>
      <c r="Q13" s="25">
        <v>99802</v>
      </c>
      <c r="R13" s="25">
        <v>0</v>
      </c>
      <c r="S13" s="25">
        <v>0</v>
      </c>
      <c r="T13" s="25">
        <v>12277</v>
      </c>
      <c r="U13" s="25">
        <f t="shared" si="11"/>
        <v>3515608</v>
      </c>
      <c r="V13" s="25">
        <v>112303</v>
      </c>
      <c r="W13" s="25">
        <v>3286161</v>
      </c>
      <c r="X13" s="25">
        <v>3281310</v>
      </c>
      <c r="Y13" s="25">
        <v>0</v>
      </c>
      <c r="Z13" s="25">
        <v>4851</v>
      </c>
      <c r="AA13" s="25">
        <v>3289</v>
      </c>
      <c r="AB13" s="25">
        <v>0</v>
      </c>
      <c r="AC13" s="25">
        <v>45563</v>
      </c>
      <c r="AD13" s="25">
        <v>6563</v>
      </c>
      <c r="AE13" s="25">
        <v>39000</v>
      </c>
      <c r="AF13" s="25">
        <v>0</v>
      </c>
      <c r="AG13" s="25">
        <v>0</v>
      </c>
      <c r="AH13" s="25">
        <v>0</v>
      </c>
      <c r="AI13" s="25">
        <v>0</v>
      </c>
      <c r="AJ13" s="25">
        <v>1661</v>
      </c>
      <c r="AK13" s="25">
        <v>0</v>
      </c>
      <c r="AL13" s="25">
        <v>0</v>
      </c>
      <c r="AM13" s="25">
        <v>0</v>
      </c>
      <c r="AN13" s="25">
        <v>0</v>
      </c>
      <c r="AO13" s="25">
        <v>66631</v>
      </c>
      <c r="AP13" s="25">
        <f>'第４０表介護保険事業会計（最初のページのみ印刷）'!B13-U13</f>
        <v>46831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1314724</v>
      </c>
      <c r="AW13" s="25">
        <v>22085</v>
      </c>
      <c r="AX13" s="25">
        <v>1329487</v>
      </c>
      <c r="AY13" s="25">
        <v>25652</v>
      </c>
      <c r="AZ13" s="25">
        <f t="shared" si="0"/>
        <v>-14763</v>
      </c>
      <c r="BA13" s="25">
        <v>0</v>
      </c>
      <c r="BB13" s="25">
        <v>1020744</v>
      </c>
      <c r="BC13" s="25">
        <v>1032155</v>
      </c>
      <c r="BD13" s="25">
        <f t="shared" si="1"/>
        <v>-11411</v>
      </c>
      <c r="BE13" s="25">
        <f t="shared" si="2"/>
        <v>20657</v>
      </c>
      <c r="BF13" s="25">
        <f t="shared" si="3"/>
        <v>46831</v>
      </c>
      <c r="BG13" s="25">
        <f>'第４０表介護保険事業会計 (次ページ以降印刷)'!C13</f>
        <v>0</v>
      </c>
      <c r="BH13" s="25">
        <f t="shared" si="12"/>
        <v>0</v>
      </c>
      <c r="BI13" s="25">
        <f t="shared" si="13"/>
        <v>0</v>
      </c>
      <c r="BJ13" s="25">
        <f t="shared" si="4"/>
        <v>20657</v>
      </c>
      <c r="BK13" s="25">
        <f t="shared" si="5"/>
        <v>46831</v>
      </c>
      <c r="BL13" s="25">
        <v>94455</v>
      </c>
      <c r="BM13" s="25">
        <v>13</v>
      </c>
      <c r="BN13" s="111"/>
      <c r="BO13" s="112">
        <v>3562439</v>
      </c>
      <c r="BP13" s="112">
        <f>'第４０表介護保険事業会計（最初のページのみ印刷）'!B13-BO13</f>
        <v>0</v>
      </c>
      <c r="BQ13" s="112">
        <v>3515608</v>
      </c>
      <c r="BR13" s="112">
        <f t="shared" si="6"/>
        <v>0</v>
      </c>
      <c r="BS13" s="112">
        <v>0</v>
      </c>
      <c r="BT13" s="112">
        <f t="shared" si="14"/>
        <v>0</v>
      </c>
      <c r="BU13" s="112">
        <v>20657</v>
      </c>
      <c r="BV13" s="112">
        <f t="shared" si="7"/>
        <v>0</v>
      </c>
      <c r="BW13" s="112">
        <v>46831</v>
      </c>
      <c r="BX13" s="112">
        <f t="shared" si="8"/>
        <v>0</v>
      </c>
      <c r="BY13" s="112">
        <v>20657</v>
      </c>
      <c r="BZ13" s="112">
        <f t="shared" si="9"/>
        <v>0</v>
      </c>
      <c r="CA13" s="112">
        <v>46831</v>
      </c>
      <c r="CB13" s="112">
        <f t="shared" si="10"/>
        <v>0</v>
      </c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ht="33" customHeight="1">
      <c r="A14" s="114" t="s">
        <v>81</v>
      </c>
      <c r="B14" s="26">
        <v>383323</v>
      </c>
      <c r="C14" s="26">
        <v>0</v>
      </c>
      <c r="D14" s="26">
        <v>0</v>
      </c>
      <c r="E14" s="26">
        <v>372853</v>
      </c>
      <c r="F14" s="26">
        <v>10470</v>
      </c>
      <c r="G14" s="26">
        <v>0</v>
      </c>
      <c r="H14" s="26">
        <v>0</v>
      </c>
      <c r="I14" s="26">
        <v>394364</v>
      </c>
      <c r="J14" s="26">
        <v>0</v>
      </c>
      <c r="K14" s="26">
        <v>330440</v>
      </c>
      <c r="L14" s="26">
        <v>320158</v>
      </c>
      <c r="M14" s="26">
        <v>10282</v>
      </c>
      <c r="N14" s="26">
        <v>0</v>
      </c>
      <c r="O14" s="26">
        <v>63924</v>
      </c>
      <c r="P14" s="26">
        <v>0</v>
      </c>
      <c r="Q14" s="26">
        <v>117360</v>
      </c>
      <c r="R14" s="26">
        <v>0</v>
      </c>
      <c r="S14" s="26">
        <v>0</v>
      </c>
      <c r="T14" s="26">
        <v>7583</v>
      </c>
      <c r="U14" s="26">
        <f t="shared" si="11"/>
        <v>2740304</v>
      </c>
      <c r="V14" s="26">
        <v>71430</v>
      </c>
      <c r="W14" s="26">
        <v>2561263</v>
      </c>
      <c r="X14" s="26">
        <v>2557302</v>
      </c>
      <c r="Y14" s="26">
        <v>0</v>
      </c>
      <c r="Z14" s="26">
        <v>3961</v>
      </c>
      <c r="AA14" s="26">
        <v>2937</v>
      </c>
      <c r="AB14" s="26">
        <v>0</v>
      </c>
      <c r="AC14" s="26">
        <v>58771</v>
      </c>
      <c r="AD14" s="26">
        <v>18035</v>
      </c>
      <c r="AE14" s="26">
        <v>40736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10307</v>
      </c>
      <c r="AL14" s="26">
        <v>10307</v>
      </c>
      <c r="AM14" s="26">
        <v>0</v>
      </c>
      <c r="AN14" s="26">
        <v>0</v>
      </c>
      <c r="AO14" s="26">
        <v>35596</v>
      </c>
      <c r="AP14" s="26">
        <f>'第４０表介護保険事業会計（最初のページのみ印刷）'!B14-U14</f>
        <v>107868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6813</v>
      </c>
      <c r="AW14" s="26">
        <v>0</v>
      </c>
      <c r="AX14" s="26">
        <v>2311</v>
      </c>
      <c r="AY14" s="26">
        <v>2311</v>
      </c>
      <c r="AZ14" s="26">
        <f t="shared" si="0"/>
        <v>4502</v>
      </c>
      <c r="BA14" s="26">
        <v>0</v>
      </c>
      <c r="BB14" s="26">
        <v>1583</v>
      </c>
      <c r="BC14" s="26">
        <v>1398</v>
      </c>
      <c r="BD14" s="26">
        <f t="shared" si="1"/>
        <v>185</v>
      </c>
      <c r="BE14" s="26">
        <f t="shared" si="2"/>
        <v>112555</v>
      </c>
      <c r="BF14" s="26">
        <f t="shared" si="3"/>
        <v>107868</v>
      </c>
      <c r="BG14" s="26">
        <f>'第４０表介護保険事業会計 (次ページ以降印刷)'!C14</f>
        <v>0</v>
      </c>
      <c r="BH14" s="26">
        <f t="shared" si="12"/>
        <v>0</v>
      </c>
      <c r="BI14" s="26">
        <f t="shared" si="13"/>
        <v>0</v>
      </c>
      <c r="BJ14" s="26">
        <f t="shared" si="4"/>
        <v>112555</v>
      </c>
      <c r="BK14" s="26">
        <f t="shared" si="5"/>
        <v>107868</v>
      </c>
      <c r="BL14" s="26">
        <v>38920</v>
      </c>
      <c r="BM14" s="26">
        <v>6</v>
      </c>
      <c r="BN14" s="111"/>
      <c r="BO14" s="112">
        <v>2848172</v>
      </c>
      <c r="BP14" s="112">
        <f>'第４０表介護保険事業会計（最初のページのみ印刷）'!B14-BO14</f>
        <v>0</v>
      </c>
      <c r="BQ14" s="112">
        <v>2740304</v>
      </c>
      <c r="BR14" s="112">
        <f t="shared" si="6"/>
        <v>0</v>
      </c>
      <c r="BS14" s="112">
        <v>0</v>
      </c>
      <c r="BT14" s="112">
        <f t="shared" si="14"/>
        <v>0</v>
      </c>
      <c r="BU14" s="112">
        <v>112555</v>
      </c>
      <c r="BV14" s="112">
        <f t="shared" si="7"/>
        <v>0</v>
      </c>
      <c r="BW14" s="112">
        <v>107868</v>
      </c>
      <c r="BX14" s="112">
        <f t="shared" si="8"/>
        <v>0</v>
      </c>
      <c r="BY14" s="112">
        <v>112555</v>
      </c>
      <c r="BZ14" s="112">
        <f t="shared" si="9"/>
        <v>0</v>
      </c>
      <c r="CA14" s="112">
        <v>107868</v>
      </c>
      <c r="CB14" s="112">
        <f t="shared" si="10"/>
        <v>0</v>
      </c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ht="33" customHeight="1">
      <c r="A15" s="113" t="s">
        <v>151</v>
      </c>
      <c r="B15" s="25">
        <v>525266</v>
      </c>
      <c r="C15" s="25">
        <v>0</v>
      </c>
      <c r="D15" s="25">
        <v>0</v>
      </c>
      <c r="E15" s="25">
        <v>511630</v>
      </c>
      <c r="F15" s="25">
        <v>13636</v>
      </c>
      <c r="G15" s="25">
        <v>0</v>
      </c>
      <c r="H15" s="25">
        <v>0</v>
      </c>
      <c r="I15" s="25">
        <v>571332</v>
      </c>
      <c r="J15" s="25">
        <v>0</v>
      </c>
      <c r="K15" s="25">
        <v>529161</v>
      </c>
      <c r="L15" s="25">
        <v>425804</v>
      </c>
      <c r="M15" s="25">
        <v>35493</v>
      </c>
      <c r="N15" s="25">
        <v>67864</v>
      </c>
      <c r="O15" s="25">
        <v>42171</v>
      </c>
      <c r="P15" s="25">
        <v>0</v>
      </c>
      <c r="Q15" s="25">
        <v>177587</v>
      </c>
      <c r="R15" s="25">
        <v>0</v>
      </c>
      <c r="S15" s="25">
        <v>0</v>
      </c>
      <c r="T15" s="25">
        <v>8190</v>
      </c>
      <c r="U15" s="24">
        <f t="shared" si="11"/>
        <v>3752709</v>
      </c>
      <c r="V15" s="25">
        <v>121587</v>
      </c>
      <c r="W15" s="25">
        <v>3348294</v>
      </c>
      <c r="X15" s="25">
        <v>3343478</v>
      </c>
      <c r="Y15" s="25">
        <v>0</v>
      </c>
      <c r="Z15" s="25">
        <v>4816</v>
      </c>
      <c r="AA15" s="25">
        <v>3778</v>
      </c>
      <c r="AB15" s="25">
        <v>0</v>
      </c>
      <c r="AC15" s="25">
        <v>83820</v>
      </c>
      <c r="AD15" s="25">
        <v>16696</v>
      </c>
      <c r="AE15" s="25">
        <v>67124</v>
      </c>
      <c r="AF15" s="25">
        <v>0</v>
      </c>
      <c r="AG15" s="25">
        <v>17121</v>
      </c>
      <c r="AH15" s="25">
        <v>0</v>
      </c>
      <c r="AI15" s="25">
        <v>17121</v>
      </c>
      <c r="AJ15" s="25">
        <v>87713</v>
      </c>
      <c r="AK15" s="25">
        <v>0</v>
      </c>
      <c r="AL15" s="25">
        <v>0</v>
      </c>
      <c r="AM15" s="25">
        <v>0</v>
      </c>
      <c r="AN15" s="25">
        <v>0</v>
      </c>
      <c r="AO15" s="25">
        <v>90396</v>
      </c>
      <c r="AP15" s="25">
        <f>'第４０表介護保険事業会計（最初のページのみ印刷）'!B15-U15</f>
        <v>99255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20496</v>
      </c>
      <c r="AY15" s="25">
        <v>8163</v>
      </c>
      <c r="AZ15" s="25">
        <f t="shared" si="0"/>
        <v>-20496</v>
      </c>
      <c r="BA15" s="25">
        <v>0</v>
      </c>
      <c r="BB15" s="25">
        <v>7267</v>
      </c>
      <c r="BC15" s="25">
        <v>4165</v>
      </c>
      <c r="BD15" s="25">
        <f t="shared" si="1"/>
        <v>3102</v>
      </c>
      <c r="BE15" s="25">
        <f t="shared" si="2"/>
        <v>81861</v>
      </c>
      <c r="BF15" s="25">
        <f t="shared" si="3"/>
        <v>99255</v>
      </c>
      <c r="BG15" s="25">
        <f>'第４０表介護保険事業会計 (次ページ以降印刷)'!C15</f>
        <v>0</v>
      </c>
      <c r="BH15" s="25">
        <f t="shared" si="12"/>
        <v>0</v>
      </c>
      <c r="BI15" s="25">
        <f t="shared" si="13"/>
        <v>0</v>
      </c>
      <c r="BJ15" s="25">
        <f t="shared" si="4"/>
        <v>81861</v>
      </c>
      <c r="BK15" s="25">
        <f t="shared" si="5"/>
        <v>99255</v>
      </c>
      <c r="BL15" s="25">
        <v>42171</v>
      </c>
      <c r="BM15" s="25">
        <v>8</v>
      </c>
      <c r="BN15" s="111"/>
      <c r="BO15" s="112">
        <v>3851964</v>
      </c>
      <c r="BP15" s="112">
        <f>'第４０表介護保険事業会計（最初のページのみ印刷）'!B15-BO15</f>
        <v>0</v>
      </c>
      <c r="BQ15" s="112">
        <v>3752709</v>
      </c>
      <c r="BR15" s="112">
        <f t="shared" si="6"/>
        <v>0</v>
      </c>
      <c r="BS15" s="112">
        <v>0</v>
      </c>
      <c r="BT15" s="112">
        <f t="shared" si="14"/>
        <v>0</v>
      </c>
      <c r="BU15" s="112">
        <v>81861</v>
      </c>
      <c r="BV15" s="112">
        <f t="shared" si="7"/>
        <v>0</v>
      </c>
      <c r="BW15" s="112">
        <v>99255</v>
      </c>
      <c r="BX15" s="112">
        <f t="shared" si="8"/>
        <v>0</v>
      </c>
      <c r="BY15" s="112">
        <v>81861</v>
      </c>
      <c r="BZ15" s="112">
        <f t="shared" si="9"/>
        <v>0</v>
      </c>
      <c r="CA15" s="112">
        <v>99255</v>
      </c>
      <c r="CB15" s="112">
        <f t="shared" si="10"/>
        <v>0</v>
      </c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33" customHeight="1">
      <c r="A16" s="113" t="s">
        <v>152</v>
      </c>
      <c r="B16" s="25">
        <v>607068</v>
      </c>
      <c r="C16" s="25">
        <v>0</v>
      </c>
      <c r="D16" s="25">
        <v>0</v>
      </c>
      <c r="E16" s="25">
        <v>592298</v>
      </c>
      <c r="F16" s="25">
        <v>14770</v>
      </c>
      <c r="G16" s="25">
        <v>0</v>
      </c>
      <c r="H16" s="25">
        <v>0</v>
      </c>
      <c r="I16" s="25">
        <v>631751</v>
      </c>
      <c r="J16" s="25">
        <v>0</v>
      </c>
      <c r="K16" s="25">
        <v>631751</v>
      </c>
      <c r="L16" s="25">
        <v>502815</v>
      </c>
      <c r="M16" s="25">
        <v>15570</v>
      </c>
      <c r="N16" s="25">
        <v>113366</v>
      </c>
      <c r="O16" s="25">
        <v>0</v>
      </c>
      <c r="P16" s="25">
        <v>0</v>
      </c>
      <c r="Q16" s="25">
        <v>74782</v>
      </c>
      <c r="R16" s="25">
        <v>0</v>
      </c>
      <c r="S16" s="25">
        <v>0</v>
      </c>
      <c r="T16" s="25">
        <v>2865</v>
      </c>
      <c r="U16" s="25">
        <f t="shared" si="11"/>
        <v>4207486</v>
      </c>
      <c r="V16" s="25">
        <v>112736</v>
      </c>
      <c r="W16" s="25">
        <v>3926218</v>
      </c>
      <c r="X16" s="25">
        <v>3723105</v>
      </c>
      <c r="Y16" s="25">
        <v>196752</v>
      </c>
      <c r="Z16" s="25">
        <v>6361</v>
      </c>
      <c r="AA16" s="25">
        <v>4039</v>
      </c>
      <c r="AB16" s="25">
        <v>0</v>
      </c>
      <c r="AC16" s="25">
        <v>72741</v>
      </c>
      <c r="AD16" s="25">
        <v>17503</v>
      </c>
      <c r="AE16" s="25">
        <v>55238</v>
      </c>
      <c r="AF16" s="25">
        <v>0</v>
      </c>
      <c r="AG16" s="25">
        <v>176</v>
      </c>
      <c r="AH16" s="25">
        <v>0</v>
      </c>
      <c r="AI16" s="25">
        <v>176</v>
      </c>
      <c r="AJ16" s="25">
        <v>70167</v>
      </c>
      <c r="AK16" s="25">
        <v>0</v>
      </c>
      <c r="AL16" s="25">
        <v>0</v>
      </c>
      <c r="AM16" s="25">
        <v>0</v>
      </c>
      <c r="AN16" s="25">
        <v>0</v>
      </c>
      <c r="AO16" s="25">
        <v>21409</v>
      </c>
      <c r="AP16" s="25">
        <f>'第４０表介護保険事業会計（最初のページのみ印刷）'!B16-U16</f>
        <v>100608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53937</v>
      </c>
      <c r="AY16" s="25">
        <v>7085</v>
      </c>
      <c r="AZ16" s="25">
        <f t="shared" si="0"/>
        <v>-53937</v>
      </c>
      <c r="BA16" s="25">
        <v>0</v>
      </c>
      <c r="BB16" s="25">
        <v>0</v>
      </c>
      <c r="BC16" s="25">
        <v>6856</v>
      </c>
      <c r="BD16" s="25">
        <f>BB16-BC16</f>
        <v>-6856</v>
      </c>
      <c r="BE16" s="25">
        <f>BF16+AZ16+BD16</f>
        <v>39815</v>
      </c>
      <c r="BF16" s="25">
        <f>AP16-AS16+AT16+BA16</f>
        <v>100608</v>
      </c>
      <c r="BG16" s="25">
        <f>'第４０表介護保険事業会計 (次ページ以降印刷)'!C16</f>
        <v>0</v>
      </c>
      <c r="BH16" s="25">
        <f>J16</f>
        <v>0</v>
      </c>
      <c r="BI16" s="25">
        <f>AH16</f>
        <v>0</v>
      </c>
      <c r="BJ16" s="25">
        <f>BE16-BG16-BH16+BI16</f>
        <v>39815</v>
      </c>
      <c r="BK16" s="25">
        <f>BF16-BG16-BH16+BI16</f>
        <v>100608</v>
      </c>
      <c r="BL16" s="25">
        <v>62282</v>
      </c>
      <c r="BM16" s="25">
        <v>10</v>
      </c>
      <c r="BN16" s="111"/>
      <c r="BO16" s="112">
        <v>4308094</v>
      </c>
      <c r="BP16" s="112">
        <f>'第４０表介護保険事業会計（最初のページのみ印刷）'!B16-BO16</f>
        <v>0</v>
      </c>
      <c r="BQ16" s="112">
        <v>4207486</v>
      </c>
      <c r="BR16" s="112">
        <f>U16-BQ16</f>
        <v>0</v>
      </c>
      <c r="BS16" s="112">
        <v>0</v>
      </c>
      <c r="BT16" s="112">
        <f>AS16-BS16</f>
        <v>0</v>
      </c>
      <c r="BU16" s="112">
        <v>39815</v>
      </c>
      <c r="BV16" s="112">
        <f>BE16-BU16</f>
        <v>0</v>
      </c>
      <c r="BW16" s="112">
        <v>100608</v>
      </c>
      <c r="BX16" s="112">
        <f>BF16-BW16</f>
        <v>0</v>
      </c>
      <c r="BY16" s="112">
        <v>39815</v>
      </c>
      <c r="BZ16" s="112">
        <f>BJ16-BY16</f>
        <v>0</v>
      </c>
      <c r="CA16" s="112">
        <v>100608</v>
      </c>
      <c r="CB16" s="112">
        <f>BK16-CA16</f>
        <v>0</v>
      </c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33" customHeight="1" thickBot="1">
      <c r="A17" s="113" t="s">
        <v>155</v>
      </c>
      <c r="B17" s="25">
        <v>214352</v>
      </c>
      <c r="C17" s="25">
        <v>0</v>
      </c>
      <c r="D17" s="25">
        <v>0</v>
      </c>
      <c r="E17" s="25">
        <v>210100</v>
      </c>
      <c r="F17" s="25">
        <v>4252</v>
      </c>
      <c r="G17" s="25">
        <v>0</v>
      </c>
      <c r="H17" s="25">
        <v>0</v>
      </c>
      <c r="I17" s="25">
        <v>224356</v>
      </c>
      <c r="J17" s="25">
        <v>0</v>
      </c>
      <c r="K17" s="25">
        <v>224356</v>
      </c>
      <c r="L17" s="25">
        <v>169454</v>
      </c>
      <c r="M17" s="25">
        <v>4433</v>
      </c>
      <c r="N17" s="25">
        <v>50469</v>
      </c>
      <c r="O17" s="25">
        <v>0</v>
      </c>
      <c r="P17" s="25">
        <v>12834</v>
      </c>
      <c r="Q17" s="25">
        <v>41843</v>
      </c>
      <c r="R17" s="25">
        <v>0</v>
      </c>
      <c r="S17" s="25">
        <v>0</v>
      </c>
      <c r="T17" s="25">
        <v>2992</v>
      </c>
      <c r="U17" s="145">
        <f t="shared" si="11"/>
        <v>1436566</v>
      </c>
      <c r="V17" s="25">
        <v>54748</v>
      </c>
      <c r="W17" s="25">
        <v>1316282</v>
      </c>
      <c r="X17" s="25">
        <v>1314698</v>
      </c>
      <c r="Y17" s="25">
        <v>0</v>
      </c>
      <c r="Z17" s="25">
        <v>1584</v>
      </c>
      <c r="AA17" s="25">
        <v>1390</v>
      </c>
      <c r="AB17" s="25">
        <v>0</v>
      </c>
      <c r="AC17" s="25">
        <v>23840</v>
      </c>
      <c r="AD17" s="25">
        <v>2338</v>
      </c>
      <c r="AE17" s="25">
        <v>21502</v>
      </c>
      <c r="AF17" s="25">
        <v>0</v>
      </c>
      <c r="AG17" s="25">
        <v>2621</v>
      </c>
      <c r="AH17" s="25">
        <v>0</v>
      </c>
      <c r="AI17" s="25">
        <v>2621</v>
      </c>
      <c r="AJ17" s="25">
        <v>9120</v>
      </c>
      <c r="AK17" s="25">
        <v>0</v>
      </c>
      <c r="AL17" s="25">
        <v>0</v>
      </c>
      <c r="AM17" s="25">
        <v>0</v>
      </c>
      <c r="AN17" s="25">
        <v>0</v>
      </c>
      <c r="AO17" s="25">
        <v>28565</v>
      </c>
      <c r="AP17" s="25">
        <f>'第４０表介護保険事業会計（最初のページのみ印刷）'!B17-U17</f>
        <v>44255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139</v>
      </c>
      <c r="AW17" s="25">
        <v>139</v>
      </c>
      <c r="AX17" s="25">
        <v>19017</v>
      </c>
      <c r="AY17" s="25">
        <v>134</v>
      </c>
      <c r="AZ17" s="25">
        <f t="shared" si="0"/>
        <v>-18878</v>
      </c>
      <c r="BA17" s="25">
        <v>0</v>
      </c>
      <c r="BB17" s="25">
        <v>0</v>
      </c>
      <c r="BC17" s="25">
        <v>934</v>
      </c>
      <c r="BD17" s="25">
        <f>BB17-BC17</f>
        <v>-934</v>
      </c>
      <c r="BE17" s="25">
        <f>BF17+AZ17+BD17</f>
        <v>24443</v>
      </c>
      <c r="BF17" s="25">
        <f>AP17-AS17+AT17+BA17</f>
        <v>44255</v>
      </c>
      <c r="BG17" s="25">
        <f>'第４０表介護保険事業会計 (次ページ以降印刷)'!C17</f>
        <v>0</v>
      </c>
      <c r="BH17" s="25">
        <f>J17</f>
        <v>0</v>
      </c>
      <c r="BI17" s="25">
        <f>AH17</f>
        <v>0</v>
      </c>
      <c r="BJ17" s="25">
        <f>BE17-BG17-BH17+BI17</f>
        <v>24443</v>
      </c>
      <c r="BK17" s="25">
        <f>BF17-BG17-BH17+BI17</f>
        <v>44255</v>
      </c>
      <c r="BL17" s="25">
        <v>48843</v>
      </c>
      <c r="BM17" s="25">
        <v>7</v>
      </c>
      <c r="BN17" s="111"/>
      <c r="BO17" s="112">
        <v>1480821</v>
      </c>
      <c r="BP17" s="112">
        <f>'第４０表介護保険事業会計（最初のページのみ印刷）'!B17-BO17</f>
        <v>0</v>
      </c>
      <c r="BQ17" s="112">
        <v>1436566</v>
      </c>
      <c r="BR17" s="112">
        <f>U17-BQ17</f>
        <v>0</v>
      </c>
      <c r="BS17" s="112">
        <v>0</v>
      </c>
      <c r="BT17" s="112">
        <f>AS17-BS17</f>
        <v>0</v>
      </c>
      <c r="BU17" s="112">
        <v>24443</v>
      </c>
      <c r="BV17" s="112">
        <f>BE17-BU17</f>
        <v>0</v>
      </c>
      <c r="BW17" s="112">
        <v>44255</v>
      </c>
      <c r="BX17" s="112">
        <f>BF17-BW17</f>
        <v>0</v>
      </c>
      <c r="BY17" s="112">
        <v>24443</v>
      </c>
      <c r="BZ17" s="112">
        <f>BJ17-BY17</f>
        <v>0</v>
      </c>
      <c r="CA17" s="112">
        <v>44255</v>
      </c>
      <c r="CB17" s="112">
        <f>BK17-CA17</f>
        <v>0</v>
      </c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33" customHeight="1" thickBot="1" thickTop="1">
      <c r="A18" s="115" t="s">
        <v>83</v>
      </c>
      <c r="B18" s="38">
        <f aca="true" t="shared" si="15" ref="B18:G18">SUM(B5:B17)</f>
        <v>11959751</v>
      </c>
      <c r="C18" s="38">
        <f t="shared" si="15"/>
        <v>0</v>
      </c>
      <c r="D18" s="38">
        <f t="shared" si="15"/>
        <v>0</v>
      </c>
      <c r="E18" s="38">
        <f t="shared" si="15"/>
        <v>11671631</v>
      </c>
      <c r="F18" s="38">
        <f t="shared" si="15"/>
        <v>288120</v>
      </c>
      <c r="G18" s="38">
        <f t="shared" si="15"/>
        <v>0</v>
      </c>
      <c r="H18" s="38">
        <f aca="true" t="shared" si="16" ref="H18:BM18">SUM(H5:H17)</f>
        <v>0</v>
      </c>
      <c r="I18" s="38">
        <f t="shared" si="16"/>
        <v>12544741</v>
      </c>
      <c r="J18" s="38">
        <f t="shared" si="16"/>
        <v>0</v>
      </c>
      <c r="K18" s="38">
        <f t="shared" si="16"/>
        <v>12162462</v>
      </c>
      <c r="L18" s="38">
        <f>SUM(L5:L17)</f>
        <v>9889700</v>
      </c>
      <c r="M18" s="38">
        <f>SUM(M5:M17)</f>
        <v>292062</v>
      </c>
      <c r="N18" s="38">
        <f>SUM(N5:N17)</f>
        <v>1980700</v>
      </c>
      <c r="O18" s="38">
        <f t="shared" si="16"/>
        <v>382279</v>
      </c>
      <c r="P18" s="38">
        <f t="shared" si="16"/>
        <v>234078</v>
      </c>
      <c r="Q18" s="38">
        <f t="shared" si="16"/>
        <v>2508506</v>
      </c>
      <c r="R18" s="38">
        <f t="shared" si="16"/>
        <v>0</v>
      </c>
      <c r="S18" s="38">
        <f t="shared" si="16"/>
        <v>0</v>
      </c>
      <c r="T18" s="38">
        <f t="shared" si="16"/>
        <v>64042</v>
      </c>
      <c r="U18" s="38">
        <f t="shared" si="16"/>
        <v>85280245</v>
      </c>
      <c r="V18" s="38">
        <f t="shared" si="16"/>
        <v>2404445</v>
      </c>
      <c r="W18" s="38">
        <f t="shared" si="16"/>
        <v>78386073</v>
      </c>
      <c r="X18" s="38">
        <f t="shared" si="16"/>
        <v>77625361</v>
      </c>
      <c r="Y18" s="38">
        <f t="shared" si="16"/>
        <v>638715</v>
      </c>
      <c r="Z18" s="38">
        <f t="shared" si="16"/>
        <v>121997</v>
      </c>
      <c r="AA18" s="38">
        <f t="shared" si="16"/>
        <v>84077</v>
      </c>
      <c r="AB18" s="38">
        <f t="shared" si="16"/>
        <v>0</v>
      </c>
      <c r="AC18" s="38">
        <f>SUM(AC5:AC17)</f>
        <v>1445426</v>
      </c>
      <c r="AD18" s="38">
        <f>SUM(AD5:AD17)</f>
        <v>310147</v>
      </c>
      <c r="AE18" s="38">
        <f>SUM(AE5:AE17)</f>
        <v>1135279</v>
      </c>
      <c r="AF18" s="38">
        <f t="shared" si="16"/>
        <v>0</v>
      </c>
      <c r="AG18" s="38">
        <f t="shared" si="16"/>
        <v>108967</v>
      </c>
      <c r="AH18" s="38">
        <f t="shared" si="16"/>
        <v>0</v>
      </c>
      <c r="AI18" s="38">
        <f t="shared" si="16"/>
        <v>108967</v>
      </c>
      <c r="AJ18" s="38">
        <f t="shared" si="16"/>
        <v>1328391</v>
      </c>
      <c r="AK18" s="38">
        <f t="shared" si="16"/>
        <v>113024</v>
      </c>
      <c r="AL18" s="38">
        <f t="shared" si="16"/>
        <v>112893</v>
      </c>
      <c r="AM18" s="38">
        <f t="shared" si="16"/>
        <v>131</v>
      </c>
      <c r="AN18" s="38">
        <f t="shared" si="16"/>
        <v>0</v>
      </c>
      <c r="AO18" s="38">
        <f t="shared" si="16"/>
        <v>1409842</v>
      </c>
      <c r="AP18" s="38">
        <f t="shared" si="16"/>
        <v>1460040</v>
      </c>
      <c r="AQ18" s="38">
        <f t="shared" si="16"/>
        <v>0</v>
      </c>
      <c r="AR18" s="38">
        <f t="shared" si="16"/>
        <v>0</v>
      </c>
      <c r="AS18" s="38">
        <f t="shared" si="16"/>
        <v>0</v>
      </c>
      <c r="AT18" s="38">
        <f t="shared" si="16"/>
        <v>0</v>
      </c>
      <c r="AU18" s="38">
        <f t="shared" si="16"/>
        <v>0</v>
      </c>
      <c r="AV18" s="38">
        <f t="shared" si="16"/>
        <v>1372349</v>
      </c>
      <c r="AW18" s="38">
        <f t="shared" si="16"/>
        <v>23316</v>
      </c>
      <c r="AX18" s="38">
        <f t="shared" si="16"/>
        <v>1595870</v>
      </c>
      <c r="AY18" s="38">
        <f t="shared" si="16"/>
        <v>109206</v>
      </c>
      <c r="AZ18" s="38">
        <f t="shared" si="16"/>
        <v>-223521</v>
      </c>
      <c r="BA18" s="38">
        <f t="shared" si="16"/>
        <v>0</v>
      </c>
      <c r="BB18" s="38">
        <f t="shared" si="16"/>
        <v>1058239</v>
      </c>
      <c r="BC18" s="38">
        <f t="shared" si="16"/>
        <v>1156201</v>
      </c>
      <c r="BD18" s="38">
        <f>SUM(BD5:BD17)</f>
        <v>-97962</v>
      </c>
      <c r="BE18" s="38">
        <f t="shared" si="16"/>
        <v>1138557</v>
      </c>
      <c r="BF18" s="38">
        <f t="shared" si="16"/>
        <v>1460040</v>
      </c>
      <c r="BG18" s="38">
        <f t="shared" si="16"/>
        <v>0</v>
      </c>
      <c r="BH18" s="38">
        <f t="shared" si="16"/>
        <v>0</v>
      </c>
      <c r="BI18" s="38">
        <f t="shared" si="16"/>
        <v>0</v>
      </c>
      <c r="BJ18" s="38">
        <f t="shared" si="16"/>
        <v>1138557</v>
      </c>
      <c r="BK18" s="38">
        <f t="shared" si="16"/>
        <v>1460040</v>
      </c>
      <c r="BL18" s="38">
        <f t="shared" si="16"/>
        <v>1162673</v>
      </c>
      <c r="BM18" s="38">
        <f t="shared" si="16"/>
        <v>175</v>
      </c>
      <c r="BN18" s="111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33" customHeight="1" thickTop="1">
      <c r="A19" s="113" t="s">
        <v>18</v>
      </c>
      <c r="B19" s="27">
        <v>115357</v>
      </c>
      <c r="C19" s="27">
        <v>0</v>
      </c>
      <c r="D19" s="27">
        <v>0</v>
      </c>
      <c r="E19" s="27">
        <v>112703</v>
      </c>
      <c r="F19" s="27">
        <v>2654</v>
      </c>
      <c r="G19" s="27">
        <v>0</v>
      </c>
      <c r="H19" s="27">
        <v>0</v>
      </c>
      <c r="I19" s="27">
        <v>143774</v>
      </c>
      <c r="J19" s="27">
        <v>0</v>
      </c>
      <c r="K19" s="27">
        <v>103107</v>
      </c>
      <c r="L19" s="27">
        <v>100448</v>
      </c>
      <c r="M19" s="27">
        <v>2659</v>
      </c>
      <c r="N19" s="27">
        <v>0</v>
      </c>
      <c r="O19" s="27">
        <v>40667</v>
      </c>
      <c r="P19" s="27">
        <v>32652</v>
      </c>
      <c r="Q19" s="27">
        <v>5147</v>
      </c>
      <c r="R19" s="27">
        <v>0</v>
      </c>
      <c r="S19" s="27">
        <v>0</v>
      </c>
      <c r="T19" s="27">
        <v>2786</v>
      </c>
      <c r="U19" s="27">
        <f aca="true" t="shared" si="17" ref="U19:U65">SUM(V19:W19,AA19:AC19,AF19:AG19,AJ19:AK19,AN19:AO19)</f>
        <v>883681</v>
      </c>
      <c r="V19" s="27">
        <v>41324</v>
      </c>
      <c r="W19" s="27">
        <v>757777</v>
      </c>
      <c r="X19" s="27">
        <v>756557</v>
      </c>
      <c r="Y19" s="27">
        <v>0</v>
      </c>
      <c r="Z19" s="27">
        <v>1220</v>
      </c>
      <c r="AA19" s="27">
        <v>10126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8425</v>
      </c>
      <c r="AH19" s="27">
        <v>0</v>
      </c>
      <c r="AI19" s="27">
        <v>8425</v>
      </c>
      <c r="AJ19" s="27">
        <v>23340</v>
      </c>
      <c r="AK19" s="27">
        <v>0</v>
      </c>
      <c r="AL19" s="27">
        <v>0</v>
      </c>
      <c r="AM19" s="27">
        <v>0</v>
      </c>
      <c r="AN19" s="27">
        <v>0</v>
      </c>
      <c r="AO19" s="27">
        <v>42689</v>
      </c>
      <c r="AP19" s="27">
        <f>'第４０表介護保険事業会計（最初のページのみ印刷）'!B19-U19</f>
        <v>29223</v>
      </c>
      <c r="AQ19" s="27">
        <v>0</v>
      </c>
      <c r="AR19" s="27">
        <v>0</v>
      </c>
      <c r="AS19" s="25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9819</v>
      </c>
      <c r="AY19" s="27">
        <v>2841</v>
      </c>
      <c r="AZ19" s="27">
        <f aca="true" t="shared" si="18" ref="AZ19:AZ48">AV19-AX19</f>
        <v>-9819</v>
      </c>
      <c r="BA19" s="27">
        <v>0</v>
      </c>
      <c r="BB19" s="27">
        <v>0</v>
      </c>
      <c r="BC19" s="27">
        <v>3342</v>
      </c>
      <c r="BD19" s="27">
        <f aca="true" t="shared" si="19" ref="BD19:BD48">BB19-BC19</f>
        <v>-3342</v>
      </c>
      <c r="BE19" s="27">
        <f aca="true" t="shared" si="20" ref="BE19:BE48">BF19+AZ19+BD19</f>
        <v>16062</v>
      </c>
      <c r="BF19" s="27">
        <f aca="true" t="shared" si="21" ref="BF19:BF48">AP19-AS19+AT19+BA19</f>
        <v>29223</v>
      </c>
      <c r="BG19" s="27">
        <f>'第４０表介護保険事業会計 (次ページ以降印刷)'!C19</f>
        <v>0</v>
      </c>
      <c r="BH19" s="27">
        <f aca="true" t="shared" si="22" ref="BH19:BH48">J19</f>
        <v>0</v>
      </c>
      <c r="BI19" s="27">
        <f aca="true" t="shared" si="23" ref="BI19:BI48">AH19</f>
        <v>0</v>
      </c>
      <c r="BJ19" s="27">
        <f aca="true" t="shared" si="24" ref="BJ19:BJ48">BE19-BG19-BH19+BI19</f>
        <v>16062</v>
      </c>
      <c r="BK19" s="27">
        <f aca="true" t="shared" si="25" ref="BK19:BK48">BF19-BG19-BH19+BI19</f>
        <v>29223</v>
      </c>
      <c r="BL19" s="27">
        <v>25856</v>
      </c>
      <c r="BM19" s="27">
        <v>3</v>
      </c>
      <c r="BN19" s="111"/>
      <c r="BO19" s="112">
        <v>912904</v>
      </c>
      <c r="BP19" s="112">
        <f>'第４０表介護保険事業会計（最初のページのみ印刷）'!B19-BO19</f>
        <v>0</v>
      </c>
      <c r="BQ19" s="112">
        <v>883681</v>
      </c>
      <c r="BR19" s="112">
        <f aca="true" t="shared" si="26" ref="BR19:BR48">U19-BQ19</f>
        <v>0</v>
      </c>
      <c r="BS19" s="112">
        <v>0</v>
      </c>
      <c r="BT19" s="112">
        <f aca="true" t="shared" si="27" ref="BT19:BT48">AS19-BS19</f>
        <v>0</v>
      </c>
      <c r="BU19" s="112">
        <v>16062</v>
      </c>
      <c r="BV19" s="112">
        <f aca="true" t="shared" si="28" ref="BV19:BV48">BE19-BU19</f>
        <v>0</v>
      </c>
      <c r="BW19" s="112">
        <v>29223</v>
      </c>
      <c r="BX19" s="112">
        <f aca="true" t="shared" si="29" ref="BX19:BX48">BF19-BW19</f>
        <v>0</v>
      </c>
      <c r="BY19" s="112">
        <v>16062</v>
      </c>
      <c r="BZ19" s="112">
        <f aca="true" t="shared" si="30" ref="BZ19:BZ48">BJ19-BY19</f>
        <v>0</v>
      </c>
      <c r="CA19" s="112">
        <v>29223</v>
      </c>
      <c r="CB19" s="112">
        <f aca="true" t="shared" si="31" ref="CB19:CB48">BK19-CA19</f>
        <v>0</v>
      </c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33" customHeight="1">
      <c r="A20" s="113" t="s">
        <v>19</v>
      </c>
      <c r="B20" s="25">
        <v>91960</v>
      </c>
      <c r="C20" s="25">
        <v>0</v>
      </c>
      <c r="D20" s="25">
        <v>0</v>
      </c>
      <c r="E20" s="25">
        <v>89893</v>
      </c>
      <c r="F20" s="25">
        <v>2067</v>
      </c>
      <c r="G20" s="25">
        <v>0</v>
      </c>
      <c r="H20" s="25">
        <v>0</v>
      </c>
      <c r="I20" s="25">
        <v>142942</v>
      </c>
      <c r="J20" s="25">
        <v>0</v>
      </c>
      <c r="K20" s="25">
        <v>142942</v>
      </c>
      <c r="L20" s="25">
        <v>136446</v>
      </c>
      <c r="M20" s="25">
        <v>2027</v>
      </c>
      <c r="N20" s="25">
        <v>4469</v>
      </c>
      <c r="O20" s="25">
        <v>0</v>
      </c>
      <c r="P20" s="25">
        <v>16632</v>
      </c>
      <c r="Q20" s="25">
        <v>8837</v>
      </c>
      <c r="R20" s="25">
        <v>0</v>
      </c>
      <c r="S20" s="25">
        <v>0</v>
      </c>
      <c r="T20" s="25">
        <v>94</v>
      </c>
      <c r="U20" s="25">
        <f t="shared" si="17"/>
        <v>716623</v>
      </c>
      <c r="V20" s="25">
        <v>57561</v>
      </c>
      <c r="W20" s="25">
        <v>631835</v>
      </c>
      <c r="X20" s="25">
        <v>630815</v>
      </c>
      <c r="Y20" s="25">
        <v>0</v>
      </c>
      <c r="Z20" s="25">
        <v>1020</v>
      </c>
      <c r="AA20" s="25">
        <v>634</v>
      </c>
      <c r="AB20" s="25">
        <v>0</v>
      </c>
      <c r="AC20" s="25">
        <v>10330</v>
      </c>
      <c r="AD20" s="25">
        <v>1527</v>
      </c>
      <c r="AE20" s="25">
        <v>8803</v>
      </c>
      <c r="AF20" s="25">
        <v>4440</v>
      </c>
      <c r="AG20" s="25">
        <v>1153</v>
      </c>
      <c r="AH20" s="25">
        <v>0</v>
      </c>
      <c r="AI20" s="25">
        <v>1153</v>
      </c>
      <c r="AJ20" s="25">
        <v>61</v>
      </c>
      <c r="AK20" s="25">
        <v>0</v>
      </c>
      <c r="AL20" s="25">
        <v>0</v>
      </c>
      <c r="AM20" s="25">
        <v>0</v>
      </c>
      <c r="AN20" s="25">
        <v>0</v>
      </c>
      <c r="AO20" s="25">
        <v>10609</v>
      </c>
      <c r="AP20" s="25">
        <f>'第４０表介護保険事業会計（最初のページのみ印刷）'!B20-U20</f>
        <v>8977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5623</v>
      </c>
      <c r="AW20" s="25">
        <v>0</v>
      </c>
      <c r="AX20" s="25">
        <v>334</v>
      </c>
      <c r="AY20" s="25">
        <v>334</v>
      </c>
      <c r="AZ20" s="25">
        <f t="shared" si="18"/>
        <v>5289</v>
      </c>
      <c r="BA20" s="25">
        <v>0</v>
      </c>
      <c r="BB20" s="25">
        <v>5519</v>
      </c>
      <c r="BC20" s="25">
        <v>0</v>
      </c>
      <c r="BD20" s="25">
        <f t="shared" si="19"/>
        <v>5519</v>
      </c>
      <c r="BE20" s="25">
        <f t="shared" si="20"/>
        <v>19785</v>
      </c>
      <c r="BF20" s="25">
        <f t="shared" si="21"/>
        <v>8977</v>
      </c>
      <c r="BG20" s="25">
        <f>'第４０表介護保険事業会計 (次ページ以降印刷)'!C20</f>
        <v>0</v>
      </c>
      <c r="BH20" s="25">
        <f t="shared" si="22"/>
        <v>0</v>
      </c>
      <c r="BI20" s="25">
        <f t="shared" si="23"/>
        <v>0</v>
      </c>
      <c r="BJ20" s="25">
        <f t="shared" si="24"/>
        <v>19785</v>
      </c>
      <c r="BK20" s="25">
        <f t="shared" si="25"/>
        <v>8977</v>
      </c>
      <c r="BL20" s="25">
        <v>37194</v>
      </c>
      <c r="BM20" s="25">
        <v>3</v>
      </c>
      <c r="BN20" s="111"/>
      <c r="BO20" s="112">
        <v>725600</v>
      </c>
      <c r="BP20" s="112">
        <f>'第４０表介護保険事業会計（最初のページのみ印刷）'!B20-BO20</f>
        <v>0</v>
      </c>
      <c r="BQ20" s="112">
        <v>716623</v>
      </c>
      <c r="BR20" s="112">
        <f t="shared" si="26"/>
        <v>0</v>
      </c>
      <c r="BS20" s="112">
        <v>0</v>
      </c>
      <c r="BT20" s="112">
        <f t="shared" si="27"/>
        <v>0</v>
      </c>
      <c r="BU20" s="112">
        <v>19785</v>
      </c>
      <c r="BV20" s="112">
        <f t="shared" si="28"/>
        <v>0</v>
      </c>
      <c r="BW20" s="112">
        <v>8977</v>
      </c>
      <c r="BX20" s="112">
        <f t="shared" si="29"/>
        <v>0</v>
      </c>
      <c r="BY20" s="112">
        <v>19785</v>
      </c>
      <c r="BZ20" s="112">
        <f t="shared" si="30"/>
        <v>0</v>
      </c>
      <c r="CA20" s="112">
        <v>8977</v>
      </c>
      <c r="CB20" s="112">
        <f t="shared" si="31"/>
        <v>0</v>
      </c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33" customHeight="1">
      <c r="A21" s="113" t="s">
        <v>20</v>
      </c>
      <c r="B21" s="25">
        <v>143697</v>
      </c>
      <c r="C21" s="25">
        <v>0</v>
      </c>
      <c r="D21" s="25">
        <v>0</v>
      </c>
      <c r="E21" s="25">
        <v>140619</v>
      </c>
      <c r="F21" s="25">
        <v>3078</v>
      </c>
      <c r="G21" s="25">
        <v>0</v>
      </c>
      <c r="H21" s="25">
        <v>0</v>
      </c>
      <c r="I21" s="25">
        <v>172994</v>
      </c>
      <c r="J21" s="25">
        <v>0</v>
      </c>
      <c r="K21" s="25">
        <v>137118</v>
      </c>
      <c r="L21" s="25">
        <v>118005</v>
      </c>
      <c r="M21" s="25">
        <v>3764</v>
      </c>
      <c r="N21" s="25">
        <v>15349</v>
      </c>
      <c r="O21" s="25">
        <v>35876</v>
      </c>
      <c r="P21" s="25">
        <v>22830</v>
      </c>
      <c r="Q21" s="25">
        <v>14637</v>
      </c>
      <c r="R21" s="25">
        <v>0</v>
      </c>
      <c r="S21" s="25">
        <v>0</v>
      </c>
      <c r="T21" s="25">
        <v>2141</v>
      </c>
      <c r="U21" s="25">
        <f t="shared" si="17"/>
        <v>1034929</v>
      </c>
      <c r="V21" s="25">
        <v>53059</v>
      </c>
      <c r="W21" s="25">
        <v>944039</v>
      </c>
      <c r="X21" s="25">
        <v>942622</v>
      </c>
      <c r="Y21" s="25">
        <v>0</v>
      </c>
      <c r="Z21" s="25">
        <v>1417</v>
      </c>
      <c r="AA21" s="25">
        <v>951</v>
      </c>
      <c r="AB21" s="25">
        <v>0</v>
      </c>
      <c r="AC21" s="25">
        <v>16051</v>
      </c>
      <c r="AD21" s="25">
        <v>2752</v>
      </c>
      <c r="AE21" s="25">
        <v>13299</v>
      </c>
      <c r="AF21" s="25">
        <v>3384</v>
      </c>
      <c r="AG21" s="25">
        <v>0</v>
      </c>
      <c r="AH21" s="25">
        <v>0</v>
      </c>
      <c r="AI21" s="25">
        <v>0</v>
      </c>
      <c r="AJ21" s="25">
        <v>10267</v>
      </c>
      <c r="AK21" s="25">
        <v>0</v>
      </c>
      <c r="AL21" s="25">
        <v>0</v>
      </c>
      <c r="AM21" s="25">
        <v>0</v>
      </c>
      <c r="AN21" s="25">
        <v>0</v>
      </c>
      <c r="AO21" s="25">
        <v>7178</v>
      </c>
      <c r="AP21" s="25">
        <f>'第４０表介護保険事業会計（最初のページのみ印刷）'!B21-U21</f>
        <v>10067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792</v>
      </c>
      <c r="AY21" s="25">
        <v>200</v>
      </c>
      <c r="AZ21" s="25">
        <f t="shared" si="18"/>
        <v>-792</v>
      </c>
      <c r="BA21" s="25">
        <v>0</v>
      </c>
      <c r="BB21" s="25">
        <v>0</v>
      </c>
      <c r="BC21" s="25">
        <v>5408</v>
      </c>
      <c r="BD21" s="25">
        <f t="shared" si="19"/>
        <v>-5408</v>
      </c>
      <c r="BE21" s="25">
        <f t="shared" si="20"/>
        <v>3867</v>
      </c>
      <c r="BF21" s="25">
        <f t="shared" si="21"/>
        <v>10067</v>
      </c>
      <c r="BG21" s="25">
        <f>'第４０表介護保険事業会計 (次ページ以降印刷)'!C21</f>
        <v>0</v>
      </c>
      <c r="BH21" s="25">
        <f t="shared" si="22"/>
        <v>0</v>
      </c>
      <c r="BI21" s="25">
        <f t="shared" si="23"/>
        <v>0</v>
      </c>
      <c r="BJ21" s="25">
        <f t="shared" si="24"/>
        <v>3867</v>
      </c>
      <c r="BK21" s="25">
        <f t="shared" si="25"/>
        <v>10067</v>
      </c>
      <c r="BL21" s="25">
        <v>35876</v>
      </c>
      <c r="BM21" s="25">
        <v>4</v>
      </c>
      <c r="BN21" s="111"/>
      <c r="BO21" s="112">
        <v>1044996</v>
      </c>
      <c r="BP21" s="112">
        <f>'第４０表介護保険事業会計（最初のページのみ印刷）'!B21-BO21</f>
        <v>0</v>
      </c>
      <c r="BQ21" s="112">
        <v>1034929</v>
      </c>
      <c r="BR21" s="112">
        <f t="shared" si="26"/>
        <v>0</v>
      </c>
      <c r="BS21" s="112">
        <v>0</v>
      </c>
      <c r="BT21" s="112">
        <f t="shared" si="27"/>
        <v>0</v>
      </c>
      <c r="BU21" s="112">
        <v>3867</v>
      </c>
      <c r="BV21" s="112">
        <f t="shared" si="28"/>
        <v>0</v>
      </c>
      <c r="BW21" s="112">
        <v>10067</v>
      </c>
      <c r="BX21" s="112">
        <f t="shared" si="29"/>
        <v>0</v>
      </c>
      <c r="BY21" s="112">
        <v>3867</v>
      </c>
      <c r="BZ21" s="112">
        <f t="shared" si="30"/>
        <v>0</v>
      </c>
      <c r="CA21" s="112">
        <v>10067</v>
      </c>
      <c r="CB21" s="112">
        <f t="shared" si="31"/>
        <v>0</v>
      </c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ht="33" customHeight="1">
      <c r="A22" s="113" t="s">
        <v>21</v>
      </c>
      <c r="B22" s="25">
        <v>58006</v>
      </c>
      <c r="C22" s="25">
        <v>0</v>
      </c>
      <c r="D22" s="25">
        <v>0</v>
      </c>
      <c r="E22" s="25">
        <v>56425</v>
      </c>
      <c r="F22" s="25">
        <v>1581</v>
      </c>
      <c r="G22" s="25">
        <v>0</v>
      </c>
      <c r="H22" s="25">
        <v>0</v>
      </c>
      <c r="I22" s="25">
        <v>80289</v>
      </c>
      <c r="J22" s="25">
        <v>0</v>
      </c>
      <c r="K22" s="25">
        <v>80289</v>
      </c>
      <c r="L22" s="25">
        <v>49152</v>
      </c>
      <c r="M22" s="25">
        <v>1582</v>
      </c>
      <c r="N22" s="25">
        <v>29555</v>
      </c>
      <c r="O22" s="25">
        <v>0</v>
      </c>
      <c r="P22" s="25">
        <v>11000</v>
      </c>
      <c r="Q22" s="25">
        <v>21033</v>
      </c>
      <c r="R22" s="25">
        <v>0</v>
      </c>
      <c r="S22" s="25">
        <v>0</v>
      </c>
      <c r="T22" s="25">
        <v>167</v>
      </c>
      <c r="U22" s="25">
        <f t="shared" si="17"/>
        <v>420779</v>
      </c>
      <c r="V22" s="25">
        <v>25751</v>
      </c>
      <c r="W22" s="25">
        <v>377136</v>
      </c>
      <c r="X22" s="25">
        <v>376448</v>
      </c>
      <c r="Y22" s="25">
        <v>0</v>
      </c>
      <c r="Z22" s="25">
        <v>688</v>
      </c>
      <c r="AA22" s="25">
        <v>396</v>
      </c>
      <c r="AB22" s="25">
        <v>0</v>
      </c>
      <c r="AC22" s="25">
        <v>13392</v>
      </c>
      <c r="AD22" s="25">
        <v>2612</v>
      </c>
      <c r="AE22" s="25">
        <v>10780</v>
      </c>
      <c r="AF22" s="25">
        <v>0</v>
      </c>
      <c r="AG22" s="25">
        <v>1618</v>
      </c>
      <c r="AH22" s="25">
        <v>0</v>
      </c>
      <c r="AI22" s="25">
        <v>1618</v>
      </c>
      <c r="AJ22" s="25">
        <v>167</v>
      </c>
      <c r="AK22" s="25">
        <v>0</v>
      </c>
      <c r="AL22" s="25">
        <v>0</v>
      </c>
      <c r="AM22" s="25">
        <v>0</v>
      </c>
      <c r="AN22" s="25">
        <v>0</v>
      </c>
      <c r="AO22" s="25">
        <v>2319</v>
      </c>
      <c r="AP22" s="25">
        <f>'第４０表介護保険事業会計（最初のページのみ印刷）'!B22-U22</f>
        <v>29115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4650</v>
      </c>
      <c r="AY22" s="25">
        <v>161</v>
      </c>
      <c r="AZ22" s="25">
        <f t="shared" si="18"/>
        <v>-4650</v>
      </c>
      <c r="BA22" s="25">
        <v>0</v>
      </c>
      <c r="BB22" s="25">
        <v>165</v>
      </c>
      <c r="BC22" s="25">
        <v>0</v>
      </c>
      <c r="BD22" s="25">
        <f t="shared" si="19"/>
        <v>165</v>
      </c>
      <c r="BE22" s="25">
        <f t="shared" si="20"/>
        <v>24630</v>
      </c>
      <c r="BF22" s="25">
        <f t="shared" si="21"/>
        <v>29115</v>
      </c>
      <c r="BG22" s="25">
        <f>'第４０表介護保険事業会計 (次ページ以降印刷)'!C22</f>
        <v>0</v>
      </c>
      <c r="BH22" s="25">
        <f t="shared" si="22"/>
        <v>0</v>
      </c>
      <c r="BI22" s="25">
        <f t="shared" si="23"/>
        <v>0</v>
      </c>
      <c r="BJ22" s="25">
        <f t="shared" si="24"/>
        <v>24630</v>
      </c>
      <c r="BK22" s="25">
        <f t="shared" si="25"/>
        <v>29115</v>
      </c>
      <c r="BL22" s="25">
        <v>16480</v>
      </c>
      <c r="BM22" s="25">
        <v>2</v>
      </c>
      <c r="BN22" s="111"/>
      <c r="BO22" s="112">
        <v>449894</v>
      </c>
      <c r="BP22" s="112">
        <f>'第４０表介護保険事業会計（最初のページのみ印刷）'!B22-BO22</f>
        <v>0</v>
      </c>
      <c r="BQ22" s="112">
        <v>420779</v>
      </c>
      <c r="BR22" s="112">
        <f t="shared" si="26"/>
        <v>0</v>
      </c>
      <c r="BS22" s="112">
        <v>0</v>
      </c>
      <c r="BT22" s="112">
        <f t="shared" si="27"/>
        <v>0</v>
      </c>
      <c r="BU22" s="112">
        <v>24630</v>
      </c>
      <c r="BV22" s="112">
        <f t="shared" si="28"/>
        <v>0</v>
      </c>
      <c r="BW22" s="112">
        <v>29115</v>
      </c>
      <c r="BX22" s="112">
        <f t="shared" si="29"/>
        <v>0</v>
      </c>
      <c r="BY22" s="112">
        <v>24630</v>
      </c>
      <c r="BZ22" s="112">
        <f t="shared" si="30"/>
        <v>0</v>
      </c>
      <c r="CA22" s="112">
        <v>29115</v>
      </c>
      <c r="CB22" s="112">
        <f t="shared" si="31"/>
        <v>0</v>
      </c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ht="33" customHeight="1">
      <c r="A23" s="113" t="s">
        <v>22</v>
      </c>
      <c r="B23" s="25">
        <v>61781</v>
      </c>
      <c r="C23" s="25">
        <v>0</v>
      </c>
      <c r="D23" s="25">
        <v>0</v>
      </c>
      <c r="E23" s="25">
        <v>60229</v>
      </c>
      <c r="F23" s="25">
        <v>1552</v>
      </c>
      <c r="G23" s="25">
        <v>0</v>
      </c>
      <c r="H23" s="25">
        <v>0</v>
      </c>
      <c r="I23" s="25">
        <v>73882</v>
      </c>
      <c r="J23" s="25">
        <v>0</v>
      </c>
      <c r="K23" s="25">
        <v>51749</v>
      </c>
      <c r="L23" s="25">
        <v>50046</v>
      </c>
      <c r="M23" s="25">
        <v>1703</v>
      </c>
      <c r="N23" s="25">
        <v>0</v>
      </c>
      <c r="O23" s="25">
        <v>22133</v>
      </c>
      <c r="P23" s="25">
        <v>0</v>
      </c>
      <c r="Q23" s="25">
        <v>37995</v>
      </c>
      <c r="R23" s="25">
        <v>0</v>
      </c>
      <c r="S23" s="25">
        <v>0</v>
      </c>
      <c r="T23" s="25">
        <v>256</v>
      </c>
      <c r="U23" s="26">
        <f t="shared" si="17"/>
        <v>431249</v>
      </c>
      <c r="V23" s="25">
        <v>17140</v>
      </c>
      <c r="W23" s="25">
        <v>365549</v>
      </c>
      <c r="X23" s="25">
        <v>365061</v>
      </c>
      <c r="Y23" s="25">
        <v>0</v>
      </c>
      <c r="Z23" s="25">
        <v>488</v>
      </c>
      <c r="AA23" s="25">
        <v>427</v>
      </c>
      <c r="AB23" s="25">
        <v>0</v>
      </c>
      <c r="AC23" s="25">
        <v>11644</v>
      </c>
      <c r="AD23" s="25">
        <v>2131</v>
      </c>
      <c r="AE23" s="25">
        <v>9513</v>
      </c>
      <c r="AF23" s="25">
        <v>0</v>
      </c>
      <c r="AG23" s="25">
        <v>6716</v>
      </c>
      <c r="AH23" s="25">
        <v>0</v>
      </c>
      <c r="AI23" s="25">
        <v>6716</v>
      </c>
      <c r="AJ23" s="25">
        <v>12184</v>
      </c>
      <c r="AK23" s="25">
        <v>0</v>
      </c>
      <c r="AL23" s="25">
        <v>0</v>
      </c>
      <c r="AM23" s="25">
        <v>0</v>
      </c>
      <c r="AN23" s="25">
        <v>0</v>
      </c>
      <c r="AO23" s="25">
        <v>17589</v>
      </c>
      <c r="AP23" s="25">
        <f>'第４０表介護保険事業会計（最初のページのみ印刷）'!B23-U23</f>
        <v>20979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124</v>
      </c>
      <c r="AW23" s="25">
        <v>124</v>
      </c>
      <c r="AX23" s="25">
        <v>11648</v>
      </c>
      <c r="AY23" s="25">
        <v>341</v>
      </c>
      <c r="AZ23" s="25">
        <f t="shared" si="18"/>
        <v>-11524</v>
      </c>
      <c r="BA23" s="25">
        <v>0</v>
      </c>
      <c r="BB23" s="25">
        <v>1316</v>
      </c>
      <c r="BC23" s="25">
        <v>177</v>
      </c>
      <c r="BD23" s="25">
        <f t="shared" si="19"/>
        <v>1139</v>
      </c>
      <c r="BE23" s="25">
        <f t="shared" si="20"/>
        <v>10594</v>
      </c>
      <c r="BF23" s="25">
        <f t="shared" si="21"/>
        <v>20979</v>
      </c>
      <c r="BG23" s="25">
        <f>'第４０表介護保険事業会計 (次ページ以降印刷)'!C23</f>
        <v>0</v>
      </c>
      <c r="BH23" s="25">
        <f t="shared" si="22"/>
        <v>0</v>
      </c>
      <c r="BI23" s="25">
        <f t="shared" si="23"/>
        <v>0</v>
      </c>
      <c r="BJ23" s="25">
        <f t="shared" si="24"/>
        <v>10594</v>
      </c>
      <c r="BK23" s="25">
        <f t="shared" si="25"/>
        <v>20979</v>
      </c>
      <c r="BL23" s="25">
        <v>6802</v>
      </c>
      <c r="BM23" s="25">
        <v>1</v>
      </c>
      <c r="BN23" s="111"/>
      <c r="BO23" s="112">
        <v>452228</v>
      </c>
      <c r="BP23" s="112">
        <f>'第４０表介護保険事業会計（最初のページのみ印刷）'!B23-BO23</f>
        <v>0</v>
      </c>
      <c r="BQ23" s="112">
        <v>431249</v>
      </c>
      <c r="BR23" s="112">
        <f t="shared" si="26"/>
        <v>0</v>
      </c>
      <c r="BS23" s="112">
        <v>0</v>
      </c>
      <c r="BT23" s="112">
        <f t="shared" si="27"/>
        <v>0</v>
      </c>
      <c r="BU23" s="112">
        <v>10594</v>
      </c>
      <c r="BV23" s="112">
        <f t="shared" si="28"/>
        <v>0</v>
      </c>
      <c r="BW23" s="112">
        <v>20979</v>
      </c>
      <c r="BX23" s="112">
        <f t="shared" si="29"/>
        <v>0</v>
      </c>
      <c r="BY23" s="112">
        <v>10594</v>
      </c>
      <c r="BZ23" s="112">
        <f t="shared" si="30"/>
        <v>0</v>
      </c>
      <c r="CA23" s="112">
        <v>20979</v>
      </c>
      <c r="CB23" s="112">
        <f t="shared" si="31"/>
        <v>0</v>
      </c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ht="33" customHeight="1">
      <c r="A24" s="110" t="s">
        <v>23</v>
      </c>
      <c r="B24" s="24">
        <v>72938</v>
      </c>
      <c r="C24" s="24">
        <v>0</v>
      </c>
      <c r="D24" s="24">
        <v>0</v>
      </c>
      <c r="E24" s="24">
        <v>71060</v>
      </c>
      <c r="F24" s="24">
        <v>1878</v>
      </c>
      <c r="G24" s="24">
        <v>0</v>
      </c>
      <c r="H24" s="24">
        <v>0</v>
      </c>
      <c r="I24" s="24">
        <v>93755</v>
      </c>
      <c r="J24" s="24">
        <v>0</v>
      </c>
      <c r="K24" s="24">
        <v>75404</v>
      </c>
      <c r="L24" s="24">
        <v>64799</v>
      </c>
      <c r="M24" s="24">
        <v>1878</v>
      </c>
      <c r="N24" s="24">
        <v>8727</v>
      </c>
      <c r="O24" s="24">
        <v>18351</v>
      </c>
      <c r="P24" s="24">
        <v>0</v>
      </c>
      <c r="Q24" s="24">
        <v>43138</v>
      </c>
      <c r="R24" s="24">
        <v>0</v>
      </c>
      <c r="S24" s="24">
        <v>0</v>
      </c>
      <c r="T24" s="24">
        <v>2275</v>
      </c>
      <c r="U24" s="24">
        <f t="shared" si="17"/>
        <v>564273</v>
      </c>
      <c r="V24" s="24">
        <v>27118</v>
      </c>
      <c r="W24" s="24">
        <v>479044</v>
      </c>
      <c r="X24" s="24">
        <v>478344</v>
      </c>
      <c r="Y24" s="24">
        <v>0</v>
      </c>
      <c r="Z24" s="24">
        <v>700</v>
      </c>
      <c r="AA24" s="24">
        <v>577</v>
      </c>
      <c r="AB24" s="24">
        <v>0</v>
      </c>
      <c r="AC24" s="24">
        <v>9984</v>
      </c>
      <c r="AD24" s="24">
        <v>1884</v>
      </c>
      <c r="AE24" s="24">
        <v>8100</v>
      </c>
      <c r="AF24" s="24">
        <v>0</v>
      </c>
      <c r="AG24" s="24">
        <v>9615</v>
      </c>
      <c r="AH24" s="24">
        <v>0</v>
      </c>
      <c r="AI24" s="24">
        <v>9615</v>
      </c>
      <c r="AJ24" s="24">
        <v>19069</v>
      </c>
      <c r="AK24" s="24">
        <v>2166</v>
      </c>
      <c r="AL24" s="24">
        <v>2166</v>
      </c>
      <c r="AM24" s="24">
        <v>0</v>
      </c>
      <c r="AN24" s="24">
        <v>0</v>
      </c>
      <c r="AO24" s="24">
        <v>16700</v>
      </c>
      <c r="AP24" s="24">
        <f>'第４０表介護保険事業会計（最初のページのみ印刷）'!B24-U24</f>
        <v>30433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8320</v>
      </c>
      <c r="AY24" s="24">
        <v>594</v>
      </c>
      <c r="AZ24" s="24">
        <f t="shared" si="18"/>
        <v>-8320</v>
      </c>
      <c r="BA24" s="24">
        <v>0</v>
      </c>
      <c r="BB24" s="24">
        <v>1413</v>
      </c>
      <c r="BC24" s="24">
        <v>531</v>
      </c>
      <c r="BD24" s="24">
        <f t="shared" si="19"/>
        <v>882</v>
      </c>
      <c r="BE24" s="24">
        <f t="shared" si="20"/>
        <v>22995</v>
      </c>
      <c r="BF24" s="24">
        <f t="shared" si="21"/>
        <v>30433</v>
      </c>
      <c r="BG24" s="24">
        <f>'第４０表介護保険事業会計 (次ページ以降印刷)'!C24</f>
        <v>0</v>
      </c>
      <c r="BH24" s="24">
        <f t="shared" si="22"/>
        <v>0</v>
      </c>
      <c r="BI24" s="24">
        <f t="shared" si="23"/>
        <v>0</v>
      </c>
      <c r="BJ24" s="24">
        <f t="shared" si="24"/>
        <v>22995</v>
      </c>
      <c r="BK24" s="24">
        <f t="shared" si="25"/>
        <v>30433</v>
      </c>
      <c r="BL24" s="24">
        <v>18351</v>
      </c>
      <c r="BM24" s="24">
        <v>3</v>
      </c>
      <c r="BN24" s="111"/>
      <c r="BO24" s="112">
        <v>594706</v>
      </c>
      <c r="BP24" s="112">
        <f>'第４０表介護保険事業会計（最初のページのみ印刷）'!B24-BO24</f>
        <v>0</v>
      </c>
      <c r="BQ24" s="112">
        <v>564273</v>
      </c>
      <c r="BR24" s="112">
        <f t="shared" si="26"/>
        <v>0</v>
      </c>
      <c r="BS24" s="112">
        <v>0</v>
      </c>
      <c r="BT24" s="112">
        <f t="shared" si="27"/>
        <v>0</v>
      </c>
      <c r="BU24" s="112">
        <v>22995</v>
      </c>
      <c r="BV24" s="112">
        <f t="shared" si="28"/>
        <v>0</v>
      </c>
      <c r="BW24" s="112">
        <v>30433</v>
      </c>
      <c r="BX24" s="112">
        <f t="shared" si="29"/>
        <v>0</v>
      </c>
      <c r="BY24" s="112">
        <v>22995</v>
      </c>
      <c r="BZ24" s="112">
        <f t="shared" si="30"/>
        <v>0</v>
      </c>
      <c r="CA24" s="112">
        <v>30433</v>
      </c>
      <c r="CB24" s="112">
        <f t="shared" si="31"/>
        <v>0</v>
      </c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ht="33" customHeight="1">
      <c r="A25" s="113" t="s">
        <v>24</v>
      </c>
      <c r="B25" s="25">
        <v>53559</v>
      </c>
      <c r="C25" s="25">
        <v>0</v>
      </c>
      <c r="D25" s="25">
        <v>0</v>
      </c>
      <c r="E25" s="25">
        <v>52048</v>
      </c>
      <c r="F25" s="25">
        <v>1511</v>
      </c>
      <c r="G25" s="25">
        <v>0</v>
      </c>
      <c r="H25" s="25">
        <v>0</v>
      </c>
      <c r="I25" s="25">
        <v>67323</v>
      </c>
      <c r="J25" s="25">
        <v>0</v>
      </c>
      <c r="K25" s="25">
        <v>44495</v>
      </c>
      <c r="L25" s="25">
        <v>42984</v>
      </c>
      <c r="M25" s="25">
        <v>1511</v>
      </c>
      <c r="N25" s="25">
        <v>0</v>
      </c>
      <c r="O25" s="25">
        <v>22828</v>
      </c>
      <c r="P25" s="25">
        <v>0</v>
      </c>
      <c r="Q25" s="25">
        <v>32849</v>
      </c>
      <c r="R25" s="25">
        <v>0</v>
      </c>
      <c r="S25" s="25">
        <v>0</v>
      </c>
      <c r="T25" s="25">
        <v>121</v>
      </c>
      <c r="U25" s="25">
        <f t="shared" si="17"/>
        <v>391668</v>
      </c>
      <c r="V25" s="25">
        <v>22461</v>
      </c>
      <c r="W25" s="25">
        <v>332214</v>
      </c>
      <c r="X25" s="25">
        <v>331736</v>
      </c>
      <c r="Y25" s="25">
        <v>0</v>
      </c>
      <c r="Z25" s="25">
        <v>478</v>
      </c>
      <c r="AA25" s="25">
        <v>382</v>
      </c>
      <c r="AB25" s="25">
        <v>0</v>
      </c>
      <c r="AC25" s="25">
        <v>8541</v>
      </c>
      <c r="AD25" s="25">
        <v>2918</v>
      </c>
      <c r="AE25" s="25">
        <v>5623</v>
      </c>
      <c r="AF25" s="25">
        <v>0</v>
      </c>
      <c r="AG25" s="25">
        <v>0</v>
      </c>
      <c r="AH25" s="25">
        <v>0</v>
      </c>
      <c r="AI25" s="25">
        <v>0</v>
      </c>
      <c r="AJ25" s="25">
        <v>10106</v>
      </c>
      <c r="AK25" s="25">
        <v>0</v>
      </c>
      <c r="AL25" s="25">
        <v>0</v>
      </c>
      <c r="AM25" s="25">
        <v>0</v>
      </c>
      <c r="AN25" s="25">
        <v>0</v>
      </c>
      <c r="AO25" s="25">
        <v>17964</v>
      </c>
      <c r="AP25" s="25">
        <f>'第４０表介護保険事業会計（最初のページのみ印刷）'!B25-U25</f>
        <v>18182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f t="shared" si="18"/>
        <v>0</v>
      </c>
      <c r="BA25" s="25">
        <v>0</v>
      </c>
      <c r="BB25" s="25">
        <v>0</v>
      </c>
      <c r="BC25" s="25">
        <v>0</v>
      </c>
      <c r="BD25" s="25">
        <f t="shared" si="19"/>
        <v>0</v>
      </c>
      <c r="BE25" s="25">
        <f t="shared" si="20"/>
        <v>18182</v>
      </c>
      <c r="BF25" s="25">
        <f t="shared" si="21"/>
        <v>18182</v>
      </c>
      <c r="BG25" s="25">
        <f>'第４０表介護保険事業会計 (次ページ以降印刷)'!C25</f>
        <v>0</v>
      </c>
      <c r="BH25" s="25">
        <f t="shared" si="22"/>
        <v>0</v>
      </c>
      <c r="BI25" s="25">
        <f t="shared" si="23"/>
        <v>0</v>
      </c>
      <c r="BJ25" s="25">
        <f t="shared" si="24"/>
        <v>18182</v>
      </c>
      <c r="BK25" s="25">
        <f t="shared" si="25"/>
        <v>18182</v>
      </c>
      <c r="BL25" s="25">
        <v>15046</v>
      </c>
      <c r="BM25" s="25">
        <v>2</v>
      </c>
      <c r="BN25" s="111"/>
      <c r="BO25" s="112">
        <v>409850</v>
      </c>
      <c r="BP25" s="112">
        <f>'第４０表介護保険事業会計（最初のページのみ印刷）'!B25-BO25</f>
        <v>0</v>
      </c>
      <c r="BQ25" s="112">
        <v>391668</v>
      </c>
      <c r="BR25" s="112">
        <f t="shared" si="26"/>
        <v>0</v>
      </c>
      <c r="BS25" s="112">
        <v>0</v>
      </c>
      <c r="BT25" s="112">
        <f t="shared" si="27"/>
        <v>0</v>
      </c>
      <c r="BU25" s="112">
        <v>18182</v>
      </c>
      <c r="BV25" s="112">
        <f t="shared" si="28"/>
        <v>0</v>
      </c>
      <c r="BW25" s="112">
        <v>18182</v>
      </c>
      <c r="BX25" s="112">
        <f t="shared" si="29"/>
        <v>0</v>
      </c>
      <c r="BY25" s="112">
        <v>18182</v>
      </c>
      <c r="BZ25" s="112">
        <f t="shared" si="30"/>
        <v>0</v>
      </c>
      <c r="CA25" s="112">
        <v>18182</v>
      </c>
      <c r="CB25" s="112">
        <f t="shared" si="31"/>
        <v>0</v>
      </c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ht="33" customHeight="1">
      <c r="A26" s="113" t="s">
        <v>25</v>
      </c>
      <c r="B26" s="25">
        <v>75181</v>
      </c>
      <c r="C26" s="25">
        <v>0</v>
      </c>
      <c r="D26" s="25">
        <v>0</v>
      </c>
      <c r="E26" s="25">
        <v>73383</v>
      </c>
      <c r="F26" s="25">
        <v>1798</v>
      </c>
      <c r="G26" s="25">
        <v>0</v>
      </c>
      <c r="H26" s="25">
        <v>0</v>
      </c>
      <c r="I26" s="25">
        <v>89905</v>
      </c>
      <c r="J26" s="25">
        <v>0</v>
      </c>
      <c r="K26" s="25">
        <v>89905</v>
      </c>
      <c r="L26" s="25">
        <v>62191</v>
      </c>
      <c r="M26" s="25">
        <v>1710</v>
      </c>
      <c r="N26" s="25">
        <v>26004</v>
      </c>
      <c r="O26" s="25">
        <v>0</v>
      </c>
      <c r="P26" s="25">
        <v>0</v>
      </c>
      <c r="Q26" s="25">
        <v>44702</v>
      </c>
      <c r="R26" s="25">
        <v>0</v>
      </c>
      <c r="S26" s="25">
        <v>0</v>
      </c>
      <c r="T26" s="25">
        <v>2947</v>
      </c>
      <c r="U26" s="25">
        <f t="shared" si="17"/>
        <v>554864</v>
      </c>
      <c r="V26" s="25">
        <v>31432</v>
      </c>
      <c r="W26" s="25">
        <v>497524</v>
      </c>
      <c r="X26" s="25">
        <v>496870</v>
      </c>
      <c r="Y26" s="25">
        <v>0</v>
      </c>
      <c r="Z26" s="25">
        <v>654</v>
      </c>
      <c r="AA26" s="25">
        <v>520</v>
      </c>
      <c r="AB26" s="25">
        <v>0</v>
      </c>
      <c r="AC26" s="25">
        <v>8680</v>
      </c>
      <c r="AD26" s="25">
        <v>1611</v>
      </c>
      <c r="AE26" s="25">
        <v>7069</v>
      </c>
      <c r="AF26" s="25">
        <v>0</v>
      </c>
      <c r="AG26" s="25">
        <v>384</v>
      </c>
      <c r="AH26" s="25">
        <v>0</v>
      </c>
      <c r="AI26" s="25">
        <v>384</v>
      </c>
      <c r="AJ26" s="25">
        <v>8</v>
      </c>
      <c r="AK26" s="25">
        <v>0</v>
      </c>
      <c r="AL26" s="25">
        <v>0</v>
      </c>
      <c r="AM26" s="25">
        <v>0</v>
      </c>
      <c r="AN26" s="25">
        <v>0</v>
      </c>
      <c r="AO26" s="25">
        <v>16316</v>
      </c>
      <c r="AP26" s="25">
        <f>'第４０表介護保険事業会計（最初のページのみ印刷）'!B26-U26</f>
        <v>22524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4351</v>
      </c>
      <c r="AW26" s="25">
        <v>0</v>
      </c>
      <c r="AX26" s="25">
        <v>393</v>
      </c>
      <c r="AY26" s="25">
        <v>306</v>
      </c>
      <c r="AZ26" s="25">
        <f t="shared" si="18"/>
        <v>3958</v>
      </c>
      <c r="BA26" s="25">
        <v>0</v>
      </c>
      <c r="BB26" s="25">
        <v>4584</v>
      </c>
      <c r="BC26" s="25">
        <v>510</v>
      </c>
      <c r="BD26" s="25">
        <f t="shared" si="19"/>
        <v>4074</v>
      </c>
      <c r="BE26" s="25">
        <f t="shared" si="20"/>
        <v>30556</v>
      </c>
      <c r="BF26" s="25">
        <f t="shared" si="21"/>
        <v>22524</v>
      </c>
      <c r="BG26" s="25">
        <f>'第４０表介護保険事業会計 (次ページ以降印刷)'!C26</f>
        <v>0</v>
      </c>
      <c r="BH26" s="25">
        <f t="shared" si="22"/>
        <v>0</v>
      </c>
      <c r="BI26" s="25">
        <f t="shared" si="23"/>
        <v>0</v>
      </c>
      <c r="BJ26" s="25">
        <f t="shared" si="24"/>
        <v>30556</v>
      </c>
      <c r="BK26" s="25">
        <f t="shared" si="25"/>
        <v>22524</v>
      </c>
      <c r="BL26" s="25">
        <v>23654</v>
      </c>
      <c r="BM26" s="25">
        <v>4</v>
      </c>
      <c r="BN26" s="111"/>
      <c r="BO26" s="112">
        <v>577388</v>
      </c>
      <c r="BP26" s="112">
        <f>'第４０表介護保険事業会計（最初のページのみ印刷）'!B26-BO26</f>
        <v>0</v>
      </c>
      <c r="BQ26" s="112">
        <v>554864</v>
      </c>
      <c r="BR26" s="112">
        <f t="shared" si="26"/>
        <v>0</v>
      </c>
      <c r="BS26" s="112">
        <v>0</v>
      </c>
      <c r="BT26" s="112">
        <f t="shared" si="27"/>
        <v>0</v>
      </c>
      <c r="BU26" s="112">
        <v>30556</v>
      </c>
      <c r="BV26" s="112">
        <f t="shared" si="28"/>
        <v>0</v>
      </c>
      <c r="BW26" s="112">
        <v>22524</v>
      </c>
      <c r="BX26" s="112">
        <f t="shared" si="29"/>
        <v>0</v>
      </c>
      <c r="BY26" s="112">
        <v>30556</v>
      </c>
      <c r="BZ26" s="112">
        <f t="shared" si="30"/>
        <v>0</v>
      </c>
      <c r="CA26" s="112">
        <v>22524</v>
      </c>
      <c r="CB26" s="112">
        <f t="shared" si="31"/>
        <v>0</v>
      </c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ht="33" customHeight="1">
      <c r="A27" s="113" t="s">
        <v>26</v>
      </c>
      <c r="B27" s="25">
        <v>2772</v>
      </c>
      <c r="C27" s="25">
        <v>0</v>
      </c>
      <c r="D27" s="25">
        <v>0</v>
      </c>
      <c r="E27" s="25">
        <v>2749</v>
      </c>
      <c r="F27" s="25">
        <v>23</v>
      </c>
      <c r="G27" s="25">
        <v>0</v>
      </c>
      <c r="H27" s="25">
        <v>0</v>
      </c>
      <c r="I27" s="25">
        <v>6160</v>
      </c>
      <c r="J27" s="25">
        <v>0</v>
      </c>
      <c r="K27" s="25">
        <v>6160</v>
      </c>
      <c r="L27" s="25">
        <v>2544</v>
      </c>
      <c r="M27" s="25">
        <v>23</v>
      </c>
      <c r="N27" s="25">
        <v>3593</v>
      </c>
      <c r="O27" s="25">
        <v>0</v>
      </c>
      <c r="P27" s="25">
        <v>0</v>
      </c>
      <c r="Q27" s="25">
        <v>5997</v>
      </c>
      <c r="R27" s="25">
        <v>0</v>
      </c>
      <c r="S27" s="25">
        <v>0</v>
      </c>
      <c r="T27" s="25">
        <v>0</v>
      </c>
      <c r="U27" s="25">
        <f t="shared" si="17"/>
        <v>32529</v>
      </c>
      <c r="V27" s="25">
        <v>5698</v>
      </c>
      <c r="W27" s="25">
        <v>18846</v>
      </c>
      <c r="X27" s="25">
        <v>18828</v>
      </c>
      <c r="Y27" s="25">
        <v>0</v>
      </c>
      <c r="Z27" s="25">
        <v>18</v>
      </c>
      <c r="AA27" s="25">
        <v>49</v>
      </c>
      <c r="AB27" s="25">
        <v>0</v>
      </c>
      <c r="AC27" s="25">
        <v>186</v>
      </c>
      <c r="AD27" s="25">
        <v>186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2001</v>
      </c>
      <c r="AK27" s="25">
        <v>0</v>
      </c>
      <c r="AL27" s="25">
        <v>0</v>
      </c>
      <c r="AM27" s="25">
        <v>0</v>
      </c>
      <c r="AN27" s="25">
        <v>0</v>
      </c>
      <c r="AO27" s="25">
        <v>5749</v>
      </c>
      <c r="AP27" s="25">
        <f>'第４０表介護保険事業会計（最初のページのみ印刷）'!B27-U27</f>
        <v>7880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5366</v>
      </c>
      <c r="AY27" s="25">
        <v>26</v>
      </c>
      <c r="AZ27" s="25">
        <f t="shared" si="18"/>
        <v>-5366</v>
      </c>
      <c r="BA27" s="25">
        <v>0</v>
      </c>
      <c r="BB27" s="25">
        <v>0</v>
      </c>
      <c r="BC27" s="25">
        <v>1337</v>
      </c>
      <c r="BD27" s="25">
        <f t="shared" si="19"/>
        <v>-1337</v>
      </c>
      <c r="BE27" s="25">
        <f t="shared" si="20"/>
        <v>1177</v>
      </c>
      <c r="BF27" s="25">
        <f t="shared" si="21"/>
        <v>7880</v>
      </c>
      <c r="BG27" s="25">
        <f>'第４０表介護保険事業会計 (次ページ以降印刷)'!C27</f>
        <v>0</v>
      </c>
      <c r="BH27" s="25">
        <f t="shared" si="22"/>
        <v>0</v>
      </c>
      <c r="BI27" s="25">
        <f t="shared" si="23"/>
        <v>0</v>
      </c>
      <c r="BJ27" s="25">
        <f t="shared" si="24"/>
        <v>1177</v>
      </c>
      <c r="BK27" s="25">
        <f t="shared" si="25"/>
        <v>7880</v>
      </c>
      <c r="BL27" s="25">
        <v>0</v>
      </c>
      <c r="BM27" s="25">
        <v>0</v>
      </c>
      <c r="BN27" s="111"/>
      <c r="BO27" s="112">
        <v>40409</v>
      </c>
      <c r="BP27" s="112">
        <f>'第４０表介護保険事業会計（最初のページのみ印刷）'!B27-BO27</f>
        <v>0</v>
      </c>
      <c r="BQ27" s="112">
        <v>32529</v>
      </c>
      <c r="BR27" s="112">
        <f t="shared" si="26"/>
        <v>0</v>
      </c>
      <c r="BS27" s="112">
        <v>0</v>
      </c>
      <c r="BT27" s="112">
        <f t="shared" si="27"/>
        <v>0</v>
      </c>
      <c r="BU27" s="112">
        <v>1177</v>
      </c>
      <c r="BV27" s="112">
        <f t="shared" si="28"/>
        <v>0</v>
      </c>
      <c r="BW27" s="112">
        <v>7880</v>
      </c>
      <c r="BX27" s="112">
        <f t="shared" si="29"/>
        <v>0</v>
      </c>
      <c r="BY27" s="112">
        <v>1177</v>
      </c>
      <c r="BZ27" s="112">
        <f t="shared" si="30"/>
        <v>0</v>
      </c>
      <c r="CA27" s="112">
        <v>7880</v>
      </c>
      <c r="CB27" s="112">
        <f t="shared" si="31"/>
        <v>0</v>
      </c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ht="33" customHeight="1">
      <c r="A28" s="114" t="s">
        <v>27</v>
      </c>
      <c r="B28" s="26">
        <v>67713</v>
      </c>
      <c r="C28" s="26">
        <v>0</v>
      </c>
      <c r="D28" s="26">
        <v>0</v>
      </c>
      <c r="E28" s="26">
        <v>66026</v>
      </c>
      <c r="F28" s="26">
        <v>1687</v>
      </c>
      <c r="G28" s="26">
        <v>0</v>
      </c>
      <c r="H28" s="26">
        <v>0</v>
      </c>
      <c r="I28" s="26">
        <v>70003</v>
      </c>
      <c r="J28" s="26">
        <v>0</v>
      </c>
      <c r="K28" s="26">
        <v>56903</v>
      </c>
      <c r="L28" s="26">
        <v>54917</v>
      </c>
      <c r="M28" s="26">
        <v>1986</v>
      </c>
      <c r="N28" s="26">
        <v>0</v>
      </c>
      <c r="O28" s="26">
        <v>13100</v>
      </c>
      <c r="P28" s="26">
        <v>0</v>
      </c>
      <c r="Q28" s="26">
        <v>36417</v>
      </c>
      <c r="R28" s="26">
        <v>0</v>
      </c>
      <c r="S28" s="26">
        <v>0</v>
      </c>
      <c r="T28" s="26">
        <v>48</v>
      </c>
      <c r="U28" s="26">
        <f t="shared" si="17"/>
        <v>474031</v>
      </c>
      <c r="V28" s="26">
        <v>10016</v>
      </c>
      <c r="W28" s="26">
        <v>295948</v>
      </c>
      <c r="X28" s="26">
        <v>295396</v>
      </c>
      <c r="Y28" s="26">
        <v>0</v>
      </c>
      <c r="Z28" s="26">
        <v>552</v>
      </c>
      <c r="AA28" s="26">
        <v>457</v>
      </c>
      <c r="AB28" s="26">
        <v>0</v>
      </c>
      <c r="AC28" s="26">
        <v>11961</v>
      </c>
      <c r="AD28" s="26">
        <v>751</v>
      </c>
      <c r="AE28" s="26">
        <v>11210</v>
      </c>
      <c r="AF28" s="26">
        <v>137338</v>
      </c>
      <c r="AG28" s="26">
        <v>1540</v>
      </c>
      <c r="AH28" s="26">
        <v>0</v>
      </c>
      <c r="AI28" s="26">
        <v>1540</v>
      </c>
      <c r="AJ28" s="26">
        <v>47</v>
      </c>
      <c r="AK28" s="26">
        <v>1220</v>
      </c>
      <c r="AL28" s="26">
        <v>1220</v>
      </c>
      <c r="AM28" s="26">
        <v>0</v>
      </c>
      <c r="AN28" s="26">
        <v>0</v>
      </c>
      <c r="AO28" s="26">
        <v>15504</v>
      </c>
      <c r="AP28" s="26">
        <f>'第４０表介護保険事業会計（最初のページのみ印刷）'!B28-U28</f>
        <v>36449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702</v>
      </c>
      <c r="AW28" s="26">
        <v>702</v>
      </c>
      <c r="AX28" s="26">
        <v>1655</v>
      </c>
      <c r="AY28" s="26">
        <v>115</v>
      </c>
      <c r="AZ28" s="26">
        <f t="shared" si="18"/>
        <v>-953</v>
      </c>
      <c r="BA28" s="26">
        <v>0</v>
      </c>
      <c r="BB28" s="26">
        <v>2643</v>
      </c>
      <c r="BC28" s="26">
        <v>95</v>
      </c>
      <c r="BD28" s="26">
        <f t="shared" si="19"/>
        <v>2548</v>
      </c>
      <c r="BE28" s="26">
        <f t="shared" si="20"/>
        <v>38044</v>
      </c>
      <c r="BF28" s="26">
        <f t="shared" si="21"/>
        <v>36449</v>
      </c>
      <c r="BG28" s="26">
        <f>'第４０表介護保険事業会計 (次ページ以降印刷)'!C28</f>
        <v>0</v>
      </c>
      <c r="BH28" s="26">
        <f t="shared" si="22"/>
        <v>0</v>
      </c>
      <c r="BI28" s="26">
        <f t="shared" si="23"/>
        <v>0</v>
      </c>
      <c r="BJ28" s="26">
        <f t="shared" si="24"/>
        <v>38044</v>
      </c>
      <c r="BK28" s="26">
        <f t="shared" si="25"/>
        <v>36449</v>
      </c>
      <c r="BL28" s="26">
        <v>9895</v>
      </c>
      <c r="BM28" s="26">
        <v>1</v>
      </c>
      <c r="BN28" s="111"/>
      <c r="BO28" s="112">
        <v>510480</v>
      </c>
      <c r="BP28" s="112">
        <f>'第４０表介護保険事業会計（最初のページのみ印刷）'!B28-BO28</f>
        <v>0</v>
      </c>
      <c r="BQ28" s="112">
        <v>474031</v>
      </c>
      <c r="BR28" s="112">
        <f t="shared" si="26"/>
        <v>0</v>
      </c>
      <c r="BS28" s="112">
        <v>0</v>
      </c>
      <c r="BT28" s="112">
        <f t="shared" si="27"/>
        <v>0</v>
      </c>
      <c r="BU28" s="112">
        <v>38044</v>
      </c>
      <c r="BV28" s="112">
        <f t="shared" si="28"/>
        <v>0</v>
      </c>
      <c r="BW28" s="112">
        <v>36449</v>
      </c>
      <c r="BX28" s="112">
        <f t="shared" si="29"/>
        <v>0</v>
      </c>
      <c r="BY28" s="112">
        <v>38044</v>
      </c>
      <c r="BZ28" s="112">
        <f t="shared" si="30"/>
        <v>0</v>
      </c>
      <c r="CA28" s="112">
        <v>36449</v>
      </c>
      <c r="CB28" s="112">
        <f t="shared" si="31"/>
        <v>0</v>
      </c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ht="33" customHeight="1">
      <c r="A29" s="113" t="s">
        <v>153</v>
      </c>
      <c r="B29" s="25">
        <v>207656</v>
      </c>
      <c r="C29" s="25">
        <v>0</v>
      </c>
      <c r="D29" s="25">
        <v>0</v>
      </c>
      <c r="E29" s="25">
        <v>203374</v>
      </c>
      <c r="F29" s="25">
        <v>4282</v>
      </c>
      <c r="G29" s="25">
        <v>0</v>
      </c>
      <c r="H29" s="25">
        <v>0</v>
      </c>
      <c r="I29" s="25">
        <v>256512</v>
      </c>
      <c r="J29" s="25">
        <v>0</v>
      </c>
      <c r="K29" s="25">
        <v>256512</v>
      </c>
      <c r="L29" s="25">
        <v>165561</v>
      </c>
      <c r="M29" s="25">
        <v>4801</v>
      </c>
      <c r="N29" s="25">
        <v>86150</v>
      </c>
      <c r="O29" s="25">
        <v>0</v>
      </c>
      <c r="P29" s="25">
        <v>14308</v>
      </c>
      <c r="Q29" s="25">
        <v>12828</v>
      </c>
      <c r="R29" s="25">
        <v>0</v>
      </c>
      <c r="S29" s="25">
        <v>0</v>
      </c>
      <c r="T29" s="25">
        <v>248</v>
      </c>
      <c r="U29" s="24">
        <f t="shared" si="17"/>
        <v>1452747</v>
      </c>
      <c r="V29" s="25">
        <v>87936</v>
      </c>
      <c r="W29" s="25">
        <v>1319454</v>
      </c>
      <c r="X29" s="25">
        <v>1317715</v>
      </c>
      <c r="Y29" s="25">
        <v>0</v>
      </c>
      <c r="Z29" s="25">
        <v>1739</v>
      </c>
      <c r="AA29" s="25">
        <v>1272</v>
      </c>
      <c r="AB29" s="25">
        <v>0</v>
      </c>
      <c r="AC29" s="25">
        <v>21240</v>
      </c>
      <c r="AD29" s="25">
        <v>2388</v>
      </c>
      <c r="AE29" s="25">
        <v>18852</v>
      </c>
      <c r="AF29" s="25">
        <v>4498</v>
      </c>
      <c r="AG29" s="25">
        <v>0</v>
      </c>
      <c r="AH29" s="25">
        <v>0</v>
      </c>
      <c r="AI29" s="25">
        <v>0</v>
      </c>
      <c r="AJ29" s="25">
        <v>1369</v>
      </c>
      <c r="AK29" s="25">
        <v>0</v>
      </c>
      <c r="AL29" s="25">
        <v>0</v>
      </c>
      <c r="AM29" s="25">
        <v>0</v>
      </c>
      <c r="AN29" s="25">
        <v>0</v>
      </c>
      <c r="AO29" s="25">
        <v>16978</v>
      </c>
      <c r="AP29" s="25">
        <f>'第４０表介護保険事業会計（最初のページのみ印刷）'!B29-U29</f>
        <v>3311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2434</v>
      </c>
      <c r="AW29" s="25">
        <v>357</v>
      </c>
      <c r="AX29" s="25">
        <v>1759</v>
      </c>
      <c r="AY29" s="25">
        <v>243</v>
      </c>
      <c r="AZ29" s="25">
        <f t="shared" si="18"/>
        <v>675</v>
      </c>
      <c r="BA29" s="25">
        <v>0</v>
      </c>
      <c r="BB29" s="25">
        <v>0</v>
      </c>
      <c r="BC29" s="25">
        <v>2603</v>
      </c>
      <c r="BD29" s="25">
        <f t="shared" si="19"/>
        <v>-2603</v>
      </c>
      <c r="BE29" s="25">
        <f t="shared" si="20"/>
        <v>1383</v>
      </c>
      <c r="BF29" s="25">
        <f t="shared" si="21"/>
        <v>3311</v>
      </c>
      <c r="BG29" s="25">
        <f>'第４０表介護保険事業会計 (次ページ以降印刷)'!C29</f>
        <v>0</v>
      </c>
      <c r="BH29" s="25">
        <f t="shared" si="22"/>
        <v>0</v>
      </c>
      <c r="BI29" s="25">
        <f t="shared" si="23"/>
        <v>0</v>
      </c>
      <c r="BJ29" s="25">
        <f t="shared" si="24"/>
        <v>1383</v>
      </c>
      <c r="BK29" s="25">
        <f t="shared" si="25"/>
        <v>3311</v>
      </c>
      <c r="BL29" s="25">
        <v>45171</v>
      </c>
      <c r="BM29" s="25">
        <v>7</v>
      </c>
      <c r="BN29" s="111"/>
      <c r="BO29" s="112">
        <v>1456058</v>
      </c>
      <c r="BP29" s="112">
        <f>'第４０表介護保険事業会計（最初のページのみ印刷）'!B29-BO29</f>
        <v>0</v>
      </c>
      <c r="BQ29" s="112">
        <v>1452747</v>
      </c>
      <c r="BR29" s="112">
        <f t="shared" si="26"/>
        <v>0</v>
      </c>
      <c r="BS29" s="112">
        <v>0</v>
      </c>
      <c r="BT29" s="112">
        <f t="shared" si="27"/>
        <v>0</v>
      </c>
      <c r="BU29" s="112">
        <v>1383</v>
      </c>
      <c r="BV29" s="112">
        <f t="shared" si="28"/>
        <v>0</v>
      </c>
      <c r="BW29" s="112">
        <v>3311</v>
      </c>
      <c r="BX29" s="112">
        <f t="shared" si="29"/>
        <v>0</v>
      </c>
      <c r="BY29" s="112">
        <v>1383</v>
      </c>
      <c r="BZ29" s="112">
        <f t="shared" si="30"/>
        <v>0</v>
      </c>
      <c r="CA29" s="112">
        <v>3311</v>
      </c>
      <c r="CB29" s="112">
        <f t="shared" si="31"/>
        <v>0</v>
      </c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ht="33" customHeight="1">
      <c r="A30" s="113" t="s">
        <v>28</v>
      </c>
      <c r="B30" s="25">
        <v>31706</v>
      </c>
      <c r="C30" s="25">
        <v>0</v>
      </c>
      <c r="D30" s="25">
        <v>0</v>
      </c>
      <c r="E30" s="25">
        <v>30908</v>
      </c>
      <c r="F30" s="25">
        <v>798</v>
      </c>
      <c r="G30" s="25">
        <v>0</v>
      </c>
      <c r="H30" s="25">
        <v>0</v>
      </c>
      <c r="I30" s="25">
        <v>33916</v>
      </c>
      <c r="J30" s="25">
        <v>0</v>
      </c>
      <c r="K30" s="25">
        <v>33916</v>
      </c>
      <c r="L30" s="25">
        <v>25149</v>
      </c>
      <c r="M30" s="25">
        <v>798</v>
      </c>
      <c r="N30" s="25">
        <v>7969</v>
      </c>
      <c r="O30" s="25">
        <v>0</v>
      </c>
      <c r="P30" s="25">
        <v>5000</v>
      </c>
      <c r="Q30" s="25">
        <v>13622</v>
      </c>
      <c r="R30" s="25">
        <v>0</v>
      </c>
      <c r="S30" s="25">
        <v>0</v>
      </c>
      <c r="T30" s="25">
        <v>45</v>
      </c>
      <c r="U30" s="25">
        <f t="shared" si="17"/>
        <v>228595</v>
      </c>
      <c r="V30" s="25">
        <v>6013</v>
      </c>
      <c r="W30" s="25">
        <v>201193</v>
      </c>
      <c r="X30" s="25">
        <v>200888</v>
      </c>
      <c r="Y30" s="25">
        <v>0</v>
      </c>
      <c r="Z30" s="25">
        <v>305</v>
      </c>
      <c r="AA30" s="25">
        <v>194</v>
      </c>
      <c r="AB30" s="25">
        <v>0</v>
      </c>
      <c r="AC30" s="25">
        <v>9219</v>
      </c>
      <c r="AD30" s="25">
        <v>5745</v>
      </c>
      <c r="AE30" s="25">
        <v>3474</v>
      </c>
      <c r="AF30" s="25">
        <v>0</v>
      </c>
      <c r="AG30" s="25">
        <v>0</v>
      </c>
      <c r="AH30" s="25">
        <v>0</v>
      </c>
      <c r="AI30" s="25">
        <v>0</v>
      </c>
      <c r="AJ30" s="25">
        <v>5009</v>
      </c>
      <c r="AK30" s="25">
        <v>0</v>
      </c>
      <c r="AL30" s="25">
        <v>0</v>
      </c>
      <c r="AM30" s="25">
        <v>0</v>
      </c>
      <c r="AN30" s="25">
        <v>0</v>
      </c>
      <c r="AO30" s="25">
        <v>6967</v>
      </c>
      <c r="AP30" s="25">
        <f>'第４０表介護保険事業会計（最初のページのみ印刷）'!B30-U30</f>
        <v>5997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2861</v>
      </c>
      <c r="AY30" s="25">
        <v>0</v>
      </c>
      <c r="AZ30" s="25">
        <f t="shared" si="18"/>
        <v>-2861</v>
      </c>
      <c r="BA30" s="25">
        <v>0</v>
      </c>
      <c r="BB30" s="25">
        <v>0</v>
      </c>
      <c r="BC30" s="25">
        <v>2730</v>
      </c>
      <c r="BD30" s="25">
        <f t="shared" si="19"/>
        <v>-2730</v>
      </c>
      <c r="BE30" s="25">
        <f t="shared" si="20"/>
        <v>406</v>
      </c>
      <c r="BF30" s="25">
        <f t="shared" si="21"/>
        <v>5997</v>
      </c>
      <c r="BG30" s="25">
        <f>'第４０表介護保険事業会計 (次ページ以降印刷)'!C30</f>
        <v>0</v>
      </c>
      <c r="BH30" s="25">
        <f t="shared" si="22"/>
        <v>0</v>
      </c>
      <c r="BI30" s="25">
        <f t="shared" si="23"/>
        <v>0</v>
      </c>
      <c r="BJ30" s="25">
        <f t="shared" si="24"/>
        <v>406</v>
      </c>
      <c r="BK30" s="25">
        <f t="shared" si="25"/>
        <v>5997</v>
      </c>
      <c r="BL30" s="25">
        <v>4902</v>
      </c>
      <c r="BM30" s="25">
        <v>1</v>
      </c>
      <c r="BN30" s="111"/>
      <c r="BO30" s="112">
        <v>234592</v>
      </c>
      <c r="BP30" s="112">
        <f>'第４０表介護保険事業会計（最初のページのみ印刷）'!B30-BO30</f>
        <v>0</v>
      </c>
      <c r="BQ30" s="112">
        <v>228595</v>
      </c>
      <c r="BR30" s="112">
        <f t="shared" si="26"/>
        <v>0</v>
      </c>
      <c r="BS30" s="112">
        <v>0</v>
      </c>
      <c r="BT30" s="112">
        <f t="shared" si="27"/>
        <v>0</v>
      </c>
      <c r="BU30" s="112">
        <v>406</v>
      </c>
      <c r="BV30" s="112">
        <f t="shared" si="28"/>
        <v>0</v>
      </c>
      <c r="BW30" s="112">
        <v>5997</v>
      </c>
      <c r="BX30" s="112">
        <f t="shared" si="29"/>
        <v>0</v>
      </c>
      <c r="BY30" s="112">
        <v>406</v>
      </c>
      <c r="BZ30" s="112">
        <f t="shared" si="30"/>
        <v>0</v>
      </c>
      <c r="CA30" s="112">
        <v>5997</v>
      </c>
      <c r="CB30" s="112">
        <f t="shared" si="31"/>
        <v>0</v>
      </c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ht="33" customHeight="1">
      <c r="A31" s="113" t="s">
        <v>29</v>
      </c>
      <c r="B31" s="25">
        <v>117169</v>
      </c>
      <c r="C31" s="25">
        <v>0</v>
      </c>
      <c r="D31" s="25">
        <v>0</v>
      </c>
      <c r="E31" s="25">
        <v>114307</v>
      </c>
      <c r="F31" s="25">
        <v>2862</v>
      </c>
      <c r="G31" s="25">
        <v>0</v>
      </c>
      <c r="H31" s="25">
        <v>0</v>
      </c>
      <c r="I31" s="25">
        <v>135428</v>
      </c>
      <c r="J31" s="25">
        <v>0</v>
      </c>
      <c r="K31" s="25">
        <v>135428</v>
      </c>
      <c r="L31" s="25">
        <v>93612</v>
      </c>
      <c r="M31" s="25">
        <v>2861</v>
      </c>
      <c r="N31" s="25">
        <v>38955</v>
      </c>
      <c r="O31" s="25">
        <v>0</v>
      </c>
      <c r="P31" s="25">
        <v>0</v>
      </c>
      <c r="Q31" s="25">
        <v>30968</v>
      </c>
      <c r="R31" s="25">
        <v>0</v>
      </c>
      <c r="S31" s="25">
        <v>0</v>
      </c>
      <c r="T31" s="25">
        <v>47</v>
      </c>
      <c r="U31" s="25">
        <f t="shared" si="17"/>
        <v>839885</v>
      </c>
      <c r="V31" s="25">
        <v>29805</v>
      </c>
      <c r="W31" s="25">
        <v>746672</v>
      </c>
      <c r="X31" s="25">
        <v>745777</v>
      </c>
      <c r="Y31" s="25">
        <v>0</v>
      </c>
      <c r="Z31" s="25">
        <v>895</v>
      </c>
      <c r="AA31" s="25">
        <v>740</v>
      </c>
      <c r="AB31" s="25">
        <v>0</v>
      </c>
      <c r="AC31" s="25">
        <v>16214</v>
      </c>
      <c r="AD31" s="25">
        <v>5571</v>
      </c>
      <c r="AE31" s="25">
        <v>10643</v>
      </c>
      <c r="AF31" s="25">
        <v>9435</v>
      </c>
      <c r="AG31" s="25">
        <v>2422</v>
      </c>
      <c r="AH31" s="25">
        <v>0</v>
      </c>
      <c r="AI31" s="25">
        <v>2422</v>
      </c>
      <c r="AJ31" s="25">
        <v>20798</v>
      </c>
      <c r="AK31" s="25">
        <v>6366</v>
      </c>
      <c r="AL31" s="25">
        <v>6366</v>
      </c>
      <c r="AM31" s="25">
        <v>0</v>
      </c>
      <c r="AN31" s="25">
        <v>0</v>
      </c>
      <c r="AO31" s="25">
        <v>7433</v>
      </c>
      <c r="AP31" s="25">
        <f>'第４０表介護保険事業会計（最初のページのみ印刷）'!B31-U31</f>
        <v>7372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1545</v>
      </c>
      <c r="AW31" s="25">
        <v>0</v>
      </c>
      <c r="AX31" s="25">
        <v>1050</v>
      </c>
      <c r="AY31" s="25">
        <v>41</v>
      </c>
      <c r="AZ31" s="25">
        <f t="shared" si="18"/>
        <v>495</v>
      </c>
      <c r="BA31" s="25">
        <v>0</v>
      </c>
      <c r="BB31" s="25">
        <v>2949</v>
      </c>
      <c r="BC31" s="25">
        <v>25</v>
      </c>
      <c r="BD31" s="25">
        <f t="shared" si="19"/>
        <v>2924</v>
      </c>
      <c r="BE31" s="25">
        <f t="shared" si="20"/>
        <v>10791</v>
      </c>
      <c r="BF31" s="25">
        <f t="shared" si="21"/>
        <v>7372</v>
      </c>
      <c r="BG31" s="25">
        <f>'第４０表介護保険事業会計 (次ページ以降印刷)'!C31</f>
        <v>0</v>
      </c>
      <c r="BH31" s="25">
        <f t="shared" si="22"/>
        <v>0</v>
      </c>
      <c r="BI31" s="25">
        <f t="shared" si="23"/>
        <v>0</v>
      </c>
      <c r="BJ31" s="25">
        <f t="shared" si="24"/>
        <v>10791</v>
      </c>
      <c r="BK31" s="25">
        <f t="shared" si="25"/>
        <v>7372</v>
      </c>
      <c r="BL31" s="25">
        <v>12366</v>
      </c>
      <c r="BM31" s="25">
        <v>2</v>
      </c>
      <c r="BN31" s="111"/>
      <c r="BO31" s="112">
        <v>847257</v>
      </c>
      <c r="BP31" s="112">
        <f>'第４０表介護保険事業会計（最初のページのみ印刷）'!B31-BO31</f>
        <v>0</v>
      </c>
      <c r="BQ31" s="112">
        <v>839885</v>
      </c>
      <c r="BR31" s="112">
        <f t="shared" si="26"/>
        <v>0</v>
      </c>
      <c r="BS31" s="112">
        <v>0</v>
      </c>
      <c r="BT31" s="112">
        <f t="shared" si="27"/>
        <v>0</v>
      </c>
      <c r="BU31" s="112">
        <v>10791</v>
      </c>
      <c r="BV31" s="112">
        <f t="shared" si="28"/>
        <v>0</v>
      </c>
      <c r="BW31" s="112">
        <v>7372</v>
      </c>
      <c r="BX31" s="112">
        <f t="shared" si="29"/>
        <v>0</v>
      </c>
      <c r="BY31" s="112">
        <v>10791</v>
      </c>
      <c r="BZ31" s="112">
        <f t="shared" si="30"/>
        <v>0</v>
      </c>
      <c r="CA31" s="112">
        <v>7372</v>
      </c>
      <c r="CB31" s="112">
        <f t="shared" si="31"/>
        <v>0</v>
      </c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ht="33" customHeight="1">
      <c r="A32" s="113" t="s">
        <v>30</v>
      </c>
      <c r="B32" s="25">
        <v>44582</v>
      </c>
      <c r="C32" s="25">
        <v>0</v>
      </c>
      <c r="D32" s="25">
        <v>0</v>
      </c>
      <c r="E32" s="25">
        <v>43442</v>
      </c>
      <c r="F32" s="25">
        <v>1140</v>
      </c>
      <c r="G32" s="25">
        <v>0</v>
      </c>
      <c r="H32" s="25">
        <v>0</v>
      </c>
      <c r="I32" s="25">
        <v>161420</v>
      </c>
      <c r="J32" s="25">
        <v>0</v>
      </c>
      <c r="K32" s="25">
        <v>161420</v>
      </c>
      <c r="L32" s="25">
        <v>33954</v>
      </c>
      <c r="M32" s="25">
        <v>1075</v>
      </c>
      <c r="N32" s="25">
        <v>126391</v>
      </c>
      <c r="O32" s="25">
        <v>0</v>
      </c>
      <c r="P32" s="25">
        <v>2334</v>
      </c>
      <c r="Q32" s="25">
        <v>13181</v>
      </c>
      <c r="R32" s="25">
        <v>0</v>
      </c>
      <c r="S32" s="25">
        <v>0</v>
      </c>
      <c r="T32" s="25">
        <v>29</v>
      </c>
      <c r="U32" s="25">
        <f t="shared" si="17"/>
        <v>416214</v>
      </c>
      <c r="V32" s="25">
        <v>8891</v>
      </c>
      <c r="W32" s="25">
        <v>266725</v>
      </c>
      <c r="X32" s="25">
        <v>266280</v>
      </c>
      <c r="Y32" s="25">
        <v>0</v>
      </c>
      <c r="Z32" s="25">
        <v>445</v>
      </c>
      <c r="AA32" s="25">
        <v>293</v>
      </c>
      <c r="AB32" s="25">
        <v>0</v>
      </c>
      <c r="AC32" s="25">
        <v>5912</v>
      </c>
      <c r="AD32" s="25">
        <v>1577</v>
      </c>
      <c r="AE32" s="25">
        <v>4335</v>
      </c>
      <c r="AF32" s="25">
        <v>0</v>
      </c>
      <c r="AG32" s="25">
        <v>1101</v>
      </c>
      <c r="AH32" s="25">
        <v>0</v>
      </c>
      <c r="AI32" s="25">
        <v>1101</v>
      </c>
      <c r="AJ32" s="25">
        <v>4157</v>
      </c>
      <c r="AK32" s="25">
        <v>118490</v>
      </c>
      <c r="AL32" s="25">
        <v>118490</v>
      </c>
      <c r="AM32" s="25">
        <v>0</v>
      </c>
      <c r="AN32" s="25">
        <v>0</v>
      </c>
      <c r="AO32" s="25">
        <v>10645</v>
      </c>
      <c r="AP32" s="25">
        <f>'第４０表介護保険事業会計（最初のページのみ印刷）'!B32-U32</f>
        <v>14486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9009</v>
      </c>
      <c r="AY32" s="25">
        <v>34</v>
      </c>
      <c r="AZ32" s="25">
        <f t="shared" si="18"/>
        <v>-9009</v>
      </c>
      <c r="BA32" s="25">
        <v>0</v>
      </c>
      <c r="BB32" s="25">
        <v>0</v>
      </c>
      <c r="BC32" s="25">
        <v>527</v>
      </c>
      <c r="BD32" s="25">
        <f t="shared" si="19"/>
        <v>-527</v>
      </c>
      <c r="BE32" s="25">
        <f t="shared" si="20"/>
        <v>4950</v>
      </c>
      <c r="BF32" s="25">
        <f t="shared" si="21"/>
        <v>14486</v>
      </c>
      <c r="BG32" s="25">
        <f>'第４０表介護保険事業会計 (次ページ以降印刷)'!C32</f>
        <v>0</v>
      </c>
      <c r="BH32" s="25">
        <f t="shared" si="22"/>
        <v>0</v>
      </c>
      <c r="BI32" s="25">
        <f t="shared" si="23"/>
        <v>0</v>
      </c>
      <c r="BJ32" s="25">
        <f t="shared" si="24"/>
        <v>4950</v>
      </c>
      <c r="BK32" s="25">
        <f t="shared" si="25"/>
        <v>14486</v>
      </c>
      <c r="BL32" s="25">
        <v>5992</v>
      </c>
      <c r="BM32" s="25">
        <v>2</v>
      </c>
      <c r="BN32" s="111"/>
      <c r="BO32" s="112">
        <v>430700</v>
      </c>
      <c r="BP32" s="112">
        <f>'第４０表介護保険事業会計（最初のページのみ印刷）'!B32-BO32</f>
        <v>0</v>
      </c>
      <c r="BQ32" s="112">
        <v>416214</v>
      </c>
      <c r="BR32" s="112">
        <f t="shared" si="26"/>
        <v>0</v>
      </c>
      <c r="BS32" s="112">
        <v>0</v>
      </c>
      <c r="BT32" s="112">
        <f t="shared" si="27"/>
        <v>0</v>
      </c>
      <c r="BU32" s="112">
        <v>4950</v>
      </c>
      <c r="BV32" s="112">
        <f t="shared" si="28"/>
        <v>0</v>
      </c>
      <c r="BW32" s="112">
        <v>14486</v>
      </c>
      <c r="BX32" s="112">
        <f t="shared" si="29"/>
        <v>0</v>
      </c>
      <c r="BY32" s="112">
        <v>4950</v>
      </c>
      <c r="BZ32" s="112">
        <f t="shared" si="30"/>
        <v>0</v>
      </c>
      <c r="CA32" s="112">
        <v>14486</v>
      </c>
      <c r="CB32" s="112">
        <f t="shared" si="31"/>
        <v>0</v>
      </c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ht="33" customHeight="1">
      <c r="A33" s="114" t="s">
        <v>31</v>
      </c>
      <c r="B33" s="26">
        <v>156685</v>
      </c>
      <c r="C33" s="26">
        <v>0</v>
      </c>
      <c r="D33" s="26">
        <v>0</v>
      </c>
      <c r="E33" s="26">
        <v>152752</v>
      </c>
      <c r="F33" s="26">
        <v>3933</v>
      </c>
      <c r="G33" s="26">
        <v>0</v>
      </c>
      <c r="H33" s="26">
        <v>0</v>
      </c>
      <c r="I33" s="26">
        <v>172714</v>
      </c>
      <c r="J33" s="26">
        <v>0</v>
      </c>
      <c r="K33" s="26">
        <v>126367</v>
      </c>
      <c r="L33" s="26">
        <v>122459</v>
      </c>
      <c r="M33" s="26">
        <v>3908</v>
      </c>
      <c r="N33" s="26">
        <v>0</v>
      </c>
      <c r="O33" s="26">
        <v>46347</v>
      </c>
      <c r="P33" s="26">
        <v>0</v>
      </c>
      <c r="Q33" s="26">
        <v>69799</v>
      </c>
      <c r="R33" s="26">
        <v>0</v>
      </c>
      <c r="S33" s="26">
        <v>0</v>
      </c>
      <c r="T33" s="26">
        <v>52</v>
      </c>
      <c r="U33" s="26">
        <f t="shared" si="17"/>
        <v>1086185</v>
      </c>
      <c r="V33" s="26">
        <v>43003</v>
      </c>
      <c r="W33" s="26">
        <v>979710</v>
      </c>
      <c r="X33" s="26">
        <v>978286</v>
      </c>
      <c r="Y33" s="26">
        <v>0</v>
      </c>
      <c r="Z33" s="26">
        <v>1424</v>
      </c>
      <c r="AA33" s="26">
        <v>1026</v>
      </c>
      <c r="AB33" s="26">
        <v>0</v>
      </c>
      <c r="AC33" s="26">
        <v>21866</v>
      </c>
      <c r="AD33" s="26">
        <v>6707</v>
      </c>
      <c r="AE33" s="26">
        <v>15159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40580</v>
      </c>
      <c r="AP33" s="26">
        <f>'第４０表介護保険事業会計（最初のページのみ印刷）'!B33-U33</f>
        <v>49929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6989</v>
      </c>
      <c r="AY33" s="26">
        <v>294</v>
      </c>
      <c r="AZ33" s="26">
        <f t="shared" si="18"/>
        <v>-6989</v>
      </c>
      <c r="BA33" s="26">
        <v>0</v>
      </c>
      <c r="BB33" s="26">
        <v>0</v>
      </c>
      <c r="BC33" s="26">
        <v>3784</v>
      </c>
      <c r="BD33" s="26">
        <f t="shared" si="19"/>
        <v>-3784</v>
      </c>
      <c r="BE33" s="26">
        <f t="shared" si="20"/>
        <v>39156</v>
      </c>
      <c r="BF33" s="26">
        <f t="shared" si="21"/>
        <v>49929</v>
      </c>
      <c r="BG33" s="26">
        <f>'第４０表介護保険事業会計 (次ページ以降印刷)'!C33</f>
        <v>0</v>
      </c>
      <c r="BH33" s="26">
        <f t="shared" si="22"/>
        <v>0</v>
      </c>
      <c r="BI33" s="26">
        <f t="shared" si="23"/>
        <v>0</v>
      </c>
      <c r="BJ33" s="26">
        <f t="shared" si="24"/>
        <v>39156</v>
      </c>
      <c r="BK33" s="26">
        <f t="shared" si="25"/>
        <v>49929</v>
      </c>
      <c r="BL33" s="26">
        <v>22591</v>
      </c>
      <c r="BM33" s="26">
        <v>3</v>
      </c>
      <c r="BN33" s="111"/>
      <c r="BO33" s="112">
        <v>1136114</v>
      </c>
      <c r="BP33" s="112">
        <f>'第４０表介護保険事業会計（最初のページのみ印刷）'!B33-BO33</f>
        <v>0</v>
      </c>
      <c r="BQ33" s="112">
        <v>1086185</v>
      </c>
      <c r="BR33" s="112">
        <f t="shared" si="26"/>
        <v>0</v>
      </c>
      <c r="BS33" s="112">
        <v>0</v>
      </c>
      <c r="BT33" s="112">
        <f t="shared" si="27"/>
        <v>0</v>
      </c>
      <c r="BU33" s="112">
        <v>39156</v>
      </c>
      <c r="BV33" s="112">
        <f t="shared" si="28"/>
        <v>0</v>
      </c>
      <c r="BW33" s="112">
        <v>49929</v>
      </c>
      <c r="BX33" s="112">
        <f t="shared" si="29"/>
        <v>0</v>
      </c>
      <c r="BY33" s="112">
        <v>39156</v>
      </c>
      <c r="BZ33" s="112">
        <f t="shared" si="30"/>
        <v>0</v>
      </c>
      <c r="CA33" s="112">
        <v>49929</v>
      </c>
      <c r="CB33" s="112">
        <f t="shared" si="31"/>
        <v>0</v>
      </c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ht="33" customHeight="1">
      <c r="A34" s="113" t="s">
        <v>32</v>
      </c>
      <c r="B34" s="25">
        <v>181205</v>
      </c>
      <c r="C34" s="25">
        <v>0</v>
      </c>
      <c r="D34" s="25">
        <v>0</v>
      </c>
      <c r="E34" s="25">
        <v>177674</v>
      </c>
      <c r="F34" s="25">
        <v>3531</v>
      </c>
      <c r="G34" s="25">
        <v>0</v>
      </c>
      <c r="H34" s="25">
        <v>0</v>
      </c>
      <c r="I34" s="25">
        <v>205411</v>
      </c>
      <c r="J34" s="25">
        <v>0</v>
      </c>
      <c r="K34" s="25">
        <v>205411</v>
      </c>
      <c r="L34" s="25">
        <v>149549</v>
      </c>
      <c r="M34" s="25">
        <v>3401</v>
      </c>
      <c r="N34" s="25">
        <v>52461</v>
      </c>
      <c r="O34" s="25">
        <v>0</v>
      </c>
      <c r="P34" s="25">
        <v>0</v>
      </c>
      <c r="Q34" s="25">
        <v>44511</v>
      </c>
      <c r="R34" s="25">
        <v>0</v>
      </c>
      <c r="S34" s="25">
        <v>0</v>
      </c>
      <c r="T34" s="25">
        <v>646</v>
      </c>
      <c r="U34" s="24">
        <f t="shared" si="17"/>
        <v>1286598</v>
      </c>
      <c r="V34" s="25">
        <v>52461</v>
      </c>
      <c r="W34" s="25">
        <v>1196396</v>
      </c>
      <c r="X34" s="25">
        <v>1194757</v>
      </c>
      <c r="Y34" s="25">
        <v>0</v>
      </c>
      <c r="Z34" s="25">
        <v>1639</v>
      </c>
      <c r="AA34" s="25">
        <v>1215</v>
      </c>
      <c r="AB34" s="25">
        <v>0</v>
      </c>
      <c r="AC34" s="25">
        <v>17695</v>
      </c>
      <c r="AD34" s="25">
        <v>2353</v>
      </c>
      <c r="AE34" s="25">
        <v>15342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11800</v>
      </c>
      <c r="AL34" s="25">
        <v>11800</v>
      </c>
      <c r="AM34" s="25">
        <v>0</v>
      </c>
      <c r="AN34" s="25">
        <v>0</v>
      </c>
      <c r="AO34" s="25">
        <v>7031</v>
      </c>
      <c r="AP34" s="25">
        <f>'第４０表介護保険事業会計（最初のページのみ印刷）'!B34-U34</f>
        <v>42809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4611</v>
      </c>
      <c r="AW34" s="25">
        <v>0</v>
      </c>
      <c r="AX34" s="25">
        <v>973</v>
      </c>
      <c r="AY34" s="25">
        <v>973</v>
      </c>
      <c r="AZ34" s="25">
        <f t="shared" si="18"/>
        <v>3638</v>
      </c>
      <c r="BA34" s="25">
        <v>0</v>
      </c>
      <c r="BB34" s="25">
        <v>5616</v>
      </c>
      <c r="BC34" s="25">
        <v>563</v>
      </c>
      <c r="BD34" s="25">
        <f t="shared" si="19"/>
        <v>5053</v>
      </c>
      <c r="BE34" s="25">
        <f t="shared" si="20"/>
        <v>51500</v>
      </c>
      <c r="BF34" s="25">
        <f t="shared" si="21"/>
        <v>42809</v>
      </c>
      <c r="BG34" s="25">
        <f>'第４０表介護保険事業会計 (次ページ以降印刷)'!C34</f>
        <v>0</v>
      </c>
      <c r="BH34" s="25">
        <f t="shared" si="22"/>
        <v>0</v>
      </c>
      <c r="BI34" s="25">
        <f t="shared" si="23"/>
        <v>0</v>
      </c>
      <c r="BJ34" s="25">
        <f t="shared" si="24"/>
        <v>51500</v>
      </c>
      <c r="BK34" s="25">
        <f t="shared" si="25"/>
        <v>42809</v>
      </c>
      <c r="BL34" s="25">
        <v>31978</v>
      </c>
      <c r="BM34" s="25">
        <v>4</v>
      </c>
      <c r="BN34" s="111"/>
      <c r="BO34" s="112">
        <v>1329407</v>
      </c>
      <c r="BP34" s="112">
        <f>'第４０表介護保険事業会計（最初のページのみ印刷）'!B34-BO34</f>
        <v>0</v>
      </c>
      <c r="BQ34" s="112">
        <v>1286598</v>
      </c>
      <c r="BR34" s="112">
        <f t="shared" si="26"/>
        <v>0</v>
      </c>
      <c r="BS34" s="112">
        <v>0</v>
      </c>
      <c r="BT34" s="112">
        <f t="shared" si="27"/>
        <v>0</v>
      </c>
      <c r="BU34" s="112">
        <v>51500</v>
      </c>
      <c r="BV34" s="112">
        <f t="shared" si="28"/>
        <v>0</v>
      </c>
      <c r="BW34" s="112">
        <v>42809</v>
      </c>
      <c r="BX34" s="112">
        <f t="shared" si="29"/>
        <v>0</v>
      </c>
      <c r="BY34" s="112">
        <v>51500</v>
      </c>
      <c r="BZ34" s="112">
        <f t="shared" si="30"/>
        <v>0</v>
      </c>
      <c r="CA34" s="112">
        <v>42809</v>
      </c>
      <c r="CB34" s="112">
        <f t="shared" si="31"/>
        <v>0</v>
      </c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256" ht="33" customHeight="1">
      <c r="A35" s="113" t="s">
        <v>33</v>
      </c>
      <c r="B35" s="25">
        <v>28314</v>
      </c>
      <c r="C35" s="25">
        <v>0</v>
      </c>
      <c r="D35" s="25">
        <v>0</v>
      </c>
      <c r="E35" s="25">
        <v>27619</v>
      </c>
      <c r="F35" s="25">
        <v>695</v>
      </c>
      <c r="G35" s="25">
        <v>0</v>
      </c>
      <c r="H35" s="25">
        <v>0</v>
      </c>
      <c r="I35" s="25">
        <v>36583</v>
      </c>
      <c r="J35" s="25">
        <v>0</v>
      </c>
      <c r="K35" s="25">
        <v>36583</v>
      </c>
      <c r="L35" s="25">
        <v>22770</v>
      </c>
      <c r="M35" s="25">
        <v>697</v>
      </c>
      <c r="N35" s="25">
        <v>13116</v>
      </c>
      <c r="O35" s="25">
        <v>0</v>
      </c>
      <c r="P35" s="25">
        <v>0</v>
      </c>
      <c r="Q35" s="25">
        <v>33555</v>
      </c>
      <c r="R35" s="25">
        <v>0</v>
      </c>
      <c r="S35" s="25">
        <v>0</v>
      </c>
      <c r="T35" s="25">
        <v>178</v>
      </c>
      <c r="U35" s="25">
        <f t="shared" si="17"/>
        <v>233655</v>
      </c>
      <c r="V35" s="25">
        <v>15256</v>
      </c>
      <c r="W35" s="25">
        <v>182172</v>
      </c>
      <c r="X35" s="25">
        <v>181927</v>
      </c>
      <c r="Y35" s="25">
        <v>0</v>
      </c>
      <c r="Z35" s="25">
        <v>245</v>
      </c>
      <c r="AA35" s="25">
        <v>239</v>
      </c>
      <c r="AB35" s="25">
        <v>0</v>
      </c>
      <c r="AC35" s="25">
        <v>3663</v>
      </c>
      <c r="AD35" s="25">
        <v>182</v>
      </c>
      <c r="AE35" s="25">
        <v>3481</v>
      </c>
      <c r="AF35" s="25">
        <v>0</v>
      </c>
      <c r="AG35" s="25">
        <v>0</v>
      </c>
      <c r="AH35" s="25">
        <v>0</v>
      </c>
      <c r="AI35" s="25">
        <v>0</v>
      </c>
      <c r="AJ35" s="25">
        <v>8763</v>
      </c>
      <c r="AK35" s="25">
        <v>5666</v>
      </c>
      <c r="AL35" s="25">
        <v>5666</v>
      </c>
      <c r="AM35" s="25">
        <v>0</v>
      </c>
      <c r="AN35" s="25">
        <v>0</v>
      </c>
      <c r="AO35" s="25">
        <v>17896</v>
      </c>
      <c r="AP35" s="25">
        <f>'第４０表介護保険事業会計（最初のページのみ印刷）'!B35-U35</f>
        <v>24640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10782</v>
      </c>
      <c r="AY35" s="25">
        <v>49</v>
      </c>
      <c r="AZ35" s="25">
        <f t="shared" si="18"/>
        <v>-10782</v>
      </c>
      <c r="BA35" s="25">
        <v>0</v>
      </c>
      <c r="BB35" s="25">
        <v>0</v>
      </c>
      <c r="BC35" s="25">
        <v>246</v>
      </c>
      <c r="BD35" s="25">
        <f t="shared" si="19"/>
        <v>-246</v>
      </c>
      <c r="BE35" s="25">
        <f t="shared" si="20"/>
        <v>13612</v>
      </c>
      <c r="BF35" s="25">
        <f t="shared" si="21"/>
        <v>24640</v>
      </c>
      <c r="BG35" s="25">
        <f>'第４０表介護保険事業会計 (次ページ以降印刷)'!C35</f>
        <v>0</v>
      </c>
      <c r="BH35" s="25">
        <f t="shared" si="22"/>
        <v>0</v>
      </c>
      <c r="BI35" s="25">
        <f t="shared" si="23"/>
        <v>0</v>
      </c>
      <c r="BJ35" s="25">
        <f t="shared" si="24"/>
        <v>13612</v>
      </c>
      <c r="BK35" s="25">
        <f t="shared" si="25"/>
        <v>24640</v>
      </c>
      <c r="BL35" s="25">
        <v>7911</v>
      </c>
      <c r="BM35" s="25">
        <v>1</v>
      </c>
      <c r="BN35" s="111"/>
      <c r="BO35" s="112">
        <v>258295</v>
      </c>
      <c r="BP35" s="112">
        <f>'第４０表介護保険事業会計（最初のページのみ印刷）'!B35-BO35</f>
        <v>0</v>
      </c>
      <c r="BQ35" s="112">
        <v>233655</v>
      </c>
      <c r="BR35" s="112">
        <f t="shared" si="26"/>
        <v>0</v>
      </c>
      <c r="BS35" s="112">
        <v>0</v>
      </c>
      <c r="BT35" s="112">
        <f t="shared" si="27"/>
        <v>0</v>
      </c>
      <c r="BU35" s="112">
        <v>13612</v>
      </c>
      <c r="BV35" s="112">
        <f t="shared" si="28"/>
        <v>0</v>
      </c>
      <c r="BW35" s="112">
        <v>24640</v>
      </c>
      <c r="BX35" s="112">
        <f t="shared" si="29"/>
        <v>0</v>
      </c>
      <c r="BY35" s="112">
        <v>13612</v>
      </c>
      <c r="BZ35" s="112">
        <f t="shared" si="30"/>
        <v>0</v>
      </c>
      <c r="CA35" s="112">
        <v>24640</v>
      </c>
      <c r="CB35" s="112">
        <f t="shared" si="31"/>
        <v>0</v>
      </c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1"/>
      <c r="IN35" s="111"/>
      <c r="IO35" s="111"/>
      <c r="IP35" s="111"/>
      <c r="IQ35" s="111"/>
      <c r="IR35" s="111"/>
      <c r="IS35" s="111"/>
      <c r="IT35" s="111"/>
      <c r="IU35" s="111"/>
      <c r="IV35" s="111"/>
    </row>
    <row r="36" spans="1:256" ht="33" customHeight="1">
      <c r="A36" s="113" t="s">
        <v>34</v>
      </c>
      <c r="B36" s="25">
        <v>58106</v>
      </c>
      <c r="C36" s="25">
        <v>0</v>
      </c>
      <c r="D36" s="25">
        <v>0</v>
      </c>
      <c r="E36" s="25">
        <v>56477</v>
      </c>
      <c r="F36" s="25">
        <v>1629</v>
      </c>
      <c r="G36" s="25">
        <v>0</v>
      </c>
      <c r="H36" s="25">
        <v>0</v>
      </c>
      <c r="I36" s="25">
        <v>66041</v>
      </c>
      <c r="J36" s="25">
        <v>0</v>
      </c>
      <c r="K36" s="25">
        <v>66041</v>
      </c>
      <c r="L36" s="25">
        <v>42964</v>
      </c>
      <c r="M36" s="25">
        <v>1562</v>
      </c>
      <c r="N36" s="25">
        <v>21515</v>
      </c>
      <c r="O36" s="25">
        <v>0</v>
      </c>
      <c r="P36" s="25">
        <v>0</v>
      </c>
      <c r="Q36" s="25">
        <v>30346</v>
      </c>
      <c r="R36" s="25">
        <v>0</v>
      </c>
      <c r="S36" s="25">
        <v>0</v>
      </c>
      <c r="T36" s="25">
        <v>0</v>
      </c>
      <c r="U36" s="25">
        <f t="shared" si="17"/>
        <v>404225</v>
      </c>
      <c r="V36" s="25">
        <v>24067</v>
      </c>
      <c r="W36" s="25">
        <v>343715</v>
      </c>
      <c r="X36" s="25">
        <v>343249</v>
      </c>
      <c r="Y36" s="25">
        <v>0</v>
      </c>
      <c r="Z36" s="25">
        <v>466</v>
      </c>
      <c r="AA36" s="25">
        <v>397</v>
      </c>
      <c r="AB36" s="25">
        <v>0</v>
      </c>
      <c r="AC36" s="25">
        <v>8879</v>
      </c>
      <c r="AD36" s="25">
        <v>3051</v>
      </c>
      <c r="AE36" s="25">
        <v>5828</v>
      </c>
      <c r="AF36" s="25">
        <v>0</v>
      </c>
      <c r="AG36" s="25">
        <v>0</v>
      </c>
      <c r="AH36" s="25">
        <v>0</v>
      </c>
      <c r="AI36" s="25">
        <v>0</v>
      </c>
      <c r="AJ36" s="25">
        <v>11500</v>
      </c>
      <c r="AK36" s="25">
        <v>0</v>
      </c>
      <c r="AL36" s="25">
        <v>0</v>
      </c>
      <c r="AM36" s="25">
        <v>0</v>
      </c>
      <c r="AN36" s="25">
        <v>0</v>
      </c>
      <c r="AO36" s="25">
        <v>15667</v>
      </c>
      <c r="AP36" s="25">
        <f>'第４０表介護保険事業会計（最初のページのみ印刷）'!B36-U36</f>
        <v>13738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180</v>
      </c>
      <c r="AW36" s="25">
        <v>180</v>
      </c>
      <c r="AX36" s="25">
        <v>15532</v>
      </c>
      <c r="AY36" s="25">
        <v>1</v>
      </c>
      <c r="AZ36" s="25">
        <f t="shared" si="18"/>
        <v>-15352</v>
      </c>
      <c r="BA36" s="25">
        <v>0</v>
      </c>
      <c r="BB36" s="25">
        <v>0</v>
      </c>
      <c r="BC36" s="25">
        <v>133</v>
      </c>
      <c r="BD36" s="25">
        <f t="shared" si="19"/>
        <v>-133</v>
      </c>
      <c r="BE36" s="25">
        <f t="shared" si="20"/>
        <v>-1747</v>
      </c>
      <c r="BF36" s="25">
        <f t="shared" si="21"/>
        <v>13738</v>
      </c>
      <c r="BG36" s="25">
        <f>'第４０表介護保険事業会計 (次ページ以降印刷)'!C36</f>
        <v>0</v>
      </c>
      <c r="BH36" s="25">
        <f t="shared" si="22"/>
        <v>0</v>
      </c>
      <c r="BI36" s="25">
        <f t="shared" si="23"/>
        <v>0</v>
      </c>
      <c r="BJ36" s="25">
        <f t="shared" si="24"/>
        <v>-1747</v>
      </c>
      <c r="BK36" s="25">
        <f t="shared" si="25"/>
        <v>13738</v>
      </c>
      <c r="BL36" s="25">
        <v>7156</v>
      </c>
      <c r="BM36" s="25">
        <v>1</v>
      </c>
      <c r="BN36" s="111"/>
      <c r="BO36" s="112">
        <v>417963</v>
      </c>
      <c r="BP36" s="112">
        <f>'第４０表介護保険事業会計（最初のページのみ印刷）'!B36-BO36</f>
        <v>0</v>
      </c>
      <c r="BQ36" s="112">
        <v>404225</v>
      </c>
      <c r="BR36" s="112">
        <f t="shared" si="26"/>
        <v>0</v>
      </c>
      <c r="BS36" s="112">
        <v>0</v>
      </c>
      <c r="BT36" s="112">
        <f t="shared" si="27"/>
        <v>0</v>
      </c>
      <c r="BU36" s="112">
        <v>-1747</v>
      </c>
      <c r="BV36" s="112">
        <f t="shared" si="28"/>
        <v>0</v>
      </c>
      <c r="BW36" s="112">
        <v>13738</v>
      </c>
      <c r="BX36" s="112">
        <f t="shared" si="29"/>
        <v>0</v>
      </c>
      <c r="BY36" s="112">
        <v>-1747</v>
      </c>
      <c r="BZ36" s="112">
        <f t="shared" si="30"/>
        <v>0</v>
      </c>
      <c r="CA36" s="112">
        <v>13738</v>
      </c>
      <c r="CB36" s="112">
        <f t="shared" si="31"/>
        <v>0</v>
      </c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256" ht="33" customHeight="1">
      <c r="A37" s="113" t="s">
        <v>35</v>
      </c>
      <c r="B37" s="25">
        <v>32531</v>
      </c>
      <c r="C37" s="25">
        <v>0</v>
      </c>
      <c r="D37" s="25">
        <v>0</v>
      </c>
      <c r="E37" s="25">
        <v>31658</v>
      </c>
      <c r="F37" s="25">
        <v>873</v>
      </c>
      <c r="G37" s="25">
        <v>0</v>
      </c>
      <c r="H37" s="25">
        <v>0</v>
      </c>
      <c r="I37" s="25">
        <v>38912</v>
      </c>
      <c r="J37" s="25">
        <v>0</v>
      </c>
      <c r="K37" s="25">
        <v>38912</v>
      </c>
      <c r="L37" s="25">
        <v>26423</v>
      </c>
      <c r="M37" s="25">
        <v>873</v>
      </c>
      <c r="N37" s="25">
        <v>11616</v>
      </c>
      <c r="O37" s="25">
        <v>0</v>
      </c>
      <c r="P37" s="25">
        <v>0</v>
      </c>
      <c r="Q37" s="25">
        <v>17516</v>
      </c>
      <c r="R37" s="25">
        <v>0</v>
      </c>
      <c r="S37" s="25">
        <v>0</v>
      </c>
      <c r="T37" s="25">
        <v>18</v>
      </c>
      <c r="U37" s="25">
        <f t="shared" si="17"/>
        <v>236994</v>
      </c>
      <c r="V37" s="25">
        <v>13166</v>
      </c>
      <c r="W37" s="25">
        <v>199384</v>
      </c>
      <c r="X37" s="25">
        <v>199109</v>
      </c>
      <c r="Y37" s="25">
        <v>0</v>
      </c>
      <c r="Z37" s="25">
        <v>275</v>
      </c>
      <c r="AA37" s="25">
        <v>229</v>
      </c>
      <c r="AB37" s="25">
        <v>0</v>
      </c>
      <c r="AC37" s="25">
        <v>4772</v>
      </c>
      <c r="AD37" s="25">
        <v>1572</v>
      </c>
      <c r="AE37" s="25">
        <v>3200</v>
      </c>
      <c r="AF37" s="25">
        <v>0</v>
      </c>
      <c r="AG37" s="25">
        <v>2583</v>
      </c>
      <c r="AH37" s="25">
        <v>0</v>
      </c>
      <c r="AI37" s="25">
        <v>2583</v>
      </c>
      <c r="AJ37" s="25">
        <v>9960</v>
      </c>
      <c r="AK37" s="25">
        <v>0</v>
      </c>
      <c r="AL37" s="25">
        <v>0</v>
      </c>
      <c r="AM37" s="25">
        <v>0</v>
      </c>
      <c r="AN37" s="25">
        <v>0</v>
      </c>
      <c r="AO37" s="25">
        <v>6900</v>
      </c>
      <c r="AP37" s="25">
        <f>'第４０表介護保険事業会計（最初のページのみ印刷）'!B37-U37</f>
        <v>12335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4500</v>
      </c>
      <c r="AY37" s="25">
        <v>126</v>
      </c>
      <c r="AZ37" s="25">
        <f t="shared" si="18"/>
        <v>-4500</v>
      </c>
      <c r="BA37" s="25">
        <v>0</v>
      </c>
      <c r="BB37" s="25">
        <v>0</v>
      </c>
      <c r="BC37" s="25">
        <v>659</v>
      </c>
      <c r="BD37" s="25">
        <f t="shared" si="19"/>
        <v>-659</v>
      </c>
      <c r="BE37" s="25">
        <f t="shared" si="20"/>
        <v>7176</v>
      </c>
      <c r="BF37" s="25">
        <f t="shared" si="21"/>
        <v>12335</v>
      </c>
      <c r="BG37" s="25">
        <f>'第４０表介護保険事業会計 (次ページ以降印刷)'!C37</f>
        <v>0</v>
      </c>
      <c r="BH37" s="25">
        <f t="shared" si="22"/>
        <v>0</v>
      </c>
      <c r="BI37" s="25">
        <f t="shared" si="23"/>
        <v>0</v>
      </c>
      <c r="BJ37" s="25">
        <f t="shared" si="24"/>
        <v>7176</v>
      </c>
      <c r="BK37" s="25">
        <f t="shared" si="25"/>
        <v>12335</v>
      </c>
      <c r="BL37" s="25">
        <v>5512</v>
      </c>
      <c r="BM37" s="25">
        <v>1</v>
      </c>
      <c r="BN37" s="111"/>
      <c r="BO37" s="112">
        <v>249329</v>
      </c>
      <c r="BP37" s="112">
        <f>'第４０表介護保険事業会計（最初のページのみ印刷）'!B37-BO37</f>
        <v>0</v>
      </c>
      <c r="BQ37" s="112">
        <v>236994</v>
      </c>
      <c r="BR37" s="112">
        <f t="shared" si="26"/>
        <v>0</v>
      </c>
      <c r="BS37" s="112">
        <v>0</v>
      </c>
      <c r="BT37" s="112">
        <f t="shared" si="27"/>
        <v>0</v>
      </c>
      <c r="BU37" s="112">
        <v>7176</v>
      </c>
      <c r="BV37" s="112">
        <f t="shared" si="28"/>
        <v>0</v>
      </c>
      <c r="BW37" s="112">
        <v>12335</v>
      </c>
      <c r="BX37" s="112">
        <f t="shared" si="29"/>
        <v>0</v>
      </c>
      <c r="BY37" s="112">
        <v>7176</v>
      </c>
      <c r="BZ37" s="112">
        <f t="shared" si="30"/>
        <v>0</v>
      </c>
      <c r="CA37" s="112">
        <v>12335</v>
      </c>
      <c r="CB37" s="112">
        <f t="shared" si="31"/>
        <v>0</v>
      </c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  <c r="IU37" s="111"/>
      <c r="IV37" s="111"/>
    </row>
    <row r="38" spans="1:256" ht="33" customHeight="1">
      <c r="A38" s="114" t="s">
        <v>36</v>
      </c>
      <c r="B38" s="26">
        <v>58091</v>
      </c>
      <c r="C38" s="26">
        <v>0</v>
      </c>
      <c r="D38" s="26">
        <v>0</v>
      </c>
      <c r="E38" s="26">
        <v>56798</v>
      </c>
      <c r="F38" s="26">
        <v>1293</v>
      </c>
      <c r="G38" s="26">
        <v>0</v>
      </c>
      <c r="H38" s="26">
        <v>0</v>
      </c>
      <c r="I38" s="26">
        <v>72221</v>
      </c>
      <c r="J38" s="26">
        <v>0</v>
      </c>
      <c r="K38" s="26">
        <v>72221</v>
      </c>
      <c r="L38" s="26">
        <v>46711</v>
      </c>
      <c r="M38" s="26">
        <v>1278</v>
      </c>
      <c r="N38" s="26">
        <v>24232</v>
      </c>
      <c r="O38" s="26">
        <v>0</v>
      </c>
      <c r="P38" s="26">
        <v>0</v>
      </c>
      <c r="Q38" s="26">
        <v>10827</v>
      </c>
      <c r="R38" s="26">
        <v>0</v>
      </c>
      <c r="S38" s="26">
        <v>0</v>
      </c>
      <c r="T38" s="26">
        <v>1850</v>
      </c>
      <c r="U38" s="26">
        <f t="shared" si="17"/>
        <v>418508</v>
      </c>
      <c r="V38" s="26">
        <v>18765</v>
      </c>
      <c r="W38" s="26">
        <v>373688</v>
      </c>
      <c r="X38" s="26">
        <v>373287</v>
      </c>
      <c r="Y38" s="26">
        <v>0</v>
      </c>
      <c r="Z38" s="26">
        <v>401</v>
      </c>
      <c r="AA38" s="26">
        <v>393</v>
      </c>
      <c r="AB38" s="26">
        <v>0</v>
      </c>
      <c r="AC38" s="26">
        <v>13604</v>
      </c>
      <c r="AD38" s="26">
        <v>4576</v>
      </c>
      <c r="AE38" s="26">
        <v>9028</v>
      </c>
      <c r="AF38" s="26">
        <v>0</v>
      </c>
      <c r="AG38" s="26">
        <v>0</v>
      </c>
      <c r="AH38" s="26">
        <v>0</v>
      </c>
      <c r="AI38" s="26">
        <v>0</v>
      </c>
      <c r="AJ38" s="26">
        <v>5788</v>
      </c>
      <c r="AK38" s="26">
        <v>0</v>
      </c>
      <c r="AL38" s="26">
        <v>0</v>
      </c>
      <c r="AM38" s="26">
        <v>0</v>
      </c>
      <c r="AN38" s="26">
        <v>0</v>
      </c>
      <c r="AO38" s="26">
        <v>6270</v>
      </c>
      <c r="AP38" s="26">
        <f>'第４０表介護保険事業会計（最初のページのみ印刷）'!B38-U38</f>
        <v>2216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814</v>
      </c>
      <c r="AY38" s="26">
        <v>744</v>
      </c>
      <c r="AZ38" s="26">
        <f t="shared" si="18"/>
        <v>-814</v>
      </c>
      <c r="BA38" s="26">
        <v>0</v>
      </c>
      <c r="BB38" s="26">
        <v>1307</v>
      </c>
      <c r="BC38" s="26">
        <v>903</v>
      </c>
      <c r="BD38" s="26">
        <f t="shared" si="19"/>
        <v>404</v>
      </c>
      <c r="BE38" s="26">
        <f t="shared" si="20"/>
        <v>1806</v>
      </c>
      <c r="BF38" s="26">
        <f t="shared" si="21"/>
        <v>2216</v>
      </c>
      <c r="BG38" s="26">
        <f>'第４０表介護保険事業会計 (次ページ以降印刷)'!C38</f>
        <v>0</v>
      </c>
      <c r="BH38" s="26">
        <f t="shared" si="22"/>
        <v>0</v>
      </c>
      <c r="BI38" s="26">
        <f t="shared" si="23"/>
        <v>0</v>
      </c>
      <c r="BJ38" s="26">
        <f t="shared" si="24"/>
        <v>1806</v>
      </c>
      <c r="BK38" s="26">
        <f t="shared" si="25"/>
        <v>2216</v>
      </c>
      <c r="BL38" s="26">
        <v>7588</v>
      </c>
      <c r="BM38" s="26">
        <v>1</v>
      </c>
      <c r="BN38" s="111"/>
      <c r="BO38" s="112">
        <v>420724</v>
      </c>
      <c r="BP38" s="112">
        <f>'第４０表介護保険事業会計（最初のページのみ印刷）'!B38-BO38</f>
        <v>0</v>
      </c>
      <c r="BQ38" s="112">
        <v>418508</v>
      </c>
      <c r="BR38" s="112">
        <f t="shared" si="26"/>
        <v>0</v>
      </c>
      <c r="BS38" s="112">
        <v>0</v>
      </c>
      <c r="BT38" s="112">
        <f t="shared" si="27"/>
        <v>0</v>
      </c>
      <c r="BU38" s="112">
        <v>1806</v>
      </c>
      <c r="BV38" s="112">
        <f t="shared" si="28"/>
        <v>0</v>
      </c>
      <c r="BW38" s="112">
        <v>2216</v>
      </c>
      <c r="BX38" s="112">
        <f t="shared" si="29"/>
        <v>0</v>
      </c>
      <c r="BY38" s="112">
        <v>1806</v>
      </c>
      <c r="BZ38" s="112">
        <f t="shared" si="30"/>
        <v>0</v>
      </c>
      <c r="CA38" s="112">
        <v>2216</v>
      </c>
      <c r="CB38" s="112">
        <f t="shared" si="31"/>
        <v>0</v>
      </c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  <c r="IU38" s="111"/>
      <c r="IV38" s="111"/>
    </row>
    <row r="39" spans="1:256" ht="33" customHeight="1">
      <c r="A39" s="113" t="s">
        <v>37</v>
      </c>
      <c r="B39" s="25">
        <v>29854</v>
      </c>
      <c r="C39" s="25">
        <v>0</v>
      </c>
      <c r="D39" s="25">
        <v>0</v>
      </c>
      <c r="E39" s="25">
        <v>29608</v>
      </c>
      <c r="F39" s="25">
        <v>246</v>
      </c>
      <c r="G39" s="25">
        <v>0</v>
      </c>
      <c r="H39" s="25">
        <v>0</v>
      </c>
      <c r="I39" s="25">
        <v>33325</v>
      </c>
      <c r="J39" s="25">
        <v>0</v>
      </c>
      <c r="K39" s="25">
        <v>33325</v>
      </c>
      <c r="L39" s="25">
        <v>24288</v>
      </c>
      <c r="M39" s="25">
        <v>239</v>
      </c>
      <c r="N39" s="25">
        <v>8798</v>
      </c>
      <c r="O39" s="25">
        <v>0</v>
      </c>
      <c r="P39" s="25">
        <v>0</v>
      </c>
      <c r="Q39" s="25">
        <v>11325</v>
      </c>
      <c r="R39" s="25">
        <v>0</v>
      </c>
      <c r="S39" s="25">
        <v>0</v>
      </c>
      <c r="T39" s="25">
        <v>96</v>
      </c>
      <c r="U39" s="24">
        <f t="shared" si="17"/>
        <v>214784</v>
      </c>
      <c r="V39" s="25">
        <v>14340</v>
      </c>
      <c r="W39" s="25">
        <v>195623</v>
      </c>
      <c r="X39" s="25">
        <v>195403</v>
      </c>
      <c r="Y39" s="25">
        <v>0</v>
      </c>
      <c r="Z39" s="25">
        <v>220</v>
      </c>
      <c r="AA39" s="25">
        <v>199</v>
      </c>
      <c r="AB39" s="25">
        <v>0</v>
      </c>
      <c r="AC39" s="25">
        <v>1457</v>
      </c>
      <c r="AD39" s="25">
        <v>707</v>
      </c>
      <c r="AE39" s="25">
        <v>750</v>
      </c>
      <c r="AF39" s="25">
        <v>0</v>
      </c>
      <c r="AG39" s="25">
        <v>0</v>
      </c>
      <c r="AH39" s="25">
        <v>0</v>
      </c>
      <c r="AI39" s="25">
        <v>0</v>
      </c>
      <c r="AJ39" s="25">
        <v>1601</v>
      </c>
      <c r="AK39" s="25">
        <v>0</v>
      </c>
      <c r="AL39" s="25">
        <v>0</v>
      </c>
      <c r="AM39" s="25">
        <v>0</v>
      </c>
      <c r="AN39" s="25">
        <v>0</v>
      </c>
      <c r="AO39" s="25">
        <v>1564</v>
      </c>
      <c r="AP39" s="25">
        <f>'第４０表介護保険事業会計（最初のページのみ印刷）'!B39-U39</f>
        <v>6003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1474</v>
      </c>
      <c r="AW39" s="25">
        <v>4</v>
      </c>
      <c r="AX39" s="25">
        <v>19</v>
      </c>
      <c r="AY39" s="25">
        <v>19</v>
      </c>
      <c r="AZ39" s="25">
        <f t="shared" si="18"/>
        <v>1455</v>
      </c>
      <c r="BA39" s="25">
        <v>0</v>
      </c>
      <c r="BB39" s="25">
        <v>1230</v>
      </c>
      <c r="BC39" s="25">
        <v>23</v>
      </c>
      <c r="BD39" s="25">
        <f t="shared" si="19"/>
        <v>1207</v>
      </c>
      <c r="BE39" s="25">
        <f t="shared" si="20"/>
        <v>8665</v>
      </c>
      <c r="BF39" s="25">
        <f t="shared" si="21"/>
        <v>6003</v>
      </c>
      <c r="BG39" s="25">
        <f>'第４０表介護保険事業会計 (次ページ以降印刷)'!C39</f>
        <v>0</v>
      </c>
      <c r="BH39" s="25">
        <f t="shared" si="22"/>
        <v>0</v>
      </c>
      <c r="BI39" s="25">
        <f t="shared" si="23"/>
        <v>0</v>
      </c>
      <c r="BJ39" s="25">
        <f t="shared" si="24"/>
        <v>8665</v>
      </c>
      <c r="BK39" s="25">
        <f t="shared" si="25"/>
        <v>6003</v>
      </c>
      <c r="BL39" s="25">
        <v>8942</v>
      </c>
      <c r="BM39" s="25">
        <v>1</v>
      </c>
      <c r="BN39" s="111"/>
      <c r="BO39" s="112">
        <v>220787</v>
      </c>
      <c r="BP39" s="112">
        <f>'第４０表介護保険事業会計（最初のページのみ印刷）'!B39-BO39</f>
        <v>0</v>
      </c>
      <c r="BQ39" s="112">
        <v>214784</v>
      </c>
      <c r="BR39" s="112">
        <f t="shared" si="26"/>
        <v>0</v>
      </c>
      <c r="BS39" s="112">
        <v>0</v>
      </c>
      <c r="BT39" s="112">
        <f t="shared" si="27"/>
        <v>0</v>
      </c>
      <c r="BU39" s="112">
        <v>8665</v>
      </c>
      <c r="BV39" s="112">
        <f t="shared" si="28"/>
        <v>0</v>
      </c>
      <c r="BW39" s="112">
        <v>6003</v>
      </c>
      <c r="BX39" s="112">
        <f t="shared" si="29"/>
        <v>0</v>
      </c>
      <c r="BY39" s="112">
        <v>8665</v>
      </c>
      <c r="BZ39" s="112">
        <f t="shared" si="30"/>
        <v>0</v>
      </c>
      <c r="CA39" s="112">
        <v>6003</v>
      </c>
      <c r="CB39" s="112">
        <f t="shared" si="31"/>
        <v>0</v>
      </c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1"/>
      <c r="IN39" s="111"/>
      <c r="IO39" s="111"/>
      <c r="IP39" s="111"/>
      <c r="IQ39" s="111"/>
      <c r="IR39" s="111"/>
      <c r="IS39" s="111"/>
      <c r="IT39" s="111"/>
      <c r="IU39" s="111"/>
      <c r="IV39" s="111"/>
    </row>
    <row r="40" spans="1:256" ht="33" customHeight="1">
      <c r="A40" s="113" t="s">
        <v>154</v>
      </c>
      <c r="B40" s="25">
        <v>265312</v>
      </c>
      <c r="C40" s="25">
        <v>0</v>
      </c>
      <c r="D40" s="25">
        <v>0</v>
      </c>
      <c r="E40" s="25">
        <v>261903</v>
      </c>
      <c r="F40" s="25">
        <v>3409</v>
      </c>
      <c r="G40" s="25">
        <v>0</v>
      </c>
      <c r="H40" s="25">
        <v>0</v>
      </c>
      <c r="I40" s="25">
        <v>299348</v>
      </c>
      <c r="J40" s="25">
        <v>0</v>
      </c>
      <c r="K40" s="25">
        <v>297445</v>
      </c>
      <c r="L40" s="25">
        <v>216076</v>
      </c>
      <c r="M40" s="25">
        <v>15745</v>
      </c>
      <c r="N40" s="25">
        <v>65624</v>
      </c>
      <c r="O40" s="25">
        <v>1903</v>
      </c>
      <c r="P40" s="25">
        <v>0</v>
      </c>
      <c r="Q40" s="25">
        <v>80717</v>
      </c>
      <c r="R40" s="25">
        <v>0</v>
      </c>
      <c r="S40" s="25">
        <v>0</v>
      </c>
      <c r="T40" s="25">
        <v>366</v>
      </c>
      <c r="U40" s="25">
        <f t="shared" si="17"/>
        <v>1881076</v>
      </c>
      <c r="V40" s="25">
        <v>67745</v>
      </c>
      <c r="W40" s="25">
        <v>1709579</v>
      </c>
      <c r="X40" s="25">
        <v>1707220</v>
      </c>
      <c r="Y40" s="25">
        <v>0</v>
      </c>
      <c r="Z40" s="25">
        <v>2359</v>
      </c>
      <c r="AA40" s="25">
        <v>1827</v>
      </c>
      <c r="AB40" s="25">
        <v>0</v>
      </c>
      <c r="AC40" s="25">
        <v>28836</v>
      </c>
      <c r="AD40" s="25">
        <v>3909</v>
      </c>
      <c r="AE40" s="25">
        <v>24927</v>
      </c>
      <c r="AF40" s="25">
        <v>0</v>
      </c>
      <c r="AG40" s="25">
        <v>7227</v>
      </c>
      <c r="AH40" s="25">
        <v>0</v>
      </c>
      <c r="AI40" s="25">
        <v>7227</v>
      </c>
      <c r="AJ40" s="25">
        <v>39</v>
      </c>
      <c r="AK40" s="25">
        <v>22925</v>
      </c>
      <c r="AL40" s="25">
        <v>22925</v>
      </c>
      <c r="AM40" s="25">
        <v>0</v>
      </c>
      <c r="AN40" s="25">
        <v>0</v>
      </c>
      <c r="AO40" s="25">
        <v>42898</v>
      </c>
      <c r="AP40" s="25">
        <f>'第４０表介護保険事業会計（最初のページのみ印刷）'!B40-U40</f>
        <v>47316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12160</v>
      </c>
      <c r="AY40" s="25">
        <v>2007</v>
      </c>
      <c r="AZ40" s="25">
        <f t="shared" si="18"/>
        <v>-12160</v>
      </c>
      <c r="BA40" s="25">
        <v>0</v>
      </c>
      <c r="BB40" s="25">
        <v>15677</v>
      </c>
      <c r="BC40" s="25">
        <v>695</v>
      </c>
      <c r="BD40" s="25">
        <f t="shared" si="19"/>
        <v>14982</v>
      </c>
      <c r="BE40" s="25">
        <f t="shared" si="20"/>
        <v>50138</v>
      </c>
      <c r="BF40" s="25">
        <f t="shared" si="21"/>
        <v>47316</v>
      </c>
      <c r="BG40" s="25">
        <f>'第４０表介護保険事業会計 (次ページ以降印刷)'!C40</f>
        <v>0</v>
      </c>
      <c r="BH40" s="25">
        <f t="shared" si="22"/>
        <v>0</v>
      </c>
      <c r="BI40" s="25">
        <f t="shared" si="23"/>
        <v>0</v>
      </c>
      <c r="BJ40" s="25">
        <f t="shared" si="24"/>
        <v>50138</v>
      </c>
      <c r="BK40" s="25">
        <f t="shared" si="25"/>
        <v>47316</v>
      </c>
      <c r="BL40" s="25">
        <v>66540</v>
      </c>
      <c r="BM40" s="25">
        <v>9</v>
      </c>
      <c r="BN40" s="111"/>
      <c r="BO40" s="112">
        <v>1928392</v>
      </c>
      <c r="BP40" s="112">
        <f>'第４０表介護保険事業会計（最初のページのみ印刷）'!B40-BO40</f>
        <v>0</v>
      </c>
      <c r="BQ40" s="112">
        <v>1881076</v>
      </c>
      <c r="BR40" s="112">
        <f t="shared" si="26"/>
        <v>0</v>
      </c>
      <c r="BS40" s="112">
        <v>0</v>
      </c>
      <c r="BT40" s="112">
        <f t="shared" si="27"/>
        <v>0</v>
      </c>
      <c r="BU40" s="112">
        <v>50138</v>
      </c>
      <c r="BV40" s="112">
        <f t="shared" si="28"/>
        <v>0</v>
      </c>
      <c r="BW40" s="112">
        <v>47316</v>
      </c>
      <c r="BX40" s="112">
        <f t="shared" si="29"/>
        <v>0</v>
      </c>
      <c r="BY40" s="112">
        <v>50138</v>
      </c>
      <c r="BZ40" s="112">
        <f t="shared" si="30"/>
        <v>0</v>
      </c>
      <c r="CA40" s="112">
        <v>47316</v>
      </c>
      <c r="CB40" s="112">
        <f t="shared" si="31"/>
        <v>0</v>
      </c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  <c r="IR40" s="111"/>
      <c r="IS40" s="111"/>
      <c r="IT40" s="111"/>
      <c r="IU40" s="111"/>
      <c r="IV40" s="111"/>
    </row>
    <row r="41" spans="1:256" ht="33" customHeight="1">
      <c r="A41" s="113" t="s">
        <v>38</v>
      </c>
      <c r="B41" s="25">
        <v>116714</v>
      </c>
      <c r="C41" s="25">
        <v>0</v>
      </c>
      <c r="D41" s="25">
        <v>0</v>
      </c>
      <c r="E41" s="25">
        <v>114050</v>
      </c>
      <c r="F41" s="25">
        <v>2664</v>
      </c>
      <c r="G41" s="25">
        <v>0</v>
      </c>
      <c r="H41" s="25">
        <v>0</v>
      </c>
      <c r="I41" s="25">
        <v>150739</v>
      </c>
      <c r="J41" s="25">
        <v>0</v>
      </c>
      <c r="K41" s="25">
        <v>102009</v>
      </c>
      <c r="L41" s="25">
        <v>94174</v>
      </c>
      <c r="M41" s="25">
        <v>7835</v>
      </c>
      <c r="N41" s="25">
        <v>0</v>
      </c>
      <c r="O41" s="25">
        <v>48730</v>
      </c>
      <c r="P41" s="25">
        <v>0</v>
      </c>
      <c r="Q41" s="25">
        <v>17731</v>
      </c>
      <c r="R41" s="25">
        <v>0</v>
      </c>
      <c r="S41" s="25">
        <v>0</v>
      </c>
      <c r="T41" s="25">
        <v>161</v>
      </c>
      <c r="U41" s="25">
        <f t="shared" si="17"/>
        <v>821989</v>
      </c>
      <c r="V41" s="25">
        <v>47672</v>
      </c>
      <c r="W41" s="25">
        <v>749266</v>
      </c>
      <c r="X41" s="25">
        <v>748193</v>
      </c>
      <c r="Y41" s="25">
        <v>0</v>
      </c>
      <c r="Z41" s="25">
        <v>1073</v>
      </c>
      <c r="AA41" s="25">
        <v>753</v>
      </c>
      <c r="AB41" s="25">
        <v>0</v>
      </c>
      <c r="AC41" s="25">
        <v>16360</v>
      </c>
      <c r="AD41" s="25">
        <v>1587</v>
      </c>
      <c r="AE41" s="25">
        <v>14773</v>
      </c>
      <c r="AF41" s="25">
        <v>0</v>
      </c>
      <c r="AG41" s="25">
        <v>2429</v>
      </c>
      <c r="AH41" s="25">
        <v>0</v>
      </c>
      <c r="AI41" s="25">
        <v>2429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5509</v>
      </c>
      <c r="AP41" s="25">
        <f>'第４０表介護保険事業会計（最初のページのみ印刷）'!B41-U41</f>
        <v>32442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219</v>
      </c>
      <c r="AW41" s="25">
        <v>219</v>
      </c>
      <c r="AX41" s="25">
        <v>3927</v>
      </c>
      <c r="AY41" s="25">
        <v>107</v>
      </c>
      <c r="AZ41" s="25">
        <f t="shared" si="18"/>
        <v>-3708</v>
      </c>
      <c r="BA41" s="25">
        <v>0</v>
      </c>
      <c r="BB41" s="25">
        <v>3462</v>
      </c>
      <c r="BC41" s="25">
        <v>900</v>
      </c>
      <c r="BD41" s="25">
        <f t="shared" si="19"/>
        <v>2562</v>
      </c>
      <c r="BE41" s="25">
        <f t="shared" si="20"/>
        <v>31296</v>
      </c>
      <c r="BF41" s="25">
        <f t="shared" si="21"/>
        <v>32442</v>
      </c>
      <c r="BG41" s="25">
        <f>'第４０表介護保険事業会計 (次ページ以降印刷)'!C41</f>
        <v>0</v>
      </c>
      <c r="BH41" s="25">
        <f t="shared" si="22"/>
        <v>0</v>
      </c>
      <c r="BI41" s="25">
        <f t="shared" si="23"/>
        <v>0</v>
      </c>
      <c r="BJ41" s="25">
        <f t="shared" si="24"/>
        <v>31296</v>
      </c>
      <c r="BK41" s="25">
        <f t="shared" si="25"/>
        <v>32442</v>
      </c>
      <c r="BL41" s="25">
        <v>43167</v>
      </c>
      <c r="BM41" s="25">
        <v>9</v>
      </c>
      <c r="BN41" s="111"/>
      <c r="BO41" s="112">
        <v>854431</v>
      </c>
      <c r="BP41" s="112">
        <f>'第４０表介護保険事業会計（最初のページのみ印刷）'!B41-BO41</f>
        <v>0</v>
      </c>
      <c r="BQ41" s="112">
        <v>821989</v>
      </c>
      <c r="BR41" s="112">
        <f t="shared" si="26"/>
        <v>0</v>
      </c>
      <c r="BS41" s="112">
        <v>0</v>
      </c>
      <c r="BT41" s="112">
        <f t="shared" si="27"/>
        <v>0</v>
      </c>
      <c r="BU41" s="112">
        <v>31296</v>
      </c>
      <c r="BV41" s="112">
        <f t="shared" si="28"/>
        <v>0</v>
      </c>
      <c r="BW41" s="112">
        <v>32442</v>
      </c>
      <c r="BX41" s="112">
        <f t="shared" si="29"/>
        <v>0</v>
      </c>
      <c r="BY41" s="112">
        <v>31296</v>
      </c>
      <c r="BZ41" s="112">
        <f t="shared" si="30"/>
        <v>0</v>
      </c>
      <c r="CA41" s="112">
        <v>32442</v>
      </c>
      <c r="CB41" s="112">
        <f t="shared" si="31"/>
        <v>0</v>
      </c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1"/>
      <c r="IN41" s="111"/>
      <c r="IO41" s="111"/>
      <c r="IP41" s="111"/>
      <c r="IQ41" s="111"/>
      <c r="IR41" s="111"/>
      <c r="IS41" s="111"/>
      <c r="IT41" s="111"/>
      <c r="IU41" s="111"/>
      <c r="IV41" s="111"/>
    </row>
    <row r="42" spans="1:256" ht="33" customHeight="1">
      <c r="A42" s="113" t="s">
        <v>39</v>
      </c>
      <c r="B42" s="25">
        <v>36358</v>
      </c>
      <c r="C42" s="25">
        <v>0</v>
      </c>
      <c r="D42" s="25">
        <v>0</v>
      </c>
      <c r="E42" s="25">
        <v>35979</v>
      </c>
      <c r="F42" s="25">
        <v>379</v>
      </c>
      <c r="G42" s="25">
        <v>0</v>
      </c>
      <c r="H42" s="25">
        <v>0</v>
      </c>
      <c r="I42" s="25">
        <v>57835</v>
      </c>
      <c r="J42" s="25">
        <v>0</v>
      </c>
      <c r="K42" s="25">
        <v>57835</v>
      </c>
      <c r="L42" s="25">
        <v>32784</v>
      </c>
      <c r="M42" s="25">
        <v>627</v>
      </c>
      <c r="N42" s="25">
        <v>24424</v>
      </c>
      <c r="O42" s="25">
        <v>0</v>
      </c>
      <c r="P42" s="25">
        <v>0</v>
      </c>
      <c r="Q42" s="25">
        <v>21766</v>
      </c>
      <c r="R42" s="25">
        <v>0</v>
      </c>
      <c r="S42" s="25">
        <v>0</v>
      </c>
      <c r="T42" s="25">
        <v>64</v>
      </c>
      <c r="U42" s="25">
        <f t="shared" si="17"/>
        <v>287619</v>
      </c>
      <c r="V42" s="25">
        <v>26311</v>
      </c>
      <c r="W42" s="25">
        <v>241485</v>
      </c>
      <c r="X42" s="25">
        <v>241150</v>
      </c>
      <c r="Y42" s="25">
        <v>0</v>
      </c>
      <c r="Z42" s="25">
        <v>335</v>
      </c>
      <c r="AA42" s="25">
        <v>270</v>
      </c>
      <c r="AB42" s="25">
        <v>0</v>
      </c>
      <c r="AC42" s="25">
        <v>3080</v>
      </c>
      <c r="AD42" s="25">
        <v>80</v>
      </c>
      <c r="AE42" s="25">
        <v>3000</v>
      </c>
      <c r="AF42" s="25">
        <v>0</v>
      </c>
      <c r="AG42" s="25">
        <v>3331</v>
      </c>
      <c r="AH42" s="25">
        <v>0</v>
      </c>
      <c r="AI42" s="25">
        <v>3331</v>
      </c>
      <c r="AJ42" s="25">
        <v>5000</v>
      </c>
      <c r="AK42" s="25">
        <v>0</v>
      </c>
      <c r="AL42" s="25">
        <v>0</v>
      </c>
      <c r="AM42" s="25">
        <v>0</v>
      </c>
      <c r="AN42" s="25">
        <v>0</v>
      </c>
      <c r="AO42" s="25">
        <v>8142</v>
      </c>
      <c r="AP42" s="25">
        <f>'第４０表介護保険事業会計（最初のページのみ印刷）'!B42-U42</f>
        <v>11997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7825</v>
      </c>
      <c r="AY42" s="25">
        <v>15</v>
      </c>
      <c r="AZ42" s="25">
        <f t="shared" si="18"/>
        <v>-7825</v>
      </c>
      <c r="BA42" s="25">
        <v>0</v>
      </c>
      <c r="BB42" s="25">
        <v>465</v>
      </c>
      <c r="BC42" s="25">
        <v>175</v>
      </c>
      <c r="BD42" s="25">
        <f t="shared" si="19"/>
        <v>290</v>
      </c>
      <c r="BE42" s="25">
        <f t="shared" si="20"/>
        <v>4462</v>
      </c>
      <c r="BF42" s="25">
        <f t="shared" si="21"/>
        <v>11997</v>
      </c>
      <c r="BG42" s="25">
        <f>'第４０表介護保険事業会計 (次ページ以降印刷)'!C42</f>
        <v>0</v>
      </c>
      <c r="BH42" s="25">
        <f t="shared" si="22"/>
        <v>0</v>
      </c>
      <c r="BI42" s="25">
        <f t="shared" si="23"/>
        <v>0</v>
      </c>
      <c r="BJ42" s="25">
        <f t="shared" si="24"/>
        <v>4462</v>
      </c>
      <c r="BK42" s="25">
        <f t="shared" si="25"/>
        <v>11997</v>
      </c>
      <c r="BL42" s="25">
        <v>15508</v>
      </c>
      <c r="BM42" s="25">
        <v>2</v>
      </c>
      <c r="BN42" s="111"/>
      <c r="BO42" s="112">
        <v>299616</v>
      </c>
      <c r="BP42" s="112">
        <f>'第４０表介護保険事業会計（最初のページのみ印刷）'!B42-BO42</f>
        <v>0</v>
      </c>
      <c r="BQ42" s="112">
        <v>287619</v>
      </c>
      <c r="BR42" s="112">
        <f t="shared" si="26"/>
        <v>0</v>
      </c>
      <c r="BS42" s="112">
        <v>0</v>
      </c>
      <c r="BT42" s="112">
        <f t="shared" si="27"/>
        <v>0</v>
      </c>
      <c r="BU42" s="112">
        <v>4462</v>
      </c>
      <c r="BV42" s="112">
        <f t="shared" si="28"/>
        <v>0</v>
      </c>
      <c r="BW42" s="112">
        <v>11997</v>
      </c>
      <c r="BX42" s="112">
        <f t="shared" si="29"/>
        <v>0</v>
      </c>
      <c r="BY42" s="112">
        <v>4462</v>
      </c>
      <c r="BZ42" s="112">
        <f t="shared" si="30"/>
        <v>0</v>
      </c>
      <c r="CA42" s="112">
        <v>11997</v>
      </c>
      <c r="CB42" s="112">
        <f t="shared" si="31"/>
        <v>0</v>
      </c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  <c r="IL42" s="111"/>
      <c r="IM42" s="111"/>
      <c r="IN42" s="111"/>
      <c r="IO42" s="111"/>
      <c r="IP42" s="111"/>
      <c r="IQ42" s="111"/>
      <c r="IR42" s="111"/>
      <c r="IS42" s="111"/>
      <c r="IT42" s="111"/>
      <c r="IU42" s="111"/>
      <c r="IV42" s="111"/>
    </row>
    <row r="43" spans="1:256" ht="33" customHeight="1">
      <c r="A43" s="114" t="s">
        <v>40</v>
      </c>
      <c r="B43" s="26">
        <v>25248</v>
      </c>
      <c r="C43" s="26">
        <v>0</v>
      </c>
      <c r="D43" s="26">
        <v>0</v>
      </c>
      <c r="E43" s="26">
        <v>24571</v>
      </c>
      <c r="F43" s="26">
        <v>677</v>
      </c>
      <c r="G43" s="26">
        <v>0</v>
      </c>
      <c r="H43" s="26">
        <v>0</v>
      </c>
      <c r="I43" s="26">
        <v>45176</v>
      </c>
      <c r="J43" s="26">
        <v>0</v>
      </c>
      <c r="K43" s="26">
        <v>45176</v>
      </c>
      <c r="L43" s="26">
        <v>21005</v>
      </c>
      <c r="M43" s="26">
        <v>7446</v>
      </c>
      <c r="N43" s="26">
        <v>16725</v>
      </c>
      <c r="O43" s="26">
        <v>0</v>
      </c>
      <c r="P43" s="26">
        <v>0</v>
      </c>
      <c r="Q43" s="26">
        <v>19478</v>
      </c>
      <c r="R43" s="26">
        <v>0</v>
      </c>
      <c r="S43" s="26">
        <v>0</v>
      </c>
      <c r="T43" s="26">
        <v>3</v>
      </c>
      <c r="U43" s="26">
        <f t="shared" si="17"/>
        <v>199717</v>
      </c>
      <c r="V43" s="26">
        <v>17539</v>
      </c>
      <c r="W43" s="26">
        <v>155266</v>
      </c>
      <c r="X43" s="26">
        <v>155002</v>
      </c>
      <c r="Y43" s="26">
        <v>0</v>
      </c>
      <c r="Z43" s="26">
        <v>264</v>
      </c>
      <c r="AA43" s="26">
        <v>172</v>
      </c>
      <c r="AB43" s="26">
        <v>0</v>
      </c>
      <c r="AC43" s="26">
        <v>7994</v>
      </c>
      <c r="AD43" s="26">
        <v>1937</v>
      </c>
      <c r="AE43" s="26">
        <v>6057</v>
      </c>
      <c r="AF43" s="26">
        <v>0</v>
      </c>
      <c r="AG43" s="26">
        <v>7420</v>
      </c>
      <c r="AH43" s="26">
        <v>0</v>
      </c>
      <c r="AI43" s="26">
        <v>7420</v>
      </c>
      <c r="AJ43" s="26">
        <v>6508</v>
      </c>
      <c r="AK43" s="26">
        <v>0</v>
      </c>
      <c r="AL43" s="26">
        <v>0</v>
      </c>
      <c r="AM43" s="26">
        <v>0</v>
      </c>
      <c r="AN43" s="26">
        <v>0</v>
      </c>
      <c r="AO43" s="26">
        <v>4818</v>
      </c>
      <c r="AP43" s="26">
        <f>'第４０表介護保険事業会計（最初のページのみ印刷）'!B43-U43</f>
        <v>15404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4776</v>
      </c>
      <c r="AY43" s="26">
        <v>300</v>
      </c>
      <c r="AZ43" s="26">
        <f t="shared" si="18"/>
        <v>-4776</v>
      </c>
      <c r="BA43" s="26">
        <v>0</v>
      </c>
      <c r="BB43" s="26">
        <v>54</v>
      </c>
      <c r="BC43" s="26">
        <v>247</v>
      </c>
      <c r="BD43" s="26">
        <f t="shared" si="19"/>
        <v>-193</v>
      </c>
      <c r="BE43" s="26">
        <f t="shared" si="20"/>
        <v>10435</v>
      </c>
      <c r="BF43" s="26">
        <f t="shared" si="21"/>
        <v>15404</v>
      </c>
      <c r="BG43" s="26">
        <f>'第４０表介護保険事業会計 (次ページ以降印刷)'!C43</f>
        <v>0</v>
      </c>
      <c r="BH43" s="26">
        <f t="shared" si="22"/>
        <v>0</v>
      </c>
      <c r="BI43" s="26">
        <f t="shared" si="23"/>
        <v>0</v>
      </c>
      <c r="BJ43" s="26">
        <f t="shared" si="24"/>
        <v>10435</v>
      </c>
      <c r="BK43" s="26">
        <f t="shared" si="25"/>
        <v>15404</v>
      </c>
      <c r="BL43" s="26">
        <v>7867</v>
      </c>
      <c r="BM43" s="26">
        <v>1</v>
      </c>
      <c r="BN43" s="111"/>
      <c r="BO43" s="112">
        <v>215121</v>
      </c>
      <c r="BP43" s="112">
        <f>'第４０表介護保険事業会計（最初のページのみ印刷）'!B43-BO43</f>
        <v>0</v>
      </c>
      <c r="BQ43" s="112">
        <v>199717</v>
      </c>
      <c r="BR43" s="112">
        <f t="shared" si="26"/>
        <v>0</v>
      </c>
      <c r="BS43" s="112">
        <v>0</v>
      </c>
      <c r="BT43" s="112">
        <f t="shared" si="27"/>
        <v>0</v>
      </c>
      <c r="BU43" s="112">
        <v>10435</v>
      </c>
      <c r="BV43" s="112">
        <f t="shared" si="28"/>
        <v>0</v>
      </c>
      <c r="BW43" s="112">
        <v>15404</v>
      </c>
      <c r="BX43" s="112">
        <f t="shared" si="29"/>
        <v>0</v>
      </c>
      <c r="BY43" s="112">
        <v>10435</v>
      </c>
      <c r="BZ43" s="112">
        <f t="shared" si="30"/>
        <v>0</v>
      </c>
      <c r="CA43" s="112">
        <v>15404</v>
      </c>
      <c r="CB43" s="112">
        <f t="shared" si="31"/>
        <v>0</v>
      </c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  <c r="IN43" s="111"/>
      <c r="IO43" s="111"/>
      <c r="IP43" s="111"/>
      <c r="IQ43" s="111"/>
      <c r="IR43" s="111"/>
      <c r="IS43" s="111"/>
      <c r="IT43" s="111"/>
      <c r="IU43" s="111"/>
      <c r="IV43" s="111"/>
    </row>
    <row r="44" spans="1:256" ht="33" customHeight="1">
      <c r="A44" s="113" t="s">
        <v>41</v>
      </c>
      <c r="B44" s="25">
        <v>101004</v>
      </c>
      <c r="C44" s="25">
        <v>0</v>
      </c>
      <c r="D44" s="25">
        <v>0</v>
      </c>
      <c r="E44" s="25">
        <v>98290</v>
      </c>
      <c r="F44" s="25">
        <v>2714</v>
      </c>
      <c r="G44" s="25">
        <v>0</v>
      </c>
      <c r="H44" s="25">
        <v>0</v>
      </c>
      <c r="I44" s="25">
        <v>129382</v>
      </c>
      <c r="J44" s="25">
        <v>0</v>
      </c>
      <c r="K44" s="25">
        <v>129382</v>
      </c>
      <c r="L44" s="25">
        <v>82886</v>
      </c>
      <c r="M44" s="25">
        <v>13892</v>
      </c>
      <c r="N44" s="25">
        <v>32604</v>
      </c>
      <c r="O44" s="25">
        <v>0</v>
      </c>
      <c r="P44" s="25">
        <v>0</v>
      </c>
      <c r="Q44" s="25">
        <v>57840</v>
      </c>
      <c r="R44" s="25">
        <v>0</v>
      </c>
      <c r="S44" s="25">
        <v>0</v>
      </c>
      <c r="T44" s="25">
        <v>240</v>
      </c>
      <c r="U44" s="24">
        <f t="shared" si="17"/>
        <v>751018</v>
      </c>
      <c r="V44" s="25">
        <v>32603</v>
      </c>
      <c r="W44" s="25">
        <v>663090</v>
      </c>
      <c r="X44" s="25">
        <v>630083</v>
      </c>
      <c r="Y44" s="25">
        <v>31908</v>
      </c>
      <c r="Z44" s="25">
        <v>1099</v>
      </c>
      <c r="AA44" s="25">
        <v>797</v>
      </c>
      <c r="AB44" s="25">
        <v>0</v>
      </c>
      <c r="AC44" s="25">
        <v>29130</v>
      </c>
      <c r="AD44" s="25">
        <v>3426</v>
      </c>
      <c r="AE44" s="25">
        <v>25704</v>
      </c>
      <c r="AF44" s="25">
        <v>0</v>
      </c>
      <c r="AG44" s="25">
        <v>0</v>
      </c>
      <c r="AH44" s="25">
        <v>0</v>
      </c>
      <c r="AI44" s="25">
        <v>0</v>
      </c>
      <c r="AJ44" s="25">
        <v>203</v>
      </c>
      <c r="AK44" s="25">
        <v>0</v>
      </c>
      <c r="AL44" s="25">
        <v>0</v>
      </c>
      <c r="AM44" s="25">
        <v>0</v>
      </c>
      <c r="AN44" s="25">
        <v>0</v>
      </c>
      <c r="AO44" s="25">
        <v>25195</v>
      </c>
      <c r="AP44" s="25">
        <f>'第４０表介護保険事業会計（最初のページのみ印刷）'!B44-U44</f>
        <v>31689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1236</v>
      </c>
      <c r="AY44" s="25">
        <v>802</v>
      </c>
      <c r="AZ44" s="25">
        <f t="shared" si="18"/>
        <v>-1236</v>
      </c>
      <c r="BA44" s="25">
        <v>0</v>
      </c>
      <c r="BB44" s="25">
        <v>701</v>
      </c>
      <c r="BC44" s="25">
        <v>945</v>
      </c>
      <c r="BD44" s="25">
        <f t="shared" si="19"/>
        <v>-244</v>
      </c>
      <c r="BE44" s="25">
        <f t="shared" si="20"/>
        <v>30209</v>
      </c>
      <c r="BF44" s="25">
        <f t="shared" si="21"/>
        <v>31689</v>
      </c>
      <c r="BG44" s="25">
        <f>'第４０表介護保険事業会計 (次ページ以降印刷)'!C44</f>
        <v>0</v>
      </c>
      <c r="BH44" s="25">
        <f t="shared" si="22"/>
        <v>0</v>
      </c>
      <c r="BI44" s="25">
        <f t="shared" si="23"/>
        <v>0</v>
      </c>
      <c r="BJ44" s="25">
        <f t="shared" si="24"/>
        <v>30209</v>
      </c>
      <c r="BK44" s="25">
        <f t="shared" si="25"/>
        <v>31689</v>
      </c>
      <c r="BL44" s="25">
        <v>24621</v>
      </c>
      <c r="BM44" s="25">
        <v>4</v>
      </c>
      <c r="BN44" s="111"/>
      <c r="BO44" s="112">
        <v>782707</v>
      </c>
      <c r="BP44" s="112">
        <f>'第４０表介護保険事業会計（最初のページのみ印刷）'!B44-BO44</f>
        <v>0</v>
      </c>
      <c r="BQ44" s="112">
        <v>751018</v>
      </c>
      <c r="BR44" s="112">
        <f t="shared" si="26"/>
        <v>0</v>
      </c>
      <c r="BS44" s="112">
        <v>0</v>
      </c>
      <c r="BT44" s="112">
        <f t="shared" si="27"/>
        <v>0</v>
      </c>
      <c r="BU44" s="112">
        <v>30209</v>
      </c>
      <c r="BV44" s="112">
        <f t="shared" si="28"/>
        <v>0</v>
      </c>
      <c r="BW44" s="112">
        <v>31689</v>
      </c>
      <c r="BX44" s="112">
        <f t="shared" si="29"/>
        <v>0</v>
      </c>
      <c r="BY44" s="112">
        <v>30209</v>
      </c>
      <c r="BZ44" s="112">
        <f t="shared" si="30"/>
        <v>0</v>
      </c>
      <c r="CA44" s="112">
        <v>31689</v>
      </c>
      <c r="CB44" s="112">
        <f t="shared" si="31"/>
        <v>0</v>
      </c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  <c r="IL44" s="111"/>
      <c r="IM44" s="111"/>
      <c r="IN44" s="111"/>
      <c r="IO44" s="111"/>
      <c r="IP44" s="111"/>
      <c r="IQ44" s="111"/>
      <c r="IR44" s="111"/>
      <c r="IS44" s="111"/>
      <c r="IT44" s="111"/>
      <c r="IU44" s="111"/>
      <c r="IV44" s="111"/>
    </row>
    <row r="45" spans="1:256" ht="33" customHeight="1">
      <c r="A45" s="113" t="s">
        <v>42</v>
      </c>
      <c r="B45" s="25">
        <v>102870</v>
      </c>
      <c r="C45" s="25">
        <v>0</v>
      </c>
      <c r="D45" s="25">
        <v>0</v>
      </c>
      <c r="E45" s="25">
        <v>100077</v>
      </c>
      <c r="F45" s="25">
        <v>2793</v>
      </c>
      <c r="G45" s="25">
        <v>0</v>
      </c>
      <c r="H45" s="25">
        <v>0</v>
      </c>
      <c r="I45" s="25">
        <v>127454</v>
      </c>
      <c r="J45" s="25">
        <v>0</v>
      </c>
      <c r="K45" s="25">
        <v>127454</v>
      </c>
      <c r="L45" s="25">
        <v>84128</v>
      </c>
      <c r="M45" s="25">
        <v>9049</v>
      </c>
      <c r="N45" s="25">
        <v>34277</v>
      </c>
      <c r="O45" s="25">
        <v>0</v>
      </c>
      <c r="P45" s="25">
        <v>25423</v>
      </c>
      <c r="Q45" s="25">
        <v>18346</v>
      </c>
      <c r="R45" s="25">
        <v>0</v>
      </c>
      <c r="S45" s="25">
        <v>0</v>
      </c>
      <c r="T45" s="25">
        <v>298</v>
      </c>
      <c r="U45" s="25">
        <f t="shared" si="17"/>
        <v>737946</v>
      </c>
      <c r="V45" s="25">
        <v>35573</v>
      </c>
      <c r="W45" s="25">
        <v>658706</v>
      </c>
      <c r="X45" s="25">
        <v>616811</v>
      </c>
      <c r="Y45" s="25">
        <v>41038</v>
      </c>
      <c r="Z45" s="25">
        <v>857</v>
      </c>
      <c r="AA45" s="25">
        <v>715</v>
      </c>
      <c r="AB45" s="25">
        <v>0</v>
      </c>
      <c r="AC45" s="25">
        <v>21901</v>
      </c>
      <c r="AD45" s="25">
        <v>5296</v>
      </c>
      <c r="AE45" s="25">
        <v>16605</v>
      </c>
      <c r="AF45" s="25">
        <v>0</v>
      </c>
      <c r="AG45" s="25">
        <v>5325</v>
      </c>
      <c r="AH45" s="25">
        <v>0</v>
      </c>
      <c r="AI45" s="25">
        <v>5325</v>
      </c>
      <c r="AJ45" s="25">
        <v>412</v>
      </c>
      <c r="AK45" s="25">
        <v>0</v>
      </c>
      <c r="AL45" s="25">
        <v>0</v>
      </c>
      <c r="AM45" s="25">
        <v>0</v>
      </c>
      <c r="AN45" s="25">
        <v>0</v>
      </c>
      <c r="AO45" s="25">
        <v>15314</v>
      </c>
      <c r="AP45" s="25">
        <f>'第４０表介護保険事業会計（最初のページのみ印刷）'!B45-U45</f>
        <v>15955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2258</v>
      </c>
      <c r="AY45" s="25">
        <v>206</v>
      </c>
      <c r="AZ45" s="25">
        <f t="shared" si="18"/>
        <v>-2258</v>
      </c>
      <c r="BA45" s="25">
        <v>0</v>
      </c>
      <c r="BB45" s="25">
        <v>376</v>
      </c>
      <c r="BC45" s="25">
        <v>0</v>
      </c>
      <c r="BD45" s="25">
        <f t="shared" si="19"/>
        <v>376</v>
      </c>
      <c r="BE45" s="25">
        <f t="shared" si="20"/>
        <v>14073</v>
      </c>
      <c r="BF45" s="25">
        <f t="shared" si="21"/>
        <v>15955</v>
      </c>
      <c r="BG45" s="25">
        <f>'第４０表介護保険事業会計 (次ページ以降印刷)'!C45</f>
        <v>0</v>
      </c>
      <c r="BH45" s="25">
        <f t="shared" si="22"/>
        <v>0</v>
      </c>
      <c r="BI45" s="25">
        <f t="shared" si="23"/>
        <v>0</v>
      </c>
      <c r="BJ45" s="25">
        <f t="shared" si="24"/>
        <v>14073</v>
      </c>
      <c r="BK45" s="25">
        <f t="shared" si="25"/>
        <v>15955</v>
      </c>
      <c r="BL45" s="25">
        <v>19541</v>
      </c>
      <c r="BM45" s="25">
        <v>3</v>
      </c>
      <c r="BN45" s="111"/>
      <c r="BO45" s="112">
        <v>753901</v>
      </c>
      <c r="BP45" s="112">
        <f>'第４０表介護保険事業会計（最初のページのみ印刷）'!B45-BO45</f>
        <v>0</v>
      </c>
      <c r="BQ45" s="112">
        <v>737946</v>
      </c>
      <c r="BR45" s="112">
        <f t="shared" si="26"/>
        <v>0</v>
      </c>
      <c r="BS45" s="112">
        <v>0</v>
      </c>
      <c r="BT45" s="112">
        <f t="shared" si="27"/>
        <v>0</v>
      </c>
      <c r="BU45" s="112">
        <v>14073</v>
      </c>
      <c r="BV45" s="112">
        <f t="shared" si="28"/>
        <v>0</v>
      </c>
      <c r="BW45" s="112">
        <v>15955</v>
      </c>
      <c r="BX45" s="112">
        <f t="shared" si="29"/>
        <v>0</v>
      </c>
      <c r="BY45" s="112">
        <v>14073</v>
      </c>
      <c r="BZ45" s="112">
        <f t="shared" si="30"/>
        <v>0</v>
      </c>
      <c r="CA45" s="112">
        <v>15955</v>
      </c>
      <c r="CB45" s="112">
        <f t="shared" si="31"/>
        <v>0</v>
      </c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  <c r="IR45" s="111"/>
      <c r="IS45" s="111"/>
      <c r="IT45" s="111"/>
      <c r="IU45" s="111"/>
      <c r="IV45" s="111"/>
    </row>
    <row r="46" spans="1:256" ht="33" customHeight="1">
      <c r="A46" s="113" t="s">
        <v>43</v>
      </c>
      <c r="B46" s="25">
        <v>54217</v>
      </c>
      <c r="C46" s="25">
        <v>0</v>
      </c>
      <c r="D46" s="25">
        <v>0</v>
      </c>
      <c r="E46" s="25">
        <v>52846</v>
      </c>
      <c r="F46" s="25">
        <v>1371</v>
      </c>
      <c r="G46" s="25">
        <v>0</v>
      </c>
      <c r="H46" s="25">
        <v>0</v>
      </c>
      <c r="I46" s="25">
        <v>84701</v>
      </c>
      <c r="J46" s="25">
        <v>0</v>
      </c>
      <c r="K46" s="25">
        <v>44090</v>
      </c>
      <c r="L46" s="25">
        <v>8801</v>
      </c>
      <c r="M46" s="25">
        <v>7464</v>
      </c>
      <c r="N46" s="25">
        <v>27825</v>
      </c>
      <c r="O46" s="25">
        <v>40611</v>
      </c>
      <c r="P46" s="25">
        <v>0</v>
      </c>
      <c r="Q46" s="25">
        <v>20179</v>
      </c>
      <c r="R46" s="25">
        <v>0</v>
      </c>
      <c r="S46" s="25">
        <v>0</v>
      </c>
      <c r="T46" s="25">
        <v>0</v>
      </c>
      <c r="U46" s="25">
        <f t="shared" si="17"/>
        <v>398380</v>
      </c>
      <c r="V46" s="25">
        <v>28429</v>
      </c>
      <c r="W46" s="25">
        <v>352716</v>
      </c>
      <c r="X46" s="25">
        <v>328046</v>
      </c>
      <c r="Y46" s="25">
        <v>24201</v>
      </c>
      <c r="Z46" s="25">
        <v>469</v>
      </c>
      <c r="AA46" s="25">
        <v>350</v>
      </c>
      <c r="AB46" s="25">
        <v>0</v>
      </c>
      <c r="AC46" s="25">
        <v>13943</v>
      </c>
      <c r="AD46" s="25">
        <v>3758</v>
      </c>
      <c r="AE46" s="25">
        <v>10185</v>
      </c>
      <c r="AF46" s="25">
        <v>0</v>
      </c>
      <c r="AG46" s="25">
        <v>626</v>
      </c>
      <c r="AH46" s="25">
        <v>626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2316</v>
      </c>
      <c r="AP46" s="25">
        <f>'第４０表介護保険事業会計（最初のページのみ印刷）'!B46-U46</f>
        <v>20763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2463</v>
      </c>
      <c r="AW46" s="25">
        <v>0</v>
      </c>
      <c r="AX46" s="25">
        <v>0</v>
      </c>
      <c r="AY46" s="25">
        <v>0</v>
      </c>
      <c r="AZ46" s="25">
        <f t="shared" si="18"/>
        <v>2463</v>
      </c>
      <c r="BA46" s="25">
        <v>0</v>
      </c>
      <c r="BB46" s="25">
        <v>1574</v>
      </c>
      <c r="BC46" s="25">
        <v>0</v>
      </c>
      <c r="BD46" s="25">
        <f t="shared" si="19"/>
        <v>1574</v>
      </c>
      <c r="BE46" s="25">
        <f t="shared" si="20"/>
        <v>24800</v>
      </c>
      <c r="BF46" s="25">
        <f t="shared" si="21"/>
        <v>20763</v>
      </c>
      <c r="BG46" s="25">
        <f>'第４０表介護保険事業会計 (次ページ以降印刷)'!C46</f>
        <v>0</v>
      </c>
      <c r="BH46" s="25">
        <f t="shared" si="22"/>
        <v>0</v>
      </c>
      <c r="BI46" s="25">
        <f t="shared" si="23"/>
        <v>626</v>
      </c>
      <c r="BJ46" s="25">
        <f t="shared" si="24"/>
        <v>25426</v>
      </c>
      <c r="BK46" s="25">
        <f t="shared" si="25"/>
        <v>21389</v>
      </c>
      <c r="BL46" s="25">
        <v>18901</v>
      </c>
      <c r="BM46" s="25">
        <v>2</v>
      </c>
      <c r="BN46" s="111"/>
      <c r="BO46" s="112">
        <v>419143</v>
      </c>
      <c r="BP46" s="112">
        <f>'第４０表介護保険事業会計（最初のページのみ印刷）'!B46-BO46</f>
        <v>0</v>
      </c>
      <c r="BQ46" s="112">
        <v>398380</v>
      </c>
      <c r="BR46" s="112">
        <f t="shared" si="26"/>
        <v>0</v>
      </c>
      <c r="BS46" s="112">
        <v>0</v>
      </c>
      <c r="BT46" s="112">
        <f t="shared" si="27"/>
        <v>0</v>
      </c>
      <c r="BU46" s="112">
        <v>24800</v>
      </c>
      <c r="BV46" s="112">
        <f t="shared" si="28"/>
        <v>0</v>
      </c>
      <c r="BW46" s="112">
        <v>20763</v>
      </c>
      <c r="BX46" s="112">
        <f t="shared" si="29"/>
        <v>0</v>
      </c>
      <c r="BY46" s="112">
        <v>25426</v>
      </c>
      <c r="BZ46" s="112">
        <f t="shared" si="30"/>
        <v>0</v>
      </c>
      <c r="CA46" s="112">
        <v>21389</v>
      </c>
      <c r="CB46" s="112">
        <f t="shared" si="31"/>
        <v>0</v>
      </c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  <c r="IR46" s="111"/>
      <c r="IS46" s="111"/>
      <c r="IT46" s="111"/>
      <c r="IU46" s="111"/>
      <c r="IV46" s="111"/>
    </row>
    <row r="47" spans="1:256" ht="33" customHeight="1">
      <c r="A47" s="113" t="s">
        <v>44</v>
      </c>
      <c r="B47" s="25">
        <v>85705</v>
      </c>
      <c r="C47" s="25">
        <v>0</v>
      </c>
      <c r="D47" s="25">
        <v>0</v>
      </c>
      <c r="E47" s="25">
        <v>84233</v>
      </c>
      <c r="F47" s="25">
        <v>1472</v>
      </c>
      <c r="G47" s="25">
        <v>0</v>
      </c>
      <c r="H47" s="25">
        <v>0</v>
      </c>
      <c r="I47" s="25">
        <v>105855</v>
      </c>
      <c r="J47" s="25">
        <v>0</v>
      </c>
      <c r="K47" s="25">
        <v>105855</v>
      </c>
      <c r="L47" s="25">
        <v>68363</v>
      </c>
      <c r="M47" s="25">
        <v>1456</v>
      </c>
      <c r="N47" s="25">
        <v>36036</v>
      </c>
      <c r="O47" s="25">
        <v>0</v>
      </c>
      <c r="P47" s="25">
        <v>0</v>
      </c>
      <c r="Q47" s="25">
        <v>46711</v>
      </c>
      <c r="R47" s="25">
        <v>0</v>
      </c>
      <c r="S47" s="25">
        <v>0</v>
      </c>
      <c r="T47" s="25">
        <v>102</v>
      </c>
      <c r="U47" s="25">
        <f t="shared" si="17"/>
        <v>621393</v>
      </c>
      <c r="V47" s="25">
        <v>36882</v>
      </c>
      <c r="W47" s="25">
        <v>546905</v>
      </c>
      <c r="X47" s="25">
        <v>546133</v>
      </c>
      <c r="Y47" s="25">
        <v>0</v>
      </c>
      <c r="Z47" s="25">
        <v>772</v>
      </c>
      <c r="AA47" s="25">
        <v>571</v>
      </c>
      <c r="AB47" s="25">
        <v>0</v>
      </c>
      <c r="AC47" s="25">
        <v>7354</v>
      </c>
      <c r="AD47" s="25">
        <v>425</v>
      </c>
      <c r="AE47" s="25">
        <v>6929</v>
      </c>
      <c r="AF47" s="25">
        <v>0</v>
      </c>
      <c r="AG47" s="25">
        <v>0</v>
      </c>
      <c r="AH47" s="25">
        <v>0</v>
      </c>
      <c r="AI47" s="25">
        <v>0</v>
      </c>
      <c r="AJ47" s="25">
        <v>7147</v>
      </c>
      <c r="AK47" s="25">
        <v>0</v>
      </c>
      <c r="AL47" s="25">
        <v>0</v>
      </c>
      <c r="AM47" s="25">
        <v>0</v>
      </c>
      <c r="AN47" s="25">
        <v>0</v>
      </c>
      <c r="AO47" s="25">
        <v>22534</v>
      </c>
      <c r="AP47" s="25">
        <f>'第４０表介護保険事業会計（最初のページのみ印刷）'!B47-U47</f>
        <v>26864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1397</v>
      </c>
      <c r="AW47" s="25">
        <v>1397</v>
      </c>
      <c r="AX47" s="25">
        <v>1727</v>
      </c>
      <c r="AY47" s="25">
        <v>892</v>
      </c>
      <c r="AZ47" s="25">
        <f t="shared" si="18"/>
        <v>-330</v>
      </c>
      <c r="BA47" s="25">
        <v>0</v>
      </c>
      <c r="BB47" s="25">
        <v>0</v>
      </c>
      <c r="BC47" s="25">
        <v>2059</v>
      </c>
      <c r="BD47" s="25">
        <f t="shared" si="19"/>
        <v>-2059</v>
      </c>
      <c r="BE47" s="25">
        <f t="shared" si="20"/>
        <v>24475</v>
      </c>
      <c r="BF47" s="25">
        <f t="shared" si="21"/>
        <v>26864</v>
      </c>
      <c r="BG47" s="25">
        <f>'第４０表介護保険事業会計 (次ページ以降印刷)'!C47</f>
        <v>0</v>
      </c>
      <c r="BH47" s="25">
        <f t="shared" si="22"/>
        <v>0</v>
      </c>
      <c r="BI47" s="25">
        <f t="shared" si="23"/>
        <v>0</v>
      </c>
      <c r="BJ47" s="25">
        <f t="shared" si="24"/>
        <v>24475</v>
      </c>
      <c r="BK47" s="25">
        <f t="shared" si="25"/>
        <v>26864</v>
      </c>
      <c r="BL47" s="25">
        <v>22098</v>
      </c>
      <c r="BM47" s="25">
        <v>3</v>
      </c>
      <c r="BN47" s="111"/>
      <c r="BO47" s="112">
        <v>648257</v>
      </c>
      <c r="BP47" s="112">
        <f>'第４０表介護保険事業会計（最初のページのみ印刷）'!B47-BO47</f>
        <v>0</v>
      </c>
      <c r="BQ47" s="112">
        <v>621393</v>
      </c>
      <c r="BR47" s="112">
        <f t="shared" si="26"/>
        <v>0</v>
      </c>
      <c r="BS47" s="112">
        <v>0</v>
      </c>
      <c r="BT47" s="112">
        <f t="shared" si="27"/>
        <v>0</v>
      </c>
      <c r="BU47" s="112">
        <v>24475</v>
      </c>
      <c r="BV47" s="112">
        <f t="shared" si="28"/>
        <v>0</v>
      </c>
      <c r="BW47" s="112">
        <v>26864</v>
      </c>
      <c r="BX47" s="112">
        <f t="shared" si="29"/>
        <v>0</v>
      </c>
      <c r="BY47" s="112">
        <v>24475</v>
      </c>
      <c r="BZ47" s="112">
        <f t="shared" si="30"/>
        <v>0</v>
      </c>
      <c r="CA47" s="112">
        <v>26864</v>
      </c>
      <c r="CB47" s="112">
        <f t="shared" si="31"/>
        <v>0</v>
      </c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111"/>
      <c r="IJ47" s="111"/>
      <c r="IK47" s="111"/>
      <c r="IL47" s="111"/>
      <c r="IM47" s="111"/>
      <c r="IN47" s="111"/>
      <c r="IO47" s="111"/>
      <c r="IP47" s="111"/>
      <c r="IQ47" s="111"/>
      <c r="IR47" s="111"/>
      <c r="IS47" s="111"/>
      <c r="IT47" s="111"/>
      <c r="IU47" s="111"/>
      <c r="IV47" s="111"/>
    </row>
    <row r="48" spans="1:256" ht="33" customHeight="1">
      <c r="A48" s="114" t="s">
        <v>45</v>
      </c>
      <c r="B48" s="26">
        <v>39419</v>
      </c>
      <c r="C48" s="26">
        <v>0</v>
      </c>
      <c r="D48" s="26">
        <v>0</v>
      </c>
      <c r="E48" s="26">
        <v>38390</v>
      </c>
      <c r="F48" s="26">
        <v>1029</v>
      </c>
      <c r="G48" s="26">
        <v>0</v>
      </c>
      <c r="H48" s="26">
        <v>0</v>
      </c>
      <c r="I48" s="26">
        <v>55780</v>
      </c>
      <c r="J48" s="26">
        <v>0</v>
      </c>
      <c r="K48" s="26">
        <v>55780</v>
      </c>
      <c r="L48" s="26">
        <v>33824</v>
      </c>
      <c r="M48" s="26">
        <v>1027</v>
      </c>
      <c r="N48" s="26">
        <v>20929</v>
      </c>
      <c r="O48" s="26">
        <v>0</v>
      </c>
      <c r="P48" s="26">
        <v>0</v>
      </c>
      <c r="Q48" s="26">
        <v>21366</v>
      </c>
      <c r="R48" s="26">
        <v>0</v>
      </c>
      <c r="S48" s="26">
        <v>0</v>
      </c>
      <c r="T48" s="26">
        <v>62</v>
      </c>
      <c r="U48" s="26">
        <f t="shared" si="17"/>
        <v>298569</v>
      </c>
      <c r="V48" s="26">
        <v>22666</v>
      </c>
      <c r="W48" s="26">
        <v>263646</v>
      </c>
      <c r="X48" s="26">
        <v>263203</v>
      </c>
      <c r="Y48" s="26">
        <v>0</v>
      </c>
      <c r="Z48" s="26">
        <v>443</v>
      </c>
      <c r="AA48" s="26">
        <v>260</v>
      </c>
      <c r="AB48" s="26">
        <v>0</v>
      </c>
      <c r="AC48" s="26">
        <v>4818</v>
      </c>
      <c r="AD48" s="26">
        <v>997</v>
      </c>
      <c r="AE48" s="26">
        <v>3821</v>
      </c>
      <c r="AF48" s="26">
        <v>0</v>
      </c>
      <c r="AG48" s="26">
        <v>1368</v>
      </c>
      <c r="AH48" s="26">
        <v>0</v>
      </c>
      <c r="AI48" s="26">
        <v>1368</v>
      </c>
      <c r="AJ48" s="26">
        <v>9</v>
      </c>
      <c r="AK48" s="26">
        <v>0</v>
      </c>
      <c r="AL48" s="26">
        <v>0</v>
      </c>
      <c r="AM48" s="26">
        <v>0</v>
      </c>
      <c r="AN48" s="26">
        <v>0</v>
      </c>
      <c r="AO48" s="26">
        <v>5802</v>
      </c>
      <c r="AP48" s="26">
        <f>'第４０表介護保険事業会計（最初のページのみ印刷）'!B48-U48</f>
        <v>14955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622</v>
      </c>
      <c r="AY48" s="26">
        <v>400</v>
      </c>
      <c r="AZ48" s="26">
        <f t="shared" si="18"/>
        <v>-622</v>
      </c>
      <c r="BA48" s="26">
        <v>0</v>
      </c>
      <c r="BB48" s="26">
        <v>331</v>
      </c>
      <c r="BC48" s="26">
        <v>329</v>
      </c>
      <c r="BD48" s="26">
        <f t="shared" si="19"/>
        <v>2</v>
      </c>
      <c r="BE48" s="26">
        <f t="shared" si="20"/>
        <v>14335</v>
      </c>
      <c r="BF48" s="26">
        <f t="shared" si="21"/>
        <v>14955</v>
      </c>
      <c r="BG48" s="26">
        <f>'第４０表介護保険事業会計 (次ページ以降印刷)'!C48</f>
        <v>0</v>
      </c>
      <c r="BH48" s="26">
        <f t="shared" si="22"/>
        <v>0</v>
      </c>
      <c r="BI48" s="26">
        <f t="shared" si="23"/>
        <v>0</v>
      </c>
      <c r="BJ48" s="26">
        <f t="shared" si="24"/>
        <v>14335</v>
      </c>
      <c r="BK48" s="26">
        <f t="shared" si="25"/>
        <v>14955</v>
      </c>
      <c r="BL48" s="26">
        <v>7068</v>
      </c>
      <c r="BM48" s="26">
        <v>1</v>
      </c>
      <c r="BN48" s="111"/>
      <c r="BO48" s="112">
        <v>313524</v>
      </c>
      <c r="BP48" s="112">
        <f>'第４０表介護保険事業会計（最初のページのみ印刷）'!B48-BO48</f>
        <v>0</v>
      </c>
      <c r="BQ48" s="112">
        <v>298569</v>
      </c>
      <c r="BR48" s="112">
        <f t="shared" si="26"/>
        <v>0</v>
      </c>
      <c r="BS48" s="112">
        <v>0</v>
      </c>
      <c r="BT48" s="112">
        <f t="shared" si="27"/>
        <v>0</v>
      </c>
      <c r="BU48" s="112">
        <v>14335</v>
      </c>
      <c r="BV48" s="112">
        <f t="shared" si="28"/>
        <v>0</v>
      </c>
      <c r="BW48" s="112">
        <v>14955</v>
      </c>
      <c r="BX48" s="112">
        <f t="shared" si="29"/>
        <v>0</v>
      </c>
      <c r="BY48" s="112">
        <v>14335</v>
      </c>
      <c r="BZ48" s="112">
        <f t="shared" si="30"/>
        <v>0</v>
      </c>
      <c r="CA48" s="112">
        <v>14955</v>
      </c>
      <c r="CB48" s="112">
        <f t="shared" si="31"/>
        <v>0</v>
      </c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  <c r="HU48" s="111"/>
      <c r="HV48" s="111"/>
      <c r="HW48" s="111"/>
      <c r="HX48" s="111"/>
      <c r="HY48" s="111"/>
      <c r="HZ48" s="111"/>
      <c r="IA48" s="111"/>
      <c r="IB48" s="111"/>
      <c r="IC48" s="111"/>
      <c r="ID48" s="111"/>
      <c r="IE48" s="111"/>
      <c r="IF48" s="111"/>
      <c r="IG48" s="111"/>
      <c r="IH48" s="111"/>
      <c r="II48" s="111"/>
      <c r="IJ48" s="111"/>
      <c r="IK48" s="111"/>
      <c r="IL48" s="111"/>
      <c r="IM48" s="111"/>
      <c r="IN48" s="111"/>
      <c r="IO48" s="111"/>
      <c r="IP48" s="111"/>
      <c r="IQ48" s="111"/>
      <c r="IR48" s="111"/>
      <c r="IS48" s="111"/>
      <c r="IT48" s="111"/>
      <c r="IU48" s="111"/>
      <c r="IV48" s="111"/>
    </row>
    <row r="49" spans="1:256" ht="33" customHeight="1">
      <c r="A49" s="113" t="s">
        <v>46</v>
      </c>
      <c r="B49" s="25">
        <v>130724</v>
      </c>
      <c r="C49" s="25">
        <v>0</v>
      </c>
      <c r="D49" s="25">
        <v>0</v>
      </c>
      <c r="E49" s="25">
        <v>127552</v>
      </c>
      <c r="F49" s="25">
        <v>3172</v>
      </c>
      <c r="G49" s="25">
        <v>0</v>
      </c>
      <c r="H49" s="25">
        <v>0</v>
      </c>
      <c r="I49" s="25">
        <v>135083</v>
      </c>
      <c r="J49" s="25">
        <v>0</v>
      </c>
      <c r="K49" s="25">
        <v>135083</v>
      </c>
      <c r="L49" s="25">
        <v>104528</v>
      </c>
      <c r="M49" s="25">
        <v>3115</v>
      </c>
      <c r="N49" s="25">
        <v>27440</v>
      </c>
      <c r="O49" s="25">
        <v>0</v>
      </c>
      <c r="P49" s="25">
        <v>25891</v>
      </c>
      <c r="Q49" s="25">
        <v>39462</v>
      </c>
      <c r="R49" s="25">
        <v>0</v>
      </c>
      <c r="S49" s="25">
        <v>0</v>
      </c>
      <c r="T49" s="25">
        <v>7979</v>
      </c>
      <c r="U49" s="24">
        <f t="shared" si="17"/>
        <v>942289</v>
      </c>
      <c r="V49" s="25">
        <v>35662</v>
      </c>
      <c r="W49" s="25">
        <v>845736</v>
      </c>
      <c r="X49" s="25">
        <v>844349</v>
      </c>
      <c r="Y49" s="25">
        <v>0</v>
      </c>
      <c r="Z49" s="25">
        <v>1387</v>
      </c>
      <c r="AA49" s="25">
        <v>874</v>
      </c>
      <c r="AB49" s="25">
        <v>0</v>
      </c>
      <c r="AC49" s="25">
        <v>17355</v>
      </c>
      <c r="AD49" s="25">
        <v>4195</v>
      </c>
      <c r="AE49" s="25">
        <v>13160</v>
      </c>
      <c r="AF49" s="25">
        <v>0</v>
      </c>
      <c r="AG49" s="25">
        <v>168</v>
      </c>
      <c r="AH49" s="25">
        <v>0</v>
      </c>
      <c r="AI49" s="25">
        <v>168</v>
      </c>
      <c r="AJ49" s="25">
        <v>11415</v>
      </c>
      <c r="AK49" s="25">
        <v>0</v>
      </c>
      <c r="AL49" s="25">
        <v>0</v>
      </c>
      <c r="AM49" s="25">
        <v>0</v>
      </c>
      <c r="AN49" s="25">
        <v>0</v>
      </c>
      <c r="AO49" s="25">
        <v>31079</v>
      </c>
      <c r="AP49" s="25">
        <f>'第４０表介護保険事業会計（最初のページのみ印刷）'!B49-U49</f>
        <v>24036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6</v>
      </c>
      <c r="AW49" s="25">
        <v>6</v>
      </c>
      <c r="AX49" s="25">
        <v>6817</v>
      </c>
      <c r="AY49" s="25">
        <v>239</v>
      </c>
      <c r="AZ49" s="25">
        <f aca="true" t="shared" si="32" ref="AZ49:AZ65">AV49-AX49</f>
        <v>-6811</v>
      </c>
      <c r="BA49" s="25">
        <v>0</v>
      </c>
      <c r="BB49" s="25">
        <v>1322</v>
      </c>
      <c r="BC49" s="25">
        <v>508</v>
      </c>
      <c r="BD49" s="25">
        <f aca="true" t="shared" si="33" ref="BD49:BD65">BB49-BC49</f>
        <v>814</v>
      </c>
      <c r="BE49" s="25">
        <f aca="true" t="shared" si="34" ref="BE49:BE65">BF49+AZ49+BD49</f>
        <v>18039</v>
      </c>
      <c r="BF49" s="25">
        <f aca="true" t="shared" si="35" ref="BF49:BF65">AP49-AS49+AT49+BA49</f>
        <v>24036</v>
      </c>
      <c r="BG49" s="25">
        <f>'第４０表介護保険事業会計 (次ページ以降印刷)'!C49</f>
        <v>0</v>
      </c>
      <c r="BH49" s="25">
        <f aca="true" t="shared" si="36" ref="BH49:BH65">J49</f>
        <v>0</v>
      </c>
      <c r="BI49" s="25">
        <f aca="true" t="shared" si="37" ref="BI49:BI65">AH49</f>
        <v>0</v>
      </c>
      <c r="BJ49" s="25">
        <f aca="true" t="shared" si="38" ref="BJ49:BJ65">BE49-BG49-BH49+BI49</f>
        <v>18039</v>
      </c>
      <c r="BK49" s="25">
        <f aca="true" t="shared" si="39" ref="BK49:BK65">BF49-BG49-BH49+BI49</f>
        <v>24036</v>
      </c>
      <c r="BL49" s="25">
        <v>27108</v>
      </c>
      <c r="BM49" s="25">
        <v>5</v>
      </c>
      <c r="BN49" s="111"/>
      <c r="BO49" s="112">
        <v>966325</v>
      </c>
      <c r="BP49" s="112">
        <f>'第４０表介護保険事業会計（最初のページのみ印刷）'!B49-BO49</f>
        <v>0</v>
      </c>
      <c r="BQ49" s="112">
        <v>942289</v>
      </c>
      <c r="BR49" s="112">
        <f aca="true" t="shared" si="40" ref="BR49:BR65">U49-BQ49</f>
        <v>0</v>
      </c>
      <c r="BS49" s="112">
        <v>0</v>
      </c>
      <c r="BT49" s="112">
        <f aca="true" t="shared" si="41" ref="BT49:BT65">AS49-BS49</f>
        <v>0</v>
      </c>
      <c r="BU49" s="112">
        <v>18039</v>
      </c>
      <c r="BV49" s="112">
        <f aca="true" t="shared" si="42" ref="BV49:BV65">BE49-BU49</f>
        <v>0</v>
      </c>
      <c r="BW49" s="112">
        <v>24036</v>
      </c>
      <c r="BX49" s="112">
        <f aca="true" t="shared" si="43" ref="BX49:BX65">BF49-BW49</f>
        <v>0</v>
      </c>
      <c r="BY49" s="112">
        <v>18039</v>
      </c>
      <c r="BZ49" s="112">
        <f aca="true" t="shared" si="44" ref="BZ49:BZ65">BJ49-BY49</f>
        <v>0</v>
      </c>
      <c r="CA49" s="112">
        <v>24036</v>
      </c>
      <c r="CB49" s="112">
        <f aca="true" t="shared" si="45" ref="CB49:CB65">BK49-CA49</f>
        <v>0</v>
      </c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1"/>
      <c r="GV49" s="111"/>
      <c r="GW49" s="111"/>
      <c r="GX49" s="111"/>
      <c r="GY49" s="111"/>
      <c r="GZ49" s="111"/>
      <c r="HA49" s="111"/>
      <c r="HB49" s="111"/>
      <c r="HC49" s="111"/>
      <c r="HD49" s="111"/>
      <c r="HE49" s="111"/>
      <c r="HF49" s="111"/>
      <c r="HG49" s="111"/>
      <c r="HH49" s="111"/>
      <c r="HI49" s="111"/>
      <c r="HJ49" s="111"/>
      <c r="HK49" s="111"/>
      <c r="HL49" s="111"/>
      <c r="HM49" s="111"/>
      <c r="HN49" s="111"/>
      <c r="HO49" s="111"/>
      <c r="HP49" s="111"/>
      <c r="HQ49" s="111"/>
      <c r="HR49" s="111"/>
      <c r="HS49" s="111"/>
      <c r="HT49" s="111"/>
      <c r="HU49" s="111"/>
      <c r="HV49" s="111"/>
      <c r="HW49" s="111"/>
      <c r="HX49" s="111"/>
      <c r="HY49" s="111"/>
      <c r="HZ49" s="111"/>
      <c r="IA49" s="111"/>
      <c r="IB49" s="111"/>
      <c r="IC49" s="111"/>
      <c r="ID49" s="111"/>
      <c r="IE49" s="111"/>
      <c r="IF49" s="111"/>
      <c r="IG49" s="111"/>
      <c r="IH49" s="111"/>
      <c r="II49" s="111"/>
      <c r="IJ49" s="111"/>
      <c r="IK49" s="111"/>
      <c r="IL49" s="111"/>
      <c r="IM49" s="111"/>
      <c r="IN49" s="111"/>
      <c r="IO49" s="111"/>
      <c r="IP49" s="111"/>
      <c r="IQ49" s="111"/>
      <c r="IR49" s="111"/>
      <c r="IS49" s="111"/>
      <c r="IT49" s="111"/>
      <c r="IU49" s="111"/>
      <c r="IV49" s="111"/>
    </row>
    <row r="50" spans="1:256" ht="33" customHeight="1">
      <c r="A50" s="113" t="s">
        <v>47</v>
      </c>
      <c r="B50" s="25">
        <v>42453</v>
      </c>
      <c r="C50" s="25">
        <v>0</v>
      </c>
      <c r="D50" s="25">
        <v>0</v>
      </c>
      <c r="E50" s="25">
        <v>41506</v>
      </c>
      <c r="F50" s="25">
        <v>947</v>
      </c>
      <c r="G50" s="25">
        <v>0</v>
      </c>
      <c r="H50" s="25">
        <v>0</v>
      </c>
      <c r="I50" s="25">
        <v>63000</v>
      </c>
      <c r="J50" s="25">
        <v>0</v>
      </c>
      <c r="K50" s="25">
        <v>63000</v>
      </c>
      <c r="L50" s="25">
        <v>34344</v>
      </c>
      <c r="M50" s="25">
        <v>757</v>
      </c>
      <c r="N50" s="25">
        <v>27899</v>
      </c>
      <c r="O50" s="25">
        <v>0</v>
      </c>
      <c r="P50" s="25">
        <v>0</v>
      </c>
      <c r="Q50" s="25">
        <v>13013</v>
      </c>
      <c r="R50" s="25">
        <v>0</v>
      </c>
      <c r="S50" s="25">
        <v>0</v>
      </c>
      <c r="T50" s="25">
        <v>159</v>
      </c>
      <c r="U50" s="25">
        <f t="shared" si="17"/>
        <v>306095</v>
      </c>
      <c r="V50" s="25">
        <v>26846</v>
      </c>
      <c r="W50" s="25">
        <v>265441</v>
      </c>
      <c r="X50" s="25">
        <v>265039</v>
      </c>
      <c r="Y50" s="25">
        <v>0</v>
      </c>
      <c r="Z50" s="25">
        <v>402</v>
      </c>
      <c r="AA50" s="25">
        <v>276</v>
      </c>
      <c r="AB50" s="25">
        <v>0</v>
      </c>
      <c r="AC50" s="25">
        <v>7763</v>
      </c>
      <c r="AD50" s="25">
        <v>965</v>
      </c>
      <c r="AE50" s="25">
        <v>6798</v>
      </c>
      <c r="AF50" s="25">
        <v>0</v>
      </c>
      <c r="AG50" s="25">
        <v>2119</v>
      </c>
      <c r="AH50" s="25">
        <v>0</v>
      </c>
      <c r="AI50" s="25">
        <v>2119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3650</v>
      </c>
      <c r="AP50" s="25">
        <f>'第４０表介護保険事業会計（最初のページのみ印刷）'!B50-U50</f>
        <v>14303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208</v>
      </c>
      <c r="AW50" s="25">
        <v>208</v>
      </c>
      <c r="AX50" s="25">
        <v>5332</v>
      </c>
      <c r="AY50" s="25">
        <v>284</v>
      </c>
      <c r="AZ50" s="25">
        <f t="shared" si="32"/>
        <v>-5124</v>
      </c>
      <c r="BA50" s="25">
        <v>0</v>
      </c>
      <c r="BB50" s="25">
        <v>0</v>
      </c>
      <c r="BC50" s="25">
        <v>892</v>
      </c>
      <c r="BD50" s="25">
        <f t="shared" si="33"/>
        <v>-892</v>
      </c>
      <c r="BE50" s="25">
        <f t="shared" si="34"/>
        <v>8287</v>
      </c>
      <c r="BF50" s="25">
        <f t="shared" si="35"/>
        <v>14303</v>
      </c>
      <c r="BG50" s="25">
        <f>'第４０表介護保険事業会計 (次ページ以降印刷)'!C50</f>
        <v>0</v>
      </c>
      <c r="BH50" s="25">
        <f t="shared" si="36"/>
        <v>0</v>
      </c>
      <c r="BI50" s="25">
        <f t="shared" si="37"/>
        <v>0</v>
      </c>
      <c r="BJ50" s="25">
        <f t="shared" si="38"/>
        <v>8287</v>
      </c>
      <c r="BK50" s="25">
        <f t="shared" si="39"/>
        <v>14303</v>
      </c>
      <c r="BL50" s="25">
        <v>17727</v>
      </c>
      <c r="BM50" s="25">
        <v>2</v>
      </c>
      <c r="BN50" s="111"/>
      <c r="BO50" s="112">
        <v>320398</v>
      </c>
      <c r="BP50" s="112">
        <f>'第４０表介護保険事業会計（最初のページのみ印刷）'!B50-BO50</f>
        <v>0</v>
      </c>
      <c r="BQ50" s="112">
        <v>306095</v>
      </c>
      <c r="BR50" s="112">
        <f t="shared" si="40"/>
        <v>0</v>
      </c>
      <c r="BS50" s="112">
        <v>0</v>
      </c>
      <c r="BT50" s="112">
        <f t="shared" si="41"/>
        <v>0</v>
      </c>
      <c r="BU50" s="112">
        <v>8287</v>
      </c>
      <c r="BV50" s="112">
        <f t="shared" si="42"/>
        <v>0</v>
      </c>
      <c r="BW50" s="112">
        <v>14303</v>
      </c>
      <c r="BX50" s="112">
        <f t="shared" si="43"/>
        <v>0</v>
      </c>
      <c r="BY50" s="112">
        <v>8287</v>
      </c>
      <c r="BZ50" s="112">
        <f t="shared" si="44"/>
        <v>0</v>
      </c>
      <c r="CA50" s="112">
        <v>14303</v>
      </c>
      <c r="CB50" s="112">
        <f t="shared" si="45"/>
        <v>0</v>
      </c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  <c r="HI50" s="111"/>
      <c r="HJ50" s="111"/>
      <c r="HK50" s="111"/>
      <c r="HL50" s="111"/>
      <c r="HM50" s="111"/>
      <c r="HN50" s="111"/>
      <c r="HO50" s="111"/>
      <c r="HP50" s="111"/>
      <c r="HQ50" s="111"/>
      <c r="HR50" s="111"/>
      <c r="HS50" s="111"/>
      <c r="HT50" s="111"/>
      <c r="HU50" s="111"/>
      <c r="HV50" s="111"/>
      <c r="HW50" s="111"/>
      <c r="HX50" s="111"/>
      <c r="HY50" s="111"/>
      <c r="HZ50" s="111"/>
      <c r="IA50" s="111"/>
      <c r="IB50" s="111"/>
      <c r="IC50" s="111"/>
      <c r="ID50" s="111"/>
      <c r="IE50" s="111"/>
      <c r="IF50" s="111"/>
      <c r="IG50" s="111"/>
      <c r="IH50" s="111"/>
      <c r="II50" s="111"/>
      <c r="IJ50" s="111"/>
      <c r="IK50" s="111"/>
      <c r="IL50" s="111"/>
      <c r="IM50" s="111"/>
      <c r="IN50" s="111"/>
      <c r="IO50" s="111"/>
      <c r="IP50" s="111"/>
      <c r="IQ50" s="111"/>
      <c r="IR50" s="111"/>
      <c r="IS50" s="111"/>
      <c r="IT50" s="111"/>
      <c r="IU50" s="111"/>
      <c r="IV50" s="111"/>
    </row>
    <row r="51" spans="1:256" ht="33" customHeight="1">
      <c r="A51" s="113" t="s">
        <v>48</v>
      </c>
      <c r="B51" s="25">
        <v>61770</v>
      </c>
      <c r="C51" s="25">
        <v>0</v>
      </c>
      <c r="D51" s="25">
        <v>0</v>
      </c>
      <c r="E51" s="25">
        <v>60589</v>
      </c>
      <c r="F51" s="25">
        <v>1181</v>
      </c>
      <c r="G51" s="25">
        <v>0</v>
      </c>
      <c r="H51" s="25">
        <v>0</v>
      </c>
      <c r="I51" s="25">
        <v>76327</v>
      </c>
      <c r="J51" s="25">
        <v>0</v>
      </c>
      <c r="K51" s="25">
        <v>50229</v>
      </c>
      <c r="L51" s="25">
        <v>48984</v>
      </c>
      <c r="M51" s="25">
        <v>1245</v>
      </c>
      <c r="N51" s="25">
        <v>0</v>
      </c>
      <c r="O51" s="25">
        <v>26098</v>
      </c>
      <c r="P51" s="25">
        <v>0</v>
      </c>
      <c r="Q51" s="25">
        <v>18861</v>
      </c>
      <c r="R51" s="25">
        <v>0</v>
      </c>
      <c r="S51" s="25">
        <v>0</v>
      </c>
      <c r="T51" s="25">
        <v>120</v>
      </c>
      <c r="U51" s="25">
        <f t="shared" si="17"/>
        <v>449595</v>
      </c>
      <c r="V51" s="25">
        <v>27100</v>
      </c>
      <c r="W51" s="25">
        <v>388362</v>
      </c>
      <c r="X51" s="25">
        <v>387886</v>
      </c>
      <c r="Y51" s="25">
        <v>0</v>
      </c>
      <c r="Z51" s="25">
        <v>476</v>
      </c>
      <c r="AA51" s="25">
        <v>427</v>
      </c>
      <c r="AB51" s="25">
        <v>0</v>
      </c>
      <c r="AC51" s="25">
        <v>6589</v>
      </c>
      <c r="AD51" s="25">
        <v>2539</v>
      </c>
      <c r="AE51" s="25">
        <v>4050</v>
      </c>
      <c r="AF51" s="25">
        <v>0</v>
      </c>
      <c r="AG51" s="25">
        <v>2336</v>
      </c>
      <c r="AH51" s="25">
        <v>0</v>
      </c>
      <c r="AI51" s="25">
        <v>2336</v>
      </c>
      <c r="AJ51" s="25">
        <v>8272</v>
      </c>
      <c r="AK51" s="25">
        <v>8706</v>
      </c>
      <c r="AL51" s="25">
        <v>8706</v>
      </c>
      <c r="AM51" s="25">
        <v>0</v>
      </c>
      <c r="AN51" s="25">
        <v>0</v>
      </c>
      <c r="AO51" s="25">
        <v>7803</v>
      </c>
      <c r="AP51" s="25">
        <f>'第４０表介護保険事業会計（最初のページのみ印刷）'!B51-U51</f>
        <v>7494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1561</v>
      </c>
      <c r="AY51" s="25">
        <v>372</v>
      </c>
      <c r="AZ51" s="25">
        <f t="shared" si="32"/>
        <v>-1561</v>
      </c>
      <c r="BA51" s="25">
        <v>0</v>
      </c>
      <c r="BB51" s="25">
        <v>991</v>
      </c>
      <c r="BC51" s="25">
        <v>573</v>
      </c>
      <c r="BD51" s="25">
        <f t="shared" si="33"/>
        <v>418</v>
      </c>
      <c r="BE51" s="25">
        <f t="shared" si="34"/>
        <v>6351</v>
      </c>
      <c r="BF51" s="25">
        <f t="shared" si="35"/>
        <v>7494</v>
      </c>
      <c r="BG51" s="25">
        <f>'第４０表介護保険事業会計 (次ページ以降印刷)'!C51</f>
        <v>0</v>
      </c>
      <c r="BH51" s="25">
        <f t="shared" si="36"/>
        <v>0</v>
      </c>
      <c r="BI51" s="25">
        <f t="shared" si="37"/>
        <v>0</v>
      </c>
      <c r="BJ51" s="25">
        <f t="shared" si="38"/>
        <v>6351</v>
      </c>
      <c r="BK51" s="25">
        <f t="shared" si="39"/>
        <v>7494</v>
      </c>
      <c r="BL51" s="25">
        <v>16634</v>
      </c>
      <c r="BM51" s="25">
        <v>2</v>
      </c>
      <c r="BN51" s="111"/>
      <c r="BO51" s="112">
        <v>457089</v>
      </c>
      <c r="BP51" s="112">
        <f>'第４０表介護保険事業会計（最初のページのみ印刷）'!B51-BO51</f>
        <v>0</v>
      </c>
      <c r="BQ51" s="112">
        <v>449595</v>
      </c>
      <c r="BR51" s="112">
        <f t="shared" si="40"/>
        <v>0</v>
      </c>
      <c r="BS51" s="112">
        <v>0</v>
      </c>
      <c r="BT51" s="112">
        <f t="shared" si="41"/>
        <v>0</v>
      </c>
      <c r="BU51" s="112">
        <v>6351</v>
      </c>
      <c r="BV51" s="112">
        <f t="shared" si="42"/>
        <v>0</v>
      </c>
      <c r="BW51" s="112">
        <v>7494</v>
      </c>
      <c r="BX51" s="112">
        <f t="shared" si="43"/>
        <v>0</v>
      </c>
      <c r="BY51" s="112">
        <v>6351</v>
      </c>
      <c r="BZ51" s="112">
        <f t="shared" si="44"/>
        <v>0</v>
      </c>
      <c r="CA51" s="112">
        <v>7494</v>
      </c>
      <c r="CB51" s="112">
        <f t="shared" si="45"/>
        <v>0</v>
      </c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/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111"/>
      <c r="ID51" s="111"/>
      <c r="IE51" s="111"/>
      <c r="IF51" s="111"/>
      <c r="IG51" s="111"/>
      <c r="IH51" s="111"/>
      <c r="II51" s="111"/>
      <c r="IJ51" s="111"/>
      <c r="IK51" s="111"/>
      <c r="IL51" s="111"/>
      <c r="IM51" s="111"/>
      <c r="IN51" s="111"/>
      <c r="IO51" s="111"/>
      <c r="IP51" s="111"/>
      <c r="IQ51" s="111"/>
      <c r="IR51" s="111"/>
      <c r="IS51" s="111"/>
      <c r="IT51" s="111"/>
      <c r="IU51" s="111"/>
      <c r="IV51" s="111"/>
    </row>
    <row r="52" spans="1:256" ht="33" customHeight="1">
      <c r="A52" s="113" t="s">
        <v>49</v>
      </c>
      <c r="B52" s="25">
        <v>51629</v>
      </c>
      <c r="C52" s="25">
        <v>0</v>
      </c>
      <c r="D52" s="25">
        <v>0</v>
      </c>
      <c r="E52" s="25">
        <v>50497</v>
      </c>
      <c r="F52" s="25">
        <v>1132</v>
      </c>
      <c r="G52" s="25">
        <v>0</v>
      </c>
      <c r="H52" s="25">
        <v>0</v>
      </c>
      <c r="I52" s="25">
        <v>69290</v>
      </c>
      <c r="J52" s="25">
        <v>0</v>
      </c>
      <c r="K52" s="25">
        <v>69290</v>
      </c>
      <c r="L52" s="25">
        <v>45852</v>
      </c>
      <c r="M52" s="25">
        <v>1280</v>
      </c>
      <c r="N52" s="25">
        <v>22158</v>
      </c>
      <c r="O52" s="25">
        <v>0</v>
      </c>
      <c r="P52" s="25">
        <v>0</v>
      </c>
      <c r="Q52" s="25">
        <v>30672</v>
      </c>
      <c r="R52" s="25">
        <v>0</v>
      </c>
      <c r="S52" s="25">
        <v>0</v>
      </c>
      <c r="T52" s="25">
        <v>13</v>
      </c>
      <c r="U52" s="25">
        <f t="shared" si="17"/>
        <v>370922</v>
      </c>
      <c r="V52" s="25">
        <v>16551</v>
      </c>
      <c r="W52" s="25">
        <v>334660</v>
      </c>
      <c r="X52" s="25">
        <v>314878</v>
      </c>
      <c r="Y52" s="25">
        <v>19251</v>
      </c>
      <c r="Z52" s="25">
        <v>531</v>
      </c>
      <c r="AA52" s="25">
        <v>329</v>
      </c>
      <c r="AB52" s="25">
        <v>0</v>
      </c>
      <c r="AC52" s="25">
        <v>9607</v>
      </c>
      <c r="AD52" s="25">
        <v>1023</v>
      </c>
      <c r="AE52" s="25">
        <v>8584</v>
      </c>
      <c r="AF52" s="25">
        <v>0</v>
      </c>
      <c r="AG52" s="25">
        <v>4028</v>
      </c>
      <c r="AH52" s="25">
        <v>0</v>
      </c>
      <c r="AI52" s="25">
        <v>4028</v>
      </c>
      <c r="AJ52" s="25">
        <v>2000</v>
      </c>
      <c r="AK52" s="25">
        <v>0</v>
      </c>
      <c r="AL52" s="25">
        <v>0</v>
      </c>
      <c r="AM52" s="25">
        <v>0</v>
      </c>
      <c r="AN52" s="25">
        <v>0</v>
      </c>
      <c r="AO52" s="25">
        <v>3747</v>
      </c>
      <c r="AP52" s="25">
        <f>'第４０表介護保険事業会計（最初のページのみ印刷）'!B52-U52</f>
        <v>30897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1161</v>
      </c>
      <c r="AY52" s="25">
        <v>97</v>
      </c>
      <c r="AZ52" s="25">
        <f t="shared" si="32"/>
        <v>-1161</v>
      </c>
      <c r="BA52" s="25">
        <v>0</v>
      </c>
      <c r="BB52" s="25">
        <v>0</v>
      </c>
      <c r="BC52" s="25">
        <v>867</v>
      </c>
      <c r="BD52" s="25">
        <f t="shared" si="33"/>
        <v>-867</v>
      </c>
      <c r="BE52" s="25">
        <f t="shared" si="34"/>
        <v>28869</v>
      </c>
      <c r="BF52" s="25">
        <f t="shared" si="35"/>
        <v>30897</v>
      </c>
      <c r="BG52" s="25">
        <f>'第４０表介護保険事業会計 (次ページ以降印刷)'!C52</f>
        <v>0</v>
      </c>
      <c r="BH52" s="25">
        <f t="shared" si="36"/>
        <v>0</v>
      </c>
      <c r="BI52" s="25">
        <f t="shared" si="37"/>
        <v>0</v>
      </c>
      <c r="BJ52" s="25">
        <f t="shared" si="38"/>
        <v>28869</v>
      </c>
      <c r="BK52" s="25">
        <f t="shared" si="39"/>
        <v>30897</v>
      </c>
      <c r="BL52" s="25">
        <v>6467</v>
      </c>
      <c r="BM52" s="25">
        <v>1</v>
      </c>
      <c r="BN52" s="111"/>
      <c r="BO52" s="112">
        <v>401819</v>
      </c>
      <c r="BP52" s="112">
        <f>'第４０表介護保険事業会計（最初のページのみ印刷）'!B52-BO52</f>
        <v>0</v>
      </c>
      <c r="BQ52" s="112">
        <v>370922</v>
      </c>
      <c r="BR52" s="112">
        <f t="shared" si="40"/>
        <v>0</v>
      </c>
      <c r="BS52" s="112">
        <v>0</v>
      </c>
      <c r="BT52" s="112">
        <f t="shared" si="41"/>
        <v>0</v>
      </c>
      <c r="BU52" s="112">
        <v>28869</v>
      </c>
      <c r="BV52" s="112">
        <f t="shared" si="42"/>
        <v>0</v>
      </c>
      <c r="BW52" s="112">
        <v>30897</v>
      </c>
      <c r="BX52" s="112">
        <f t="shared" si="43"/>
        <v>0</v>
      </c>
      <c r="BY52" s="112">
        <v>28869</v>
      </c>
      <c r="BZ52" s="112">
        <f t="shared" si="44"/>
        <v>0</v>
      </c>
      <c r="CA52" s="112">
        <v>30897</v>
      </c>
      <c r="CB52" s="112">
        <f t="shared" si="45"/>
        <v>0</v>
      </c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/>
      <c r="IK52" s="111"/>
      <c r="IL52" s="111"/>
      <c r="IM52" s="111"/>
      <c r="IN52" s="111"/>
      <c r="IO52" s="111"/>
      <c r="IP52" s="111"/>
      <c r="IQ52" s="111"/>
      <c r="IR52" s="111"/>
      <c r="IS52" s="111"/>
      <c r="IT52" s="111"/>
      <c r="IU52" s="111"/>
      <c r="IV52" s="111"/>
    </row>
    <row r="53" spans="1:256" ht="33" customHeight="1">
      <c r="A53" s="114" t="s">
        <v>50</v>
      </c>
      <c r="B53" s="26">
        <v>67741</v>
      </c>
      <c r="C53" s="26">
        <v>0</v>
      </c>
      <c r="D53" s="26">
        <v>0</v>
      </c>
      <c r="E53" s="26">
        <v>66182</v>
      </c>
      <c r="F53" s="26">
        <v>1559</v>
      </c>
      <c r="G53" s="26">
        <v>0</v>
      </c>
      <c r="H53" s="26">
        <v>0</v>
      </c>
      <c r="I53" s="26">
        <v>88280</v>
      </c>
      <c r="J53" s="26">
        <v>0</v>
      </c>
      <c r="K53" s="26">
        <v>88280</v>
      </c>
      <c r="L53" s="26">
        <v>53431</v>
      </c>
      <c r="M53" s="26">
        <v>1553</v>
      </c>
      <c r="N53" s="26">
        <v>33296</v>
      </c>
      <c r="O53" s="26">
        <v>0</v>
      </c>
      <c r="P53" s="26">
        <v>0</v>
      </c>
      <c r="Q53" s="26">
        <v>30712</v>
      </c>
      <c r="R53" s="26">
        <v>0</v>
      </c>
      <c r="S53" s="26">
        <v>0</v>
      </c>
      <c r="T53" s="26">
        <v>346</v>
      </c>
      <c r="U53" s="26">
        <f t="shared" si="17"/>
        <v>589194</v>
      </c>
      <c r="V53" s="26">
        <v>34883</v>
      </c>
      <c r="W53" s="26">
        <v>427449</v>
      </c>
      <c r="X53" s="26">
        <v>426907</v>
      </c>
      <c r="Y53" s="26">
        <v>0</v>
      </c>
      <c r="Z53" s="26">
        <v>542</v>
      </c>
      <c r="AA53" s="26">
        <v>12632</v>
      </c>
      <c r="AB53" s="26">
        <v>0</v>
      </c>
      <c r="AC53" s="26">
        <v>8507</v>
      </c>
      <c r="AD53" s="26">
        <v>2189</v>
      </c>
      <c r="AE53" s="26">
        <v>6318</v>
      </c>
      <c r="AF53" s="26">
        <v>0</v>
      </c>
      <c r="AG53" s="26">
        <v>4647</v>
      </c>
      <c r="AH53" s="26">
        <v>0</v>
      </c>
      <c r="AI53" s="26">
        <v>4647</v>
      </c>
      <c r="AJ53" s="26">
        <v>101076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f>'第４０表介護保険事業会計（最初のページのみ印刷）'!B53-U53</f>
        <v>16127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26">
        <v>0</v>
      </c>
      <c r="AX53" s="26">
        <v>403</v>
      </c>
      <c r="AY53" s="26">
        <v>210</v>
      </c>
      <c r="AZ53" s="26">
        <f t="shared" si="32"/>
        <v>-403</v>
      </c>
      <c r="BA53" s="26">
        <v>0</v>
      </c>
      <c r="BB53" s="26">
        <v>0</v>
      </c>
      <c r="BC53" s="26">
        <v>97656</v>
      </c>
      <c r="BD53" s="26">
        <f t="shared" si="33"/>
        <v>-97656</v>
      </c>
      <c r="BE53" s="26">
        <f t="shared" si="34"/>
        <v>-81932</v>
      </c>
      <c r="BF53" s="26">
        <f t="shared" si="35"/>
        <v>16127</v>
      </c>
      <c r="BG53" s="26">
        <f>'第４０表介護保険事業会計 (次ページ以降印刷)'!C53</f>
        <v>0</v>
      </c>
      <c r="BH53" s="26">
        <f t="shared" si="36"/>
        <v>0</v>
      </c>
      <c r="BI53" s="26">
        <f t="shared" si="37"/>
        <v>0</v>
      </c>
      <c r="BJ53" s="26">
        <f t="shared" si="38"/>
        <v>-81932</v>
      </c>
      <c r="BK53" s="26">
        <f t="shared" si="39"/>
        <v>16127</v>
      </c>
      <c r="BL53" s="26">
        <v>24667</v>
      </c>
      <c r="BM53" s="26">
        <v>3</v>
      </c>
      <c r="BN53" s="111"/>
      <c r="BO53" s="112">
        <v>605321</v>
      </c>
      <c r="BP53" s="112">
        <f>'第４０表介護保険事業会計（最初のページのみ印刷）'!B53-BO53</f>
        <v>0</v>
      </c>
      <c r="BQ53" s="112">
        <v>589194</v>
      </c>
      <c r="BR53" s="112">
        <f t="shared" si="40"/>
        <v>0</v>
      </c>
      <c r="BS53" s="112">
        <v>0</v>
      </c>
      <c r="BT53" s="112">
        <f t="shared" si="41"/>
        <v>0</v>
      </c>
      <c r="BU53" s="112">
        <v>-81932</v>
      </c>
      <c r="BV53" s="112">
        <f t="shared" si="42"/>
        <v>0</v>
      </c>
      <c r="BW53" s="112">
        <v>16127</v>
      </c>
      <c r="BX53" s="112">
        <f t="shared" si="43"/>
        <v>0</v>
      </c>
      <c r="BY53" s="112">
        <v>-81932</v>
      </c>
      <c r="BZ53" s="112">
        <f t="shared" si="44"/>
        <v>0</v>
      </c>
      <c r="CA53" s="112">
        <v>16127</v>
      </c>
      <c r="CB53" s="112">
        <f t="shared" si="45"/>
        <v>0</v>
      </c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  <c r="ID53" s="111"/>
      <c r="IE53" s="111"/>
      <c r="IF53" s="111"/>
      <c r="IG53" s="111"/>
      <c r="IH53" s="111"/>
      <c r="II53" s="111"/>
      <c r="IJ53" s="111"/>
      <c r="IK53" s="111"/>
      <c r="IL53" s="111"/>
      <c r="IM53" s="111"/>
      <c r="IN53" s="111"/>
      <c r="IO53" s="111"/>
      <c r="IP53" s="111"/>
      <c r="IQ53" s="111"/>
      <c r="IR53" s="111"/>
      <c r="IS53" s="111"/>
      <c r="IT53" s="111"/>
      <c r="IU53" s="111"/>
      <c r="IV53" s="111"/>
    </row>
    <row r="54" spans="1:256" ht="33" customHeight="1">
      <c r="A54" s="113" t="s">
        <v>51</v>
      </c>
      <c r="B54" s="25">
        <v>130583</v>
      </c>
      <c r="C54" s="25">
        <v>0</v>
      </c>
      <c r="D54" s="25">
        <v>0</v>
      </c>
      <c r="E54" s="25">
        <v>126415</v>
      </c>
      <c r="F54" s="25">
        <v>4168</v>
      </c>
      <c r="G54" s="25">
        <v>0</v>
      </c>
      <c r="H54" s="25">
        <v>0</v>
      </c>
      <c r="I54" s="25">
        <v>171078</v>
      </c>
      <c r="J54" s="25">
        <v>0</v>
      </c>
      <c r="K54" s="25">
        <v>112307</v>
      </c>
      <c r="L54" s="25">
        <v>108139</v>
      </c>
      <c r="M54" s="25">
        <v>4168</v>
      </c>
      <c r="N54" s="25">
        <v>0</v>
      </c>
      <c r="O54" s="25">
        <v>58771</v>
      </c>
      <c r="P54" s="25">
        <v>0</v>
      </c>
      <c r="Q54" s="25">
        <v>75296</v>
      </c>
      <c r="R54" s="25">
        <v>0</v>
      </c>
      <c r="S54" s="25">
        <v>0</v>
      </c>
      <c r="T54" s="25">
        <v>4114</v>
      </c>
      <c r="U54" s="24">
        <f t="shared" si="17"/>
        <v>973770</v>
      </c>
      <c r="V54" s="25">
        <v>42936</v>
      </c>
      <c r="W54" s="25">
        <v>865112</v>
      </c>
      <c r="X54" s="25">
        <v>863767</v>
      </c>
      <c r="Y54" s="25">
        <v>0</v>
      </c>
      <c r="Z54" s="25">
        <v>1345</v>
      </c>
      <c r="AA54" s="25">
        <v>1046</v>
      </c>
      <c r="AB54" s="25">
        <v>0</v>
      </c>
      <c r="AC54" s="25">
        <v>45370</v>
      </c>
      <c r="AD54" s="25">
        <v>18936</v>
      </c>
      <c r="AE54" s="25">
        <v>26434</v>
      </c>
      <c r="AF54" s="25">
        <v>0</v>
      </c>
      <c r="AG54" s="25">
        <v>0</v>
      </c>
      <c r="AH54" s="25">
        <v>0</v>
      </c>
      <c r="AI54" s="25">
        <v>0</v>
      </c>
      <c r="AJ54" s="25">
        <v>132</v>
      </c>
      <c r="AK54" s="25">
        <v>0</v>
      </c>
      <c r="AL54" s="25">
        <v>0</v>
      </c>
      <c r="AM54" s="25">
        <v>0</v>
      </c>
      <c r="AN54" s="25">
        <v>0</v>
      </c>
      <c r="AO54" s="25">
        <v>19174</v>
      </c>
      <c r="AP54" s="25">
        <f>'第４０表介護保険事業会計（最初のページのみ印刷）'!B54-U54</f>
        <v>87559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1230</v>
      </c>
      <c r="AY54" s="25">
        <v>0</v>
      </c>
      <c r="AZ54" s="25">
        <f t="shared" si="32"/>
        <v>-1230</v>
      </c>
      <c r="BA54" s="25">
        <v>0</v>
      </c>
      <c r="BB54" s="25">
        <v>0</v>
      </c>
      <c r="BC54" s="25">
        <v>4540</v>
      </c>
      <c r="BD54" s="25">
        <f t="shared" si="33"/>
        <v>-4540</v>
      </c>
      <c r="BE54" s="25">
        <f t="shared" si="34"/>
        <v>81789</v>
      </c>
      <c r="BF54" s="25">
        <f t="shared" si="35"/>
        <v>87559</v>
      </c>
      <c r="BG54" s="25">
        <f>'第４０表介護保険事業会計 (次ページ以降印刷)'!C54</f>
        <v>0</v>
      </c>
      <c r="BH54" s="25">
        <f t="shared" si="36"/>
        <v>0</v>
      </c>
      <c r="BI54" s="25">
        <f t="shared" si="37"/>
        <v>0</v>
      </c>
      <c r="BJ54" s="25">
        <f t="shared" si="38"/>
        <v>81789</v>
      </c>
      <c r="BK54" s="25">
        <f t="shared" si="39"/>
        <v>87559</v>
      </c>
      <c r="BL54" s="25">
        <v>31974</v>
      </c>
      <c r="BM54" s="25">
        <v>4</v>
      </c>
      <c r="BN54" s="111"/>
      <c r="BO54" s="112">
        <v>1061329</v>
      </c>
      <c r="BP54" s="112">
        <f>'第４０表介護保険事業会計（最初のページのみ印刷）'!B54-BO54</f>
        <v>0</v>
      </c>
      <c r="BQ54" s="112">
        <v>973770</v>
      </c>
      <c r="BR54" s="112">
        <f t="shared" si="40"/>
        <v>0</v>
      </c>
      <c r="BS54" s="112">
        <v>0</v>
      </c>
      <c r="BT54" s="112">
        <f t="shared" si="41"/>
        <v>0</v>
      </c>
      <c r="BU54" s="112">
        <v>81789</v>
      </c>
      <c r="BV54" s="112">
        <f t="shared" si="42"/>
        <v>0</v>
      </c>
      <c r="BW54" s="112">
        <v>87559</v>
      </c>
      <c r="BX54" s="112">
        <f t="shared" si="43"/>
        <v>0</v>
      </c>
      <c r="BY54" s="112">
        <v>81789</v>
      </c>
      <c r="BZ54" s="112">
        <f t="shared" si="44"/>
        <v>0</v>
      </c>
      <c r="CA54" s="112">
        <v>87559</v>
      </c>
      <c r="CB54" s="112">
        <f t="shared" si="45"/>
        <v>0</v>
      </c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1"/>
      <c r="IN54" s="111"/>
      <c r="IO54" s="111"/>
      <c r="IP54" s="111"/>
      <c r="IQ54" s="111"/>
      <c r="IR54" s="111"/>
      <c r="IS54" s="111"/>
      <c r="IT54" s="111"/>
      <c r="IU54" s="111"/>
      <c r="IV54" s="111"/>
    </row>
    <row r="55" spans="1:256" ht="33" customHeight="1">
      <c r="A55" s="113" t="s">
        <v>52</v>
      </c>
      <c r="B55" s="25">
        <v>110436</v>
      </c>
      <c r="C55" s="25">
        <v>0</v>
      </c>
      <c r="D55" s="25">
        <v>0</v>
      </c>
      <c r="E55" s="25">
        <v>109012</v>
      </c>
      <c r="F55" s="25">
        <v>1424</v>
      </c>
      <c r="G55" s="25">
        <v>0</v>
      </c>
      <c r="H55" s="25">
        <v>0</v>
      </c>
      <c r="I55" s="25">
        <v>144169</v>
      </c>
      <c r="J55" s="25">
        <v>0</v>
      </c>
      <c r="K55" s="25">
        <v>143133</v>
      </c>
      <c r="L55" s="25">
        <v>94067</v>
      </c>
      <c r="M55" s="25">
        <v>1375</v>
      </c>
      <c r="N55" s="25">
        <v>47691</v>
      </c>
      <c r="O55" s="25">
        <v>1036</v>
      </c>
      <c r="P55" s="25">
        <v>0</v>
      </c>
      <c r="Q55" s="25">
        <v>4489</v>
      </c>
      <c r="R55" s="25">
        <v>5530</v>
      </c>
      <c r="S55" s="25">
        <v>5530</v>
      </c>
      <c r="T55" s="25">
        <v>8</v>
      </c>
      <c r="U55" s="25">
        <f t="shared" si="17"/>
        <v>822001</v>
      </c>
      <c r="V55" s="25">
        <v>40145</v>
      </c>
      <c r="W55" s="25">
        <v>752536</v>
      </c>
      <c r="X55" s="25">
        <v>751435</v>
      </c>
      <c r="Y55" s="25">
        <v>0</v>
      </c>
      <c r="Z55" s="25">
        <v>1101</v>
      </c>
      <c r="AA55" s="25">
        <v>639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12058</v>
      </c>
      <c r="AH55" s="25">
        <v>0</v>
      </c>
      <c r="AI55" s="25">
        <v>12058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16623</v>
      </c>
      <c r="AP55" s="25">
        <f>'第４０表介護保険事業会計（最初のページのみ印刷）'!B55-U55</f>
        <v>960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f t="shared" si="32"/>
        <v>0</v>
      </c>
      <c r="BA55" s="25">
        <v>0</v>
      </c>
      <c r="BB55" s="25">
        <v>0</v>
      </c>
      <c r="BC55" s="25">
        <v>0</v>
      </c>
      <c r="BD55" s="25">
        <f t="shared" si="33"/>
        <v>0</v>
      </c>
      <c r="BE55" s="25">
        <f t="shared" si="34"/>
        <v>960</v>
      </c>
      <c r="BF55" s="25">
        <f t="shared" si="35"/>
        <v>960</v>
      </c>
      <c r="BG55" s="25">
        <f>'第４０表介護保険事業会計 (次ページ以降印刷)'!C55</f>
        <v>0</v>
      </c>
      <c r="BH55" s="25">
        <f t="shared" si="36"/>
        <v>0</v>
      </c>
      <c r="BI55" s="25">
        <f t="shared" si="37"/>
        <v>0</v>
      </c>
      <c r="BJ55" s="25">
        <f t="shared" si="38"/>
        <v>960</v>
      </c>
      <c r="BK55" s="25">
        <f t="shared" si="39"/>
        <v>960</v>
      </c>
      <c r="BL55" s="25">
        <v>25098</v>
      </c>
      <c r="BM55" s="25">
        <v>4</v>
      </c>
      <c r="BN55" s="111"/>
      <c r="BO55" s="112">
        <v>822961</v>
      </c>
      <c r="BP55" s="112">
        <f>'第４０表介護保険事業会計（最初のページのみ印刷）'!B55-BO55</f>
        <v>0</v>
      </c>
      <c r="BQ55" s="112">
        <v>822001</v>
      </c>
      <c r="BR55" s="112">
        <f t="shared" si="40"/>
        <v>0</v>
      </c>
      <c r="BS55" s="112">
        <v>0</v>
      </c>
      <c r="BT55" s="112">
        <f t="shared" si="41"/>
        <v>0</v>
      </c>
      <c r="BU55" s="112">
        <v>960</v>
      </c>
      <c r="BV55" s="112">
        <f t="shared" si="42"/>
        <v>0</v>
      </c>
      <c r="BW55" s="112">
        <v>960</v>
      </c>
      <c r="BX55" s="112">
        <f t="shared" si="43"/>
        <v>0</v>
      </c>
      <c r="BY55" s="112">
        <v>960</v>
      </c>
      <c r="BZ55" s="112">
        <f t="shared" si="44"/>
        <v>0</v>
      </c>
      <c r="CA55" s="112">
        <v>960</v>
      </c>
      <c r="CB55" s="112">
        <f t="shared" si="45"/>
        <v>0</v>
      </c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  <c r="ID55" s="111"/>
      <c r="IE55" s="111"/>
      <c r="IF55" s="111"/>
      <c r="IG55" s="111"/>
      <c r="IH55" s="111"/>
      <c r="II55" s="111"/>
      <c r="IJ55" s="111"/>
      <c r="IK55" s="111"/>
      <c r="IL55" s="111"/>
      <c r="IM55" s="111"/>
      <c r="IN55" s="111"/>
      <c r="IO55" s="111"/>
      <c r="IP55" s="111"/>
      <c r="IQ55" s="111"/>
      <c r="IR55" s="111"/>
      <c r="IS55" s="111"/>
      <c r="IT55" s="111"/>
      <c r="IU55" s="111"/>
      <c r="IV55" s="111"/>
    </row>
    <row r="56" spans="1:256" ht="33" customHeight="1">
      <c r="A56" s="113" t="s">
        <v>53</v>
      </c>
      <c r="B56" s="25">
        <v>33372</v>
      </c>
      <c r="C56" s="25">
        <v>0</v>
      </c>
      <c r="D56" s="25">
        <v>0</v>
      </c>
      <c r="E56" s="25">
        <v>32670</v>
      </c>
      <c r="F56" s="25">
        <v>702</v>
      </c>
      <c r="G56" s="25">
        <v>0</v>
      </c>
      <c r="H56" s="25">
        <v>0</v>
      </c>
      <c r="I56" s="25">
        <v>51595</v>
      </c>
      <c r="J56" s="25">
        <v>0</v>
      </c>
      <c r="K56" s="25">
        <v>51595</v>
      </c>
      <c r="L56" s="25">
        <v>23090</v>
      </c>
      <c r="M56" s="25">
        <v>699</v>
      </c>
      <c r="N56" s="25">
        <v>27806</v>
      </c>
      <c r="O56" s="25">
        <v>0</v>
      </c>
      <c r="P56" s="25">
        <v>8014</v>
      </c>
      <c r="Q56" s="25">
        <v>26853</v>
      </c>
      <c r="R56" s="25">
        <v>0</v>
      </c>
      <c r="S56" s="25">
        <v>0</v>
      </c>
      <c r="T56" s="25">
        <v>478</v>
      </c>
      <c r="U56" s="25">
        <f t="shared" si="17"/>
        <v>279616</v>
      </c>
      <c r="V56" s="25">
        <v>23248</v>
      </c>
      <c r="W56" s="25">
        <v>218274</v>
      </c>
      <c r="X56" s="25">
        <v>217936</v>
      </c>
      <c r="Y56" s="25">
        <v>0</v>
      </c>
      <c r="Z56" s="25">
        <v>338</v>
      </c>
      <c r="AA56" s="25">
        <v>231</v>
      </c>
      <c r="AB56" s="25">
        <v>0</v>
      </c>
      <c r="AC56" s="25">
        <v>3615</v>
      </c>
      <c r="AD56" s="25">
        <v>687</v>
      </c>
      <c r="AE56" s="25">
        <v>2928</v>
      </c>
      <c r="AF56" s="25">
        <v>0</v>
      </c>
      <c r="AG56" s="25">
        <v>5538</v>
      </c>
      <c r="AH56" s="25">
        <v>0</v>
      </c>
      <c r="AI56" s="25">
        <v>5538</v>
      </c>
      <c r="AJ56" s="25">
        <v>17342</v>
      </c>
      <c r="AK56" s="25">
        <v>0</v>
      </c>
      <c r="AL56" s="25">
        <v>0</v>
      </c>
      <c r="AM56" s="25">
        <v>0</v>
      </c>
      <c r="AN56" s="25">
        <v>0</v>
      </c>
      <c r="AO56" s="25">
        <v>11368</v>
      </c>
      <c r="AP56" s="25">
        <f>'第４０表介護保険事業会計（最初のページのみ印刷）'!B56-U56</f>
        <v>6600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4194</v>
      </c>
      <c r="AW56" s="25">
        <v>0</v>
      </c>
      <c r="AX56" s="25">
        <v>1422</v>
      </c>
      <c r="AY56" s="25">
        <v>90</v>
      </c>
      <c r="AZ56" s="25">
        <f t="shared" si="32"/>
        <v>2772</v>
      </c>
      <c r="BA56" s="25">
        <v>0</v>
      </c>
      <c r="BB56" s="25">
        <v>0</v>
      </c>
      <c r="BC56" s="25">
        <v>829</v>
      </c>
      <c r="BD56" s="25">
        <f t="shared" si="33"/>
        <v>-829</v>
      </c>
      <c r="BE56" s="25">
        <f t="shared" si="34"/>
        <v>8543</v>
      </c>
      <c r="BF56" s="25">
        <f t="shared" si="35"/>
        <v>6600</v>
      </c>
      <c r="BG56" s="25">
        <f>'第４０表介護保険事業会計 (次ページ以降印刷)'!C56</f>
        <v>0</v>
      </c>
      <c r="BH56" s="25">
        <f t="shared" si="36"/>
        <v>0</v>
      </c>
      <c r="BI56" s="25">
        <f t="shared" si="37"/>
        <v>0</v>
      </c>
      <c r="BJ56" s="25">
        <f t="shared" si="38"/>
        <v>8543</v>
      </c>
      <c r="BK56" s="25">
        <f t="shared" si="39"/>
        <v>6600</v>
      </c>
      <c r="BL56" s="25">
        <v>11908</v>
      </c>
      <c r="BM56" s="25">
        <v>2</v>
      </c>
      <c r="BN56" s="111"/>
      <c r="BO56" s="112">
        <v>286216</v>
      </c>
      <c r="BP56" s="112">
        <f>'第４０表介護保険事業会計（最初のページのみ印刷）'!B56-BO56</f>
        <v>0</v>
      </c>
      <c r="BQ56" s="112">
        <v>279616</v>
      </c>
      <c r="BR56" s="112">
        <f t="shared" si="40"/>
        <v>0</v>
      </c>
      <c r="BS56" s="112">
        <v>0</v>
      </c>
      <c r="BT56" s="112">
        <f t="shared" si="41"/>
        <v>0</v>
      </c>
      <c r="BU56" s="112">
        <v>8543</v>
      </c>
      <c r="BV56" s="112">
        <f t="shared" si="42"/>
        <v>0</v>
      </c>
      <c r="BW56" s="112">
        <v>6600</v>
      </c>
      <c r="BX56" s="112">
        <f t="shared" si="43"/>
        <v>0</v>
      </c>
      <c r="BY56" s="112">
        <v>8543</v>
      </c>
      <c r="BZ56" s="112">
        <f t="shared" si="44"/>
        <v>0</v>
      </c>
      <c r="CA56" s="112">
        <v>6600</v>
      </c>
      <c r="CB56" s="112">
        <f t="shared" si="45"/>
        <v>0</v>
      </c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  <c r="ID56" s="111"/>
      <c r="IE56" s="111"/>
      <c r="IF56" s="111"/>
      <c r="IG56" s="111"/>
      <c r="IH56" s="111"/>
      <c r="II56" s="111"/>
      <c r="IJ56" s="111"/>
      <c r="IK56" s="111"/>
      <c r="IL56" s="111"/>
      <c r="IM56" s="111"/>
      <c r="IN56" s="111"/>
      <c r="IO56" s="111"/>
      <c r="IP56" s="111"/>
      <c r="IQ56" s="111"/>
      <c r="IR56" s="111"/>
      <c r="IS56" s="111"/>
      <c r="IT56" s="111"/>
      <c r="IU56" s="111"/>
      <c r="IV56" s="111"/>
    </row>
    <row r="57" spans="1:256" ht="33" customHeight="1">
      <c r="A57" s="113" t="s">
        <v>54</v>
      </c>
      <c r="B57" s="25">
        <v>73661</v>
      </c>
      <c r="C57" s="25">
        <v>0</v>
      </c>
      <c r="D57" s="25">
        <v>0</v>
      </c>
      <c r="E57" s="25">
        <v>71939</v>
      </c>
      <c r="F57" s="25">
        <v>1722</v>
      </c>
      <c r="G57" s="25">
        <v>0</v>
      </c>
      <c r="H57" s="25">
        <v>0</v>
      </c>
      <c r="I57" s="25">
        <v>104241</v>
      </c>
      <c r="J57" s="25">
        <v>0</v>
      </c>
      <c r="K57" s="25">
        <v>104241</v>
      </c>
      <c r="L57" s="25">
        <v>58626</v>
      </c>
      <c r="M57" s="25">
        <v>3767</v>
      </c>
      <c r="N57" s="25">
        <v>41848</v>
      </c>
      <c r="O57" s="25">
        <v>0</v>
      </c>
      <c r="P57" s="25">
        <v>20234</v>
      </c>
      <c r="Q57" s="25">
        <v>19087</v>
      </c>
      <c r="R57" s="25">
        <v>0</v>
      </c>
      <c r="S57" s="25">
        <v>0</v>
      </c>
      <c r="T57" s="25">
        <v>512</v>
      </c>
      <c r="U57" s="25">
        <f t="shared" si="17"/>
        <v>536147</v>
      </c>
      <c r="V57" s="25">
        <v>27892</v>
      </c>
      <c r="W57" s="25">
        <v>460195</v>
      </c>
      <c r="X57" s="25">
        <v>459632</v>
      </c>
      <c r="Y57" s="25">
        <v>0</v>
      </c>
      <c r="Z57" s="25">
        <v>563</v>
      </c>
      <c r="AA57" s="25">
        <v>448</v>
      </c>
      <c r="AB57" s="25">
        <v>0</v>
      </c>
      <c r="AC57" s="25">
        <v>11916</v>
      </c>
      <c r="AD57" s="25">
        <v>6203</v>
      </c>
      <c r="AE57" s="25">
        <v>5713</v>
      </c>
      <c r="AF57" s="25">
        <v>15196</v>
      </c>
      <c r="AG57" s="25">
        <v>7864</v>
      </c>
      <c r="AH57" s="25">
        <v>0</v>
      </c>
      <c r="AI57" s="25">
        <v>7864</v>
      </c>
      <c r="AJ57" s="25">
        <v>8766</v>
      </c>
      <c r="AK57" s="25">
        <v>0</v>
      </c>
      <c r="AL57" s="25">
        <v>0</v>
      </c>
      <c r="AM57" s="25">
        <v>0</v>
      </c>
      <c r="AN57" s="25">
        <v>0</v>
      </c>
      <c r="AO57" s="25">
        <v>3870</v>
      </c>
      <c r="AP57" s="25">
        <f>'第４０表介護保険事業会計（最初のページのみ印刷）'!B57-U57</f>
        <v>19106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242</v>
      </c>
      <c r="AW57" s="25">
        <v>242</v>
      </c>
      <c r="AX57" s="25">
        <v>5647</v>
      </c>
      <c r="AY57" s="25">
        <v>554</v>
      </c>
      <c r="AZ57" s="25">
        <f t="shared" si="32"/>
        <v>-5405</v>
      </c>
      <c r="BA57" s="25">
        <v>0</v>
      </c>
      <c r="BB57" s="25">
        <v>619</v>
      </c>
      <c r="BC57" s="25">
        <v>0</v>
      </c>
      <c r="BD57" s="25">
        <f t="shared" si="33"/>
        <v>619</v>
      </c>
      <c r="BE57" s="25">
        <f t="shared" si="34"/>
        <v>14320</v>
      </c>
      <c r="BF57" s="25">
        <f t="shared" si="35"/>
        <v>19106</v>
      </c>
      <c r="BG57" s="25">
        <f>'第４０表介護保険事業会計 (次ページ以降印刷)'!C57</f>
        <v>0</v>
      </c>
      <c r="BH57" s="25">
        <f t="shared" si="36"/>
        <v>0</v>
      </c>
      <c r="BI57" s="25">
        <f t="shared" si="37"/>
        <v>0</v>
      </c>
      <c r="BJ57" s="25">
        <f t="shared" si="38"/>
        <v>14320</v>
      </c>
      <c r="BK57" s="25">
        <f t="shared" si="39"/>
        <v>19106</v>
      </c>
      <c r="BL57" s="25">
        <v>17559</v>
      </c>
      <c r="BM57" s="25">
        <v>2</v>
      </c>
      <c r="BN57" s="111"/>
      <c r="BO57" s="112">
        <v>555253</v>
      </c>
      <c r="BP57" s="112">
        <f>'第４０表介護保険事業会計（最初のページのみ印刷）'!B57-BO57</f>
        <v>0</v>
      </c>
      <c r="BQ57" s="112">
        <v>536147</v>
      </c>
      <c r="BR57" s="112">
        <f t="shared" si="40"/>
        <v>0</v>
      </c>
      <c r="BS57" s="112">
        <v>0</v>
      </c>
      <c r="BT57" s="112">
        <f t="shared" si="41"/>
        <v>0</v>
      </c>
      <c r="BU57" s="112">
        <v>14320</v>
      </c>
      <c r="BV57" s="112">
        <f t="shared" si="42"/>
        <v>0</v>
      </c>
      <c r="BW57" s="112">
        <v>19106</v>
      </c>
      <c r="BX57" s="112">
        <f t="shared" si="43"/>
        <v>0</v>
      </c>
      <c r="BY57" s="112">
        <v>14320</v>
      </c>
      <c r="BZ57" s="112">
        <f t="shared" si="44"/>
        <v>0</v>
      </c>
      <c r="CA57" s="112">
        <v>19106</v>
      </c>
      <c r="CB57" s="112">
        <f t="shared" si="45"/>
        <v>0</v>
      </c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  <c r="GS57" s="111"/>
      <c r="GT57" s="111"/>
      <c r="GU57" s="111"/>
      <c r="GV57" s="111"/>
      <c r="GW57" s="111"/>
      <c r="GX57" s="111"/>
      <c r="GY57" s="111"/>
      <c r="GZ57" s="111"/>
      <c r="HA57" s="111"/>
      <c r="HB57" s="111"/>
      <c r="HC57" s="111"/>
      <c r="HD57" s="111"/>
      <c r="HE57" s="111"/>
      <c r="HF57" s="111"/>
      <c r="HG57" s="111"/>
      <c r="HH57" s="111"/>
      <c r="HI57" s="111"/>
      <c r="HJ57" s="111"/>
      <c r="HK57" s="111"/>
      <c r="HL57" s="111"/>
      <c r="HM57" s="111"/>
      <c r="HN57" s="111"/>
      <c r="HO57" s="111"/>
      <c r="HP57" s="111"/>
      <c r="HQ57" s="111"/>
      <c r="HR57" s="111"/>
      <c r="HS57" s="111"/>
      <c r="HT57" s="111"/>
      <c r="HU57" s="111"/>
      <c r="HV57" s="111"/>
      <c r="HW57" s="111"/>
      <c r="HX57" s="111"/>
      <c r="HY57" s="111"/>
      <c r="HZ57" s="111"/>
      <c r="IA57" s="111"/>
      <c r="IB57" s="111"/>
      <c r="IC57" s="111"/>
      <c r="ID57" s="111"/>
      <c r="IE57" s="111"/>
      <c r="IF57" s="111"/>
      <c r="IG57" s="111"/>
      <c r="IH57" s="111"/>
      <c r="II57" s="111"/>
      <c r="IJ57" s="111"/>
      <c r="IK57" s="111"/>
      <c r="IL57" s="111"/>
      <c r="IM57" s="111"/>
      <c r="IN57" s="111"/>
      <c r="IO57" s="111"/>
      <c r="IP57" s="111"/>
      <c r="IQ57" s="111"/>
      <c r="IR57" s="111"/>
      <c r="IS57" s="111"/>
      <c r="IT57" s="111"/>
      <c r="IU57" s="111"/>
      <c r="IV57" s="111"/>
    </row>
    <row r="58" spans="1:256" ht="33" customHeight="1">
      <c r="A58" s="114" t="s">
        <v>55</v>
      </c>
      <c r="B58" s="26">
        <v>87937</v>
      </c>
      <c r="C58" s="26">
        <v>0</v>
      </c>
      <c r="D58" s="26">
        <v>0</v>
      </c>
      <c r="E58" s="26">
        <v>85748</v>
      </c>
      <c r="F58" s="26">
        <v>2189</v>
      </c>
      <c r="G58" s="26">
        <v>0</v>
      </c>
      <c r="H58" s="26">
        <v>0</v>
      </c>
      <c r="I58" s="26">
        <v>176280</v>
      </c>
      <c r="J58" s="26">
        <v>0</v>
      </c>
      <c r="K58" s="26">
        <v>176280</v>
      </c>
      <c r="L58" s="26">
        <v>106292</v>
      </c>
      <c r="M58" s="26">
        <v>20632</v>
      </c>
      <c r="N58" s="26">
        <v>49356</v>
      </c>
      <c r="O58" s="26">
        <v>0</v>
      </c>
      <c r="P58" s="26">
        <v>10000</v>
      </c>
      <c r="Q58" s="26">
        <v>35637</v>
      </c>
      <c r="R58" s="26">
        <v>0</v>
      </c>
      <c r="S58" s="26">
        <v>0</v>
      </c>
      <c r="T58" s="26">
        <v>3617</v>
      </c>
      <c r="U58" s="26">
        <f t="shared" si="17"/>
        <v>730611</v>
      </c>
      <c r="V58" s="26">
        <v>52417</v>
      </c>
      <c r="W58" s="26">
        <v>603256</v>
      </c>
      <c r="X58" s="26">
        <v>602414</v>
      </c>
      <c r="Y58" s="26">
        <v>0</v>
      </c>
      <c r="Z58" s="26">
        <v>842</v>
      </c>
      <c r="AA58" s="26">
        <v>652</v>
      </c>
      <c r="AB58" s="26">
        <v>0</v>
      </c>
      <c r="AC58" s="26">
        <v>36329</v>
      </c>
      <c r="AD58" s="26">
        <v>9524</v>
      </c>
      <c r="AE58" s="26">
        <v>26805</v>
      </c>
      <c r="AF58" s="26">
        <v>0</v>
      </c>
      <c r="AG58" s="26">
        <v>2947</v>
      </c>
      <c r="AH58" s="26">
        <v>0</v>
      </c>
      <c r="AI58" s="26">
        <v>2947</v>
      </c>
      <c r="AJ58" s="26">
        <v>27806</v>
      </c>
      <c r="AK58" s="26">
        <v>0</v>
      </c>
      <c r="AL58" s="26">
        <v>0</v>
      </c>
      <c r="AM58" s="26">
        <v>0</v>
      </c>
      <c r="AN58" s="26">
        <v>0</v>
      </c>
      <c r="AO58" s="26">
        <v>7204</v>
      </c>
      <c r="AP58" s="26">
        <f>'第４０表介護保険事業会計（最初のページのみ印刷）'!B58-U58</f>
        <v>29618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5180</v>
      </c>
      <c r="AW58" s="26">
        <v>0</v>
      </c>
      <c r="AX58" s="26">
        <v>5257</v>
      </c>
      <c r="AY58" s="26">
        <v>240</v>
      </c>
      <c r="AZ58" s="26">
        <f t="shared" si="32"/>
        <v>-77</v>
      </c>
      <c r="BA58" s="26">
        <v>0</v>
      </c>
      <c r="BB58" s="26">
        <v>2579</v>
      </c>
      <c r="BC58" s="26">
        <v>710</v>
      </c>
      <c r="BD58" s="26">
        <f t="shared" si="33"/>
        <v>1869</v>
      </c>
      <c r="BE58" s="26">
        <f t="shared" si="34"/>
        <v>31410</v>
      </c>
      <c r="BF58" s="26">
        <f t="shared" si="35"/>
        <v>29618</v>
      </c>
      <c r="BG58" s="26">
        <f>'第４０表介護保険事業会計 (次ページ以降印刷)'!C58</f>
        <v>0</v>
      </c>
      <c r="BH58" s="26">
        <f t="shared" si="36"/>
        <v>0</v>
      </c>
      <c r="BI58" s="26">
        <f t="shared" si="37"/>
        <v>0</v>
      </c>
      <c r="BJ58" s="26">
        <f t="shared" si="38"/>
        <v>31410</v>
      </c>
      <c r="BK58" s="26">
        <f t="shared" si="39"/>
        <v>29618</v>
      </c>
      <c r="BL58" s="26">
        <v>30296</v>
      </c>
      <c r="BM58" s="26">
        <v>4</v>
      </c>
      <c r="BN58" s="111"/>
      <c r="BO58" s="112">
        <v>760229</v>
      </c>
      <c r="BP58" s="112">
        <f>'第４０表介護保険事業会計（最初のページのみ印刷）'!B58-BO58</f>
        <v>0</v>
      </c>
      <c r="BQ58" s="112">
        <v>730611</v>
      </c>
      <c r="BR58" s="112">
        <f t="shared" si="40"/>
        <v>0</v>
      </c>
      <c r="BS58" s="112">
        <v>0</v>
      </c>
      <c r="BT58" s="112">
        <f t="shared" si="41"/>
        <v>0</v>
      </c>
      <c r="BU58" s="112">
        <v>31410</v>
      </c>
      <c r="BV58" s="112">
        <f t="shared" si="42"/>
        <v>0</v>
      </c>
      <c r="BW58" s="112">
        <v>29618</v>
      </c>
      <c r="BX58" s="112">
        <f t="shared" si="43"/>
        <v>0</v>
      </c>
      <c r="BY58" s="112">
        <v>31410</v>
      </c>
      <c r="BZ58" s="112">
        <f t="shared" si="44"/>
        <v>0</v>
      </c>
      <c r="CA58" s="112">
        <v>29618</v>
      </c>
      <c r="CB58" s="112">
        <f t="shared" si="45"/>
        <v>0</v>
      </c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  <c r="IN58" s="111"/>
      <c r="IO58" s="111"/>
      <c r="IP58" s="111"/>
      <c r="IQ58" s="111"/>
      <c r="IR58" s="111"/>
      <c r="IS58" s="111"/>
      <c r="IT58" s="111"/>
      <c r="IU58" s="111"/>
      <c r="IV58" s="111"/>
    </row>
    <row r="59" spans="1:256" ht="33" customHeight="1">
      <c r="A59" s="113" t="s">
        <v>56</v>
      </c>
      <c r="B59" s="25">
        <v>37021</v>
      </c>
      <c r="C59" s="25">
        <v>0</v>
      </c>
      <c r="D59" s="25">
        <v>0</v>
      </c>
      <c r="E59" s="25">
        <v>36220</v>
      </c>
      <c r="F59" s="25">
        <v>801</v>
      </c>
      <c r="G59" s="25">
        <v>0</v>
      </c>
      <c r="H59" s="25">
        <v>0</v>
      </c>
      <c r="I59" s="25">
        <v>49011</v>
      </c>
      <c r="J59" s="25">
        <v>0</v>
      </c>
      <c r="K59" s="25">
        <v>48615</v>
      </c>
      <c r="L59" s="25">
        <v>30491</v>
      </c>
      <c r="M59" s="25">
        <v>5675</v>
      </c>
      <c r="N59" s="25">
        <v>12449</v>
      </c>
      <c r="O59" s="25">
        <v>396</v>
      </c>
      <c r="P59" s="25">
        <v>8787</v>
      </c>
      <c r="Q59" s="25">
        <v>4217</v>
      </c>
      <c r="R59" s="25">
        <v>0</v>
      </c>
      <c r="S59" s="25">
        <v>0</v>
      </c>
      <c r="T59" s="25">
        <v>19</v>
      </c>
      <c r="U59" s="24">
        <f t="shared" si="17"/>
        <v>273393</v>
      </c>
      <c r="V59" s="25">
        <v>15531</v>
      </c>
      <c r="W59" s="25">
        <v>243929</v>
      </c>
      <c r="X59" s="25">
        <v>243597</v>
      </c>
      <c r="Y59" s="25">
        <v>0</v>
      </c>
      <c r="Z59" s="25">
        <v>332</v>
      </c>
      <c r="AA59" s="25">
        <v>2830</v>
      </c>
      <c r="AB59" s="25">
        <v>0</v>
      </c>
      <c r="AC59" s="25">
        <v>9387</v>
      </c>
      <c r="AD59" s="25">
        <v>1055</v>
      </c>
      <c r="AE59" s="25">
        <v>8332</v>
      </c>
      <c r="AF59" s="25">
        <v>0</v>
      </c>
      <c r="AG59" s="25">
        <v>700</v>
      </c>
      <c r="AH59" s="25">
        <v>0</v>
      </c>
      <c r="AI59" s="25">
        <v>700</v>
      </c>
      <c r="AJ59" s="25">
        <v>1016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f>'第４０表介護保険事業会計（最初のページのみ印刷）'!B59-U59</f>
        <v>5581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1097</v>
      </c>
      <c r="AY59" s="25">
        <v>206</v>
      </c>
      <c r="AZ59" s="25">
        <f t="shared" si="32"/>
        <v>-1097</v>
      </c>
      <c r="BA59" s="25">
        <v>0</v>
      </c>
      <c r="BB59" s="25">
        <v>903</v>
      </c>
      <c r="BC59" s="25">
        <v>177</v>
      </c>
      <c r="BD59" s="25">
        <f t="shared" si="33"/>
        <v>726</v>
      </c>
      <c r="BE59" s="25">
        <f t="shared" si="34"/>
        <v>5210</v>
      </c>
      <c r="BF59" s="25">
        <f t="shared" si="35"/>
        <v>5581</v>
      </c>
      <c r="BG59" s="25">
        <f>'第４０表介護保険事業会計 (次ページ以降印刷)'!C59</f>
        <v>0</v>
      </c>
      <c r="BH59" s="25">
        <f t="shared" si="36"/>
        <v>0</v>
      </c>
      <c r="BI59" s="25">
        <f t="shared" si="37"/>
        <v>0</v>
      </c>
      <c r="BJ59" s="25">
        <f t="shared" si="38"/>
        <v>5210</v>
      </c>
      <c r="BK59" s="25">
        <f t="shared" si="39"/>
        <v>5581</v>
      </c>
      <c r="BL59" s="25">
        <v>6105</v>
      </c>
      <c r="BM59" s="25">
        <v>1</v>
      </c>
      <c r="BN59" s="111"/>
      <c r="BO59" s="112">
        <v>278974</v>
      </c>
      <c r="BP59" s="112">
        <f>'第４０表介護保険事業会計（最初のページのみ印刷）'!B59-BO59</f>
        <v>0</v>
      </c>
      <c r="BQ59" s="112">
        <v>273393</v>
      </c>
      <c r="BR59" s="112">
        <f t="shared" si="40"/>
        <v>0</v>
      </c>
      <c r="BS59" s="112">
        <v>0</v>
      </c>
      <c r="BT59" s="112">
        <f t="shared" si="41"/>
        <v>0</v>
      </c>
      <c r="BU59" s="112">
        <v>5210</v>
      </c>
      <c r="BV59" s="112">
        <f t="shared" si="42"/>
        <v>0</v>
      </c>
      <c r="BW59" s="112">
        <v>5581</v>
      </c>
      <c r="BX59" s="112">
        <f t="shared" si="43"/>
        <v>0</v>
      </c>
      <c r="BY59" s="112">
        <v>5210</v>
      </c>
      <c r="BZ59" s="112">
        <f t="shared" si="44"/>
        <v>0</v>
      </c>
      <c r="CA59" s="112">
        <v>5581</v>
      </c>
      <c r="CB59" s="112">
        <f t="shared" si="45"/>
        <v>0</v>
      </c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  <c r="IN59" s="111"/>
      <c r="IO59" s="111"/>
      <c r="IP59" s="111"/>
      <c r="IQ59" s="111"/>
      <c r="IR59" s="111"/>
      <c r="IS59" s="111"/>
      <c r="IT59" s="111"/>
      <c r="IU59" s="111"/>
      <c r="IV59" s="111"/>
    </row>
    <row r="60" spans="1:256" ht="33" customHeight="1">
      <c r="A60" s="113" t="s">
        <v>57</v>
      </c>
      <c r="B60" s="25">
        <v>76749</v>
      </c>
      <c r="C60" s="25">
        <v>0</v>
      </c>
      <c r="D60" s="25">
        <v>0</v>
      </c>
      <c r="E60" s="25">
        <v>74930</v>
      </c>
      <c r="F60" s="25">
        <v>1819</v>
      </c>
      <c r="G60" s="25">
        <v>0</v>
      </c>
      <c r="H60" s="25">
        <v>0</v>
      </c>
      <c r="I60" s="25">
        <v>114204</v>
      </c>
      <c r="J60" s="25">
        <v>0</v>
      </c>
      <c r="K60" s="25">
        <v>114055</v>
      </c>
      <c r="L60" s="25">
        <v>62014</v>
      </c>
      <c r="M60" s="25">
        <v>1898</v>
      </c>
      <c r="N60" s="25">
        <v>50143</v>
      </c>
      <c r="O60" s="25">
        <v>149</v>
      </c>
      <c r="P60" s="25">
        <v>5537</v>
      </c>
      <c r="Q60" s="25">
        <v>20543</v>
      </c>
      <c r="R60" s="25">
        <v>0</v>
      </c>
      <c r="S60" s="25">
        <v>0</v>
      </c>
      <c r="T60" s="25">
        <v>585</v>
      </c>
      <c r="U60" s="25">
        <f t="shared" si="17"/>
        <v>562068</v>
      </c>
      <c r="V60" s="25">
        <v>46903</v>
      </c>
      <c r="W60" s="25">
        <v>486620</v>
      </c>
      <c r="X60" s="25">
        <v>486033</v>
      </c>
      <c r="Y60" s="25">
        <v>0</v>
      </c>
      <c r="Z60" s="25">
        <v>587</v>
      </c>
      <c r="AA60" s="25">
        <v>489</v>
      </c>
      <c r="AB60" s="25">
        <v>0</v>
      </c>
      <c r="AC60" s="25">
        <v>7891</v>
      </c>
      <c r="AD60" s="25">
        <v>1223</v>
      </c>
      <c r="AE60" s="25">
        <v>6668</v>
      </c>
      <c r="AF60" s="25">
        <v>0</v>
      </c>
      <c r="AG60" s="25">
        <v>4389</v>
      </c>
      <c r="AH60" s="25">
        <v>0</v>
      </c>
      <c r="AI60" s="25">
        <v>4389</v>
      </c>
      <c r="AJ60" s="25">
        <v>9023</v>
      </c>
      <c r="AK60" s="25">
        <v>0</v>
      </c>
      <c r="AL60" s="25">
        <v>0</v>
      </c>
      <c r="AM60" s="25">
        <v>0</v>
      </c>
      <c r="AN60" s="25">
        <v>0</v>
      </c>
      <c r="AO60" s="25">
        <v>6753</v>
      </c>
      <c r="AP60" s="25">
        <f>'第４０表介護保険事業会計（最初のページのみ印刷）'!B60-U60</f>
        <v>19437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12141</v>
      </c>
      <c r="AY60" s="25">
        <v>1997</v>
      </c>
      <c r="AZ60" s="25">
        <f t="shared" si="32"/>
        <v>-12141</v>
      </c>
      <c r="BA60" s="25">
        <v>0</v>
      </c>
      <c r="BB60" s="25">
        <v>877</v>
      </c>
      <c r="BC60" s="25">
        <v>679</v>
      </c>
      <c r="BD60" s="25">
        <f t="shared" si="33"/>
        <v>198</v>
      </c>
      <c r="BE60" s="25">
        <f t="shared" si="34"/>
        <v>7494</v>
      </c>
      <c r="BF60" s="25">
        <f t="shared" si="35"/>
        <v>19437</v>
      </c>
      <c r="BG60" s="25">
        <f>'第４０表介護保険事業会計 (次ページ以降印刷)'!C60</f>
        <v>0</v>
      </c>
      <c r="BH60" s="25">
        <f t="shared" si="36"/>
        <v>0</v>
      </c>
      <c r="BI60" s="25">
        <f t="shared" si="37"/>
        <v>0</v>
      </c>
      <c r="BJ60" s="25">
        <f t="shared" si="38"/>
        <v>7494</v>
      </c>
      <c r="BK60" s="25">
        <f t="shared" si="39"/>
        <v>19437</v>
      </c>
      <c r="BL60" s="25">
        <v>38665</v>
      </c>
      <c r="BM60" s="25">
        <v>5</v>
      </c>
      <c r="BN60" s="111"/>
      <c r="BO60" s="112">
        <v>581505</v>
      </c>
      <c r="BP60" s="112">
        <f>'第４０表介護保険事業会計（最初のページのみ印刷）'!B60-BO60</f>
        <v>0</v>
      </c>
      <c r="BQ60" s="112">
        <v>562068</v>
      </c>
      <c r="BR60" s="112">
        <f t="shared" si="40"/>
        <v>0</v>
      </c>
      <c r="BS60" s="112">
        <v>0</v>
      </c>
      <c r="BT60" s="112">
        <f t="shared" si="41"/>
        <v>0</v>
      </c>
      <c r="BU60" s="112">
        <v>7494</v>
      </c>
      <c r="BV60" s="112">
        <f t="shared" si="42"/>
        <v>0</v>
      </c>
      <c r="BW60" s="112">
        <v>19437</v>
      </c>
      <c r="BX60" s="112">
        <f t="shared" si="43"/>
        <v>0</v>
      </c>
      <c r="BY60" s="112">
        <v>7494</v>
      </c>
      <c r="BZ60" s="112">
        <f t="shared" si="44"/>
        <v>0</v>
      </c>
      <c r="CA60" s="112">
        <v>19437</v>
      </c>
      <c r="CB60" s="112">
        <f t="shared" si="45"/>
        <v>0</v>
      </c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111"/>
      <c r="HQ60" s="111"/>
      <c r="HR60" s="111"/>
      <c r="HS60" s="111"/>
      <c r="HT60" s="111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111"/>
      <c r="IJ60" s="111"/>
      <c r="IK60" s="111"/>
      <c r="IL60" s="111"/>
      <c r="IM60" s="111"/>
      <c r="IN60" s="111"/>
      <c r="IO60" s="111"/>
      <c r="IP60" s="111"/>
      <c r="IQ60" s="111"/>
      <c r="IR60" s="111"/>
      <c r="IS60" s="111"/>
      <c r="IT60" s="111"/>
      <c r="IU60" s="111"/>
      <c r="IV60" s="111"/>
    </row>
    <row r="61" spans="1:256" ht="33" customHeight="1">
      <c r="A61" s="113" t="s">
        <v>58</v>
      </c>
      <c r="B61" s="25">
        <v>59751</v>
      </c>
      <c r="C61" s="25">
        <v>0</v>
      </c>
      <c r="D61" s="25">
        <v>0</v>
      </c>
      <c r="E61" s="25">
        <v>58275</v>
      </c>
      <c r="F61" s="25">
        <v>1476</v>
      </c>
      <c r="G61" s="25">
        <v>0</v>
      </c>
      <c r="H61" s="25">
        <v>0</v>
      </c>
      <c r="I61" s="25">
        <v>78192</v>
      </c>
      <c r="J61" s="25">
        <v>16665</v>
      </c>
      <c r="K61" s="25">
        <v>61527</v>
      </c>
      <c r="L61" s="25">
        <v>51899</v>
      </c>
      <c r="M61" s="25">
        <v>1474</v>
      </c>
      <c r="N61" s="25">
        <v>8154</v>
      </c>
      <c r="O61" s="25">
        <v>0</v>
      </c>
      <c r="P61" s="25">
        <v>0</v>
      </c>
      <c r="Q61" s="25">
        <v>46754</v>
      </c>
      <c r="R61" s="25">
        <v>0</v>
      </c>
      <c r="S61" s="25">
        <v>0</v>
      </c>
      <c r="T61" s="25">
        <v>428</v>
      </c>
      <c r="U61" s="25">
        <f t="shared" si="17"/>
        <v>465475</v>
      </c>
      <c r="V61" s="25">
        <v>21563</v>
      </c>
      <c r="W61" s="25">
        <v>408939</v>
      </c>
      <c r="X61" s="25">
        <v>397997</v>
      </c>
      <c r="Y61" s="25">
        <v>10429</v>
      </c>
      <c r="Z61" s="25">
        <v>513</v>
      </c>
      <c r="AA61" s="25">
        <v>475</v>
      </c>
      <c r="AB61" s="25">
        <v>0</v>
      </c>
      <c r="AC61" s="25">
        <v>8303</v>
      </c>
      <c r="AD61" s="25">
        <v>3259</v>
      </c>
      <c r="AE61" s="25">
        <v>5044</v>
      </c>
      <c r="AF61" s="25">
        <v>0</v>
      </c>
      <c r="AG61" s="25">
        <v>12386</v>
      </c>
      <c r="AH61" s="25">
        <v>12386</v>
      </c>
      <c r="AI61" s="25">
        <v>0</v>
      </c>
      <c r="AJ61" s="25">
        <v>6000</v>
      </c>
      <c r="AK61" s="25">
        <v>0</v>
      </c>
      <c r="AL61" s="25">
        <v>0</v>
      </c>
      <c r="AM61" s="25">
        <v>0</v>
      </c>
      <c r="AN61" s="25">
        <v>0</v>
      </c>
      <c r="AO61" s="25">
        <v>7809</v>
      </c>
      <c r="AP61" s="25">
        <f>'第４０表介護保険事業会計（最初のページのみ印刷）'!B61-U61</f>
        <v>34498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3292</v>
      </c>
      <c r="AW61" s="25">
        <v>0</v>
      </c>
      <c r="AX61" s="25">
        <v>140</v>
      </c>
      <c r="AY61" s="25">
        <v>140</v>
      </c>
      <c r="AZ61" s="25">
        <f t="shared" si="32"/>
        <v>3152</v>
      </c>
      <c r="BA61" s="25">
        <v>0</v>
      </c>
      <c r="BB61" s="25">
        <v>799</v>
      </c>
      <c r="BC61" s="25">
        <v>110</v>
      </c>
      <c r="BD61" s="25">
        <f t="shared" si="33"/>
        <v>689</v>
      </c>
      <c r="BE61" s="25">
        <f t="shared" si="34"/>
        <v>38339</v>
      </c>
      <c r="BF61" s="25">
        <f t="shared" si="35"/>
        <v>34498</v>
      </c>
      <c r="BG61" s="25">
        <f>'第４０表介護保険事業会計 (次ページ以降印刷)'!C61</f>
        <v>0</v>
      </c>
      <c r="BH61" s="25">
        <f t="shared" si="36"/>
        <v>16665</v>
      </c>
      <c r="BI61" s="25">
        <f t="shared" si="37"/>
        <v>12386</v>
      </c>
      <c r="BJ61" s="25">
        <f t="shared" si="38"/>
        <v>34060</v>
      </c>
      <c r="BK61" s="25">
        <f t="shared" si="39"/>
        <v>30219</v>
      </c>
      <c r="BL61" s="25">
        <v>8154</v>
      </c>
      <c r="BM61" s="25">
        <v>1</v>
      </c>
      <c r="BN61" s="111"/>
      <c r="BO61" s="112">
        <v>499973</v>
      </c>
      <c r="BP61" s="112">
        <f>'第４０表介護保険事業会計（最初のページのみ印刷）'!B61-BO61</f>
        <v>0</v>
      </c>
      <c r="BQ61" s="112">
        <v>465475</v>
      </c>
      <c r="BR61" s="112">
        <f t="shared" si="40"/>
        <v>0</v>
      </c>
      <c r="BS61" s="112">
        <v>0</v>
      </c>
      <c r="BT61" s="112">
        <f t="shared" si="41"/>
        <v>0</v>
      </c>
      <c r="BU61" s="112">
        <v>38339</v>
      </c>
      <c r="BV61" s="112">
        <f t="shared" si="42"/>
        <v>0</v>
      </c>
      <c r="BW61" s="112">
        <v>34498</v>
      </c>
      <c r="BX61" s="112">
        <f t="shared" si="43"/>
        <v>0</v>
      </c>
      <c r="BY61" s="112">
        <v>34060</v>
      </c>
      <c r="BZ61" s="112">
        <f t="shared" si="44"/>
        <v>0</v>
      </c>
      <c r="CA61" s="112">
        <v>30219</v>
      </c>
      <c r="CB61" s="112">
        <f t="shared" si="45"/>
        <v>0</v>
      </c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  <c r="IO61" s="111"/>
      <c r="IP61" s="111"/>
      <c r="IQ61" s="111"/>
      <c r="IR61" s="111"/>
      <c r="IS61" s="111"/>
      <c r="IT61" s="111"/>
      <c r="IU61" s="111"/>
      <c r="IV61" s="111"/>
    </row>
    <row r="62" spans="1:256" ht="33" customHeight="1">
      <c r="A62" s="113" t="s">
        <v>59</v>
      </c>
      <c r="B62" s="25">
        <v>170430</v>
      </c>
      <c r="C62" s="25">
        <v>0</v>
      </c>
      <c r="D62" s="25">
        <v>0</v>
      </c>
      <c r="E62" s="25">
        <v>166240</v>
      </c>
      <c r="F62" s="25">
        <v>4190</v>
      </c>
      <c r="G62" s="25">
        <v>0</v>
      </c>
      <c r="H62" s="25">
        <v>0</v>
      </c>
      <c r="I62" s="25">
        <v>211193</v>
      </c>
      <c r="J62" s="25">
        <v>0</v>
      </c>
      <c r="K62" s="25">
        <v>211193</v>
      </c>
      <c r="L62" s="25">
        <v>143451</v>
      </c>
      <c r="M62" s="25">
        <v>6689</v>
      </c>
      <c r="N62" s="25">
        <v>61053</v>
      </c>
      <c r="O62" s="25">
        <v>0</v>
      </c>
      <c r="P62" s="25">
        <v>10576</v>
      </c>
      <c r="Q62" s="25">
        <v>42797</v>
      </c>
      <c r="R62" s="25">
        <v>0</v>
      </c>
      <c r="S62" s="25">
        <v>0</v>
      </c>
      <c r="T62" s="25">
        <v>1289</v>
      </c>
      <c r="U62" s="25">
        <f t="shared" si="17"/>
        <v>1218666</v>
      </c>
      <c r="V62" s="25">
        <v>57393</v>
      </c>
      <c r="W62" s="25">
        <v>1103548</v>
      </c>
      <c r="X62" s="25">
        <v>1101990</v>
      </c>
      <c r="Y62" s="25">
        <v>0</v>
      </c>
      <c r="Z62" s="25">
        <v>1558</v>
      </c>
      <c r="AA62" s="25">
        <v>1138</v>
      </c>
      <c r="AB62" s="25">
        <v>0</v>
      </c>
      <c r="AC62" s="25">
        <v>16337</v>
      </c>
      <c r="AD62" s="25">
        <v>3309</v>
      </c>
      <c r="AE62" s="25">
        <v>13028</v>
      </c>
      <c r="AF62" s="25">
        <v>0</v>
      </c>
      <c r="AG62" s="25">
        <v>1805</v>
      </c>
      <c r="AH62" s="25">
        <v>0</v>
      </c>
      <c r="AI62" s="25">
        <v>1805</v>
      </c>
      <c r="AJ62" s="25">
        <v>27867</v>
      </c>
      <c r="AK62" s="25">
        <v>0</v>
      </c>
      <c r="AL62" s="25">
        <v>0</v>
      </c>
      <c r="AM62" s="25">
        <v>0</v>
      </c>
      <c r="AN62" s="25">
        <v>0</v>
      </c>
      <c r="AO62" s="25">
        <v>10578</v>
      </c>
      <c r="AP62" s="25">
        <f>'第４０表介護保険事業会計（最初のページのみ印刷）'!B62-U62</f>
        <v>46541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17159</v>
      </c>
      <c r="AY62" s="25">
        <v>7053</v>
      </c>
      <c r="AZ62" s="25">
        <f t="shared" si="32"/>
        <v>-17159</v>
      </c>
      <c r="BA62" s="25">
        <v>0</v>
      </c>
      <c r="BB62" s="25">
        <v>0</v>
      </c>
      <c r="BC62" s="25">
        <v>2357</v>
      </c>
      <c r="BD62" s="25">
        <f t="shared" si="33"/>
        <v>-2357</v>
      </c>
      <c r="BE62" s="25">
        <f t="shared" si="34"/>
        <v>27025</v>
      </c>
      <c r="BF62" s="25">
        <f t="shared" si="35"/>
        <v>46541</v>
      </c>
      <c r="BG62" s="25">
        <f>'第４０表介護保険事業会計 (次ページ以降印刷)'!C62</f>
        <v>0</v>
      </c>
      <c r="BH62" s="25">
        <f t="shared" si="36"/>
        <v>0</v>
      </c>
      <c r="BI62" s="25">
        <f t="shared" si="37"/>
        <v>0</v>
      </c>
      <c r="BJ62" s="25">
        <f t="shared" si="38"/>
        <v>27025</v>
      </c>
      <c r="BK62" s="25">
        <f t="shared" si="39"/>
        <v>46541</v>
      </c>
      <c r="BL62" s="25">
        <v>31744</v>
      </c>
      <c r="BM62" s="25">
        <v>5</v>
      </c>
      <c r="BN62" s="111"/>
      <c r="BO62" s="112">
        <v>1265207</v>
      </c>
      <c r="BP62" s="112">
        <f>'第４０表介護保険事業会計（最初のページのみ印刷）'!B62-BO62</f>
        <v>0</v>
      </c>
      <c r="BQ62" s="112">
        <v>1218666</v>
      </c>
      <c r="BR62" s="112">
        <f t="shared" si="40"/>
        <v>0</v>
      </c>
      <c r="BS62" s="112">
        <v>0</v>
      </c>
      <c r="BT62" s="112">
        <f t="shared" si="41"/>
        <v>0</v>
      </c>
      <c r="BU62" s="112">
        <v>27025</v>
      </c>
      <c r="BV62" s="112">
        <f t="shared" si="42"/>
        <v>0</v>
      </c>
      <c r="BW62" s="112">
        <v>46541</v>
      </c>
      <c r="BX62" s="112">
        <f t="shared" si="43"/>
        <v>0</v>
      </c>
      <c r="BY62" s="112">
        <v>27025</v>
      </c>
      <c r="BZ62" s="112">
        <f t="shared" si="44"/>
        <v>0</v>
      </c>
      <c r="CA62" s="112">
        <v>46541</v>
      </c>
      <c r="CB62" s="112">
        <f t="shared" si="45"/>
        <v>0</v>
      </c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V62" s="111"/>
      <c r="GW62" s="111"/>
      <c r="GX62" s="111"/>
      <c r="GY62" s="111"/>
      <c r="GZ62" s="111"/>
      <c r="HA62" s="111"/>
      <c r="HB62" s="111"/>
      <c r="HC62" s="111"/>
      <c r="HD62" s="111"/>
      <c r="HE62" s="111"/>
      <c r="HF62" s="111"/>
      <c r="HG62" s="111"/>
      <c r="HH62" s="111"/>
      <c r="HI62" s="111"/>
      <c r="HJ62" s="111"/>
      <c r="HK62" s="111"/>
      <c r="HL62" s="111"/>
      <c r="HM62" s="111"/>
      <c r="HN62" s="111"/>
      <c r="HO62" s="111"/>
      <c r="HP62" s="111"/>
      <c r="HQ62" s="111"/>
      <c r="HR62" s="111"/>
      <c r="HS62" s="111"/>
      <c r="HT62" s="111"/>
      <c r="HU62" s="111"/>
      <c r="HV62" s="111"/>
      <c r="HW62" s="111"/>
      <c r="HX62" s="111"/>
      <c r="HY62" s="111"/>
      <c r="HZ62" s="111"/>
      <c r="IA62" s="111"/>
      <c r="IB62" s="111"/>
      <c r="IC62" s="111"/>
      <c r="ID62" s="111"/>
      <c r="IE62" s="111"/>
      <c r="IF62" s="111"/>
      <c r="IG62" s="111"/>
      <c r="IH62" s="111"/>
      <c r="II62" s="111"/>
      <c r="IJ62" s="111"/>
      <c r="IK62" s="111"/>
      <c r="IL62" s="111"/>
      <c r="IM62" s="111"/>
      <c r="IN62" s="111"/>
      <c r="IO62" s="111"/>
      <c r="IP62" s="111"/>
      <c r="IQ62" s="111"/>
      <c r="IR62" s="111"/>
      <c r="IS62" s="111"/>
      <c r="IT62" s="111"/>
      <c r="IU62" s="111"/>
      <c r="IV62" s="111"/>
    </row>
    <row r="63" spans="1:256" ht="33" customHeight="1">
      <c r="A63" s="114" t="s">
        <v>60</v>
      </c>
      <c r="B63" s="26">
        <v>16615</v>
      </c>
      <c r="C63" s="26">
        <v>0</v>
      </c>
      <c r="D63" s="26">
        <v>0</v>
      </c>
      <c r="E63" s="26">
        <v>15909</v>
      </c>
      <c r="F63" s="26">
        <v>706</v>
      </c>
      <c r="G63" s="26">
        <v>0</v>
      </c>
      <c r="H63" s="26">
        <v>0</v>
      </c>
      <c r="I63" s="26">
        <v>27871</v>
      </c>
      <c r="J63" s="26">
        <v>0</v>
      </c>
      <c r="K63" s="26">
        <v>27871</v>
      </c>
      <c r="L63" s="26">
        <v>13010</v>
      </c>
      <c r="M63" s="26">
        <v>705</v>
      </c>
      <c r="N63" s="26">
        <v>14156</v>
      </c>
      <c r="O63" s="26">
        <v>0</v>
      </c>
      <c r="P63" s="26">
        <v>0</v>
      </c>
      <c r="Q63" s="26">
        <v>14310</v>
      </c>
      <c r="R63" s="26">
        <v>0</v>
      </c>
      <c r="S63" s="26">
        <v>0</v>
      </c>
      <c r="T63" s="26">
        <v>258</v>
      </c>
      <c r="U63" s="26">
        <f t="shared" si="17"/>
        <v>126372</v>
      </c>
      <c r="V63" s="26">
        <v>7381</v>
      </c>
      <c r="W63" s="26">
        <v>99301</v>
      </c>
      <c r="X63" s="26">
        <v>99157</v>
      </c>
      <c r="Y63" s="26">
        <v>0</v>
      </c>
      <c r="Z63" s="26">
        <v>144</v>
      </c>
      <c r="AA63" s="26">
        <v>103</v>
      </c>
      <c r="AB63" s="26">
        <v>0</v>
      </c>
      <c r="AC63" s="26">
        <v>3790</v>
      </c>
      <c r="AD63" s="26">
        <v>790</v>
      </c>
      <c r="AE63" s="26">
        <v>3000</v>
      </c>
      <c r="AF63" s="26">
        <v>6767</v>
      </c>
      <c r="AG63" s="26">
        <v>7064</v>
      </c>
      <c r="AH63" s="26">
        <v>0</v>
      </c>
      <c r="AI63" s="26">
        <v>7064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1966</v>
      </c>
      <c r="AP63" s="26">
        <f>'第４０表介護保険事業会計（最初のページのみ印刷）'!B63-U63</f>
        <v>13503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1</v>
      </c>
      <c r="AW63" s="26">
        <v>1</v>
      </c>
      <c r="AX63" s="26">
        <v>11336</v>
      </c>
      <c r="AY63" s="26">
        <v>0</v>
      </c>
      <c r="AZ63" s="26">
        <f t="shared" si="32"/>
        <v>-11335</v>
      </c>
      <c r="BA63" s="26">
        <v>0</v>
      </c>
      <c r="BB63" s="26">
        <v>1</v>
      </c>
      <c r="BC63" s="26">
        <v>2169</v>
      </c>
      <c r="BD63" s="26">
        <f t="shared" si="33"/>
        <v>-2168</v>
      </c>
      <c r="BE63" s="26">
        <f t="shared" si="34"/>
        <v>0</v>
      </c>
      <c r="BF63" s="26">
        <f t="shared" si="35"/>
        <v>13503</v>
      </c>
      <c r="BG63" s="26">
        <f>'第４０表介護保険事業会計 (次ページ以降印刷)'!C63</f>
        <v>0</v>
      </c>
      <c r="BH63" s="26">
        <f t="shared" si="36"/>
        <v>0</v>
      </c>
      <c r="BI63" s="26">
        <f t="shared" si="37"/>
        <v>0</v>
      </c>
      <c r="BJ63" s="26">
        <f t="shared" si="38"/>
        <v>0</v>
      </c>
      <c r="BK63" s="26">
        <f t="shared" si="39"/>
        <v>13503</v>
      </c>
      <c r="BL63" s="26">
        <v>9784</v>
      </c>
      <c r="BM63" s="26">
        <v>2</v>
      </c>
      <c r="BN63" s="111"/>
      <c r="BO63" s="112">
        <v>139875</v>
      </c>
      <c r="BP63" s="112">
        <f>'第４０表介護保険事業会計（最初のページのみ印刷）'!B63-BO63</f>
        <v>0</v>
      </c>
      <c r="BQ63" s="112">
        <v>126372</v>
      </c>
      <c r="BR63" s="112">
        <f t="shared" si="40"/>
        <v>0</v>
      </c>
      <c r="BS63" s="112">
        <v>0</v>
      </c>
      <c r="BT63" s="112">
        <f t="shared" si="41"/>
        <v>0</v>
      </c>
      <c r="BU63" s="112">
        <v>0</v>
      </c>
      <c r="BV63" s="112">
        <f t="shared" si="42"/>
        <v>0</v>
      </c>
      <c r="BW63" s="112">
        <v>13503</v>
      </c>
      <c r="BX63" s="112">
        <f t="shared" si="43"/>
        <v>0</v>
      </c>
      <c r="BY63" s="112">
        <v>0</v>
      </c>
      <c r="BZ63" s="112">
        <f t="shared" si="44"/>
        <v>0</v>
      </c>
      <c r="CA63" s="112">
        <v>13503</v>
      </c>
      <c r="CB63" s="112">
        <f t="shared" si="45"/>
        <v>0</v>
      </c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1"/>
      <c r="GQ63" s="111"/>
      <c r="GR63" s="111"/>
      <c r="GS63" s="111"/>
      <c r="GT63" s="111"/>
      <c r="GU63" s="111"/>
      <c r="GV63" s="111"/>
      <c r="GW63" s="111"/>
      <c r="GX63" s="111"/>
      <c r="GY63" s="111"/>
      <c r="GZ63" s="111"/>
      <c r="HA63" s="111"/>
      <c r="HB63" s="111"/>
      <c r="HC63" s="111"/>
      <c r="HD63" s="111"/>
      <c r="HE63" s="111"/>
      <c r="HF63" s="111"/>
      <c r="HG63" s="111"/>
      <c r="HH63" s="111"/>
      <c r="HI63" s="111"/>
      <c r="HJ63" s="111"/>
      <c r="HK63" s="111"/>
      <c r="HL63" s="111"/>
      <c r="HM63" s="111"/>
      <c r="HN63" s="111"/>
      <c r="HO63" s="111"/>
      <c r="HP63" s="111"/>
      <c r="HQ63" s="111"/>
      <c r="HR63" s="111"/>
      <c r="HS63" s="111"/>
      <c r="HT63" s="111"/>
      <c r="HU63" s="111"/>
      <c r="HV63" s="111"/>
      <c r="HW63" s="111"/>
      <c r="HX63" s="111"/>
      <c r="HY63" s="111"/>
      <c r="HZ63" s="111"/>
      <c r="IA63" s="111"/>
      <c r="IB63" s="111"/>
      <c r="IC63" s="111"/>
      <c r="ID63" s="111"/>
      <c r="IE63" s="111"/>
      <c r="IF63" s="111"/>
      <c r="IG63" s="111"/>
      <c r="IH63" s="111"/>
      <c r="II63" s="111"/>
      <c r="IJ63" s="111"/>
      <c r="IK63" s="111"/>
      <c r="IL63" s="111"/>
      <c r="IM63" s="111"/>
      <c r="IN63" s="111"/>
      <c r="IO63" s="111"/>
      <c r="IP63" s="111"/>
      <c r="IQ63" s="111"/>
      <c r="IR63" s="111"/>
      <c r="IS63" s="111"/>
      <c r="IT63" s="111"/>
      <c r="IU63" s="111"/>
      <c r="IV63" s="111"/>
    </row>
    <row r="64" spans="1:256" ht="33" customHeight="1">
      <c r="A64" s="113" t="s">
        <v>61</v>
      </c>
      <c r="B64" s="25">
        <v>75305</v>
      </c>
      <c r="C64" s="25">
        <v>0</v>
      </c>
      <c r="D64" s="25">
        <v>0</v>
      </c>
      <c r="E64" s="25">
        <v>73566</v>
      </c>
      <c r="F64" s="25">
        <v>1739</v>
      </c>
      <c r="G64" s="25">
        <v>0</v>
      </c>
      <c r="H64" s="25">
        <v>0</v>
      </c>
      <c r="I64" s="25">
        <v>77014</v>
      </c>
      <c r="J64" s="25">
        <v>0</v>
      </c>
      <c r="K64" s="25">
        <v>77014</v>
      </c>
      <c r="L64" s="25">
        <v>62473</v>
      </c>
      <c r="M64" s="25">
        <v>4666</v>
      </c>
      <c r="N64" s="25">
        <v>9875</v>
      </c>
      <c r="O64" s="25">
        <v>0</v>
      </c>
      <c r="P64" s="25">
        <v>3500</v>
      </c>
      <c r="Q64" s="25">
        <v>34310</v>
      </c>
      <c r="R64" s="25">
        <v>0</v>
      </c>
      <c r="S64" s="25">
        <v>0</v>
      </c>
      <c r="T64" s="25">
        <v>100</v>
      </c>
      <c r="U64" s="24">
        <f t="shared" si="17"/>
        <v>530191</v>
      </c>
      <c r="V64" s="25">
        <v>13800</v>
      </c>
      <c r="W64" s="25">
        <v>499783</v>
      </c>
      <c r="X64" s="25">
        <v>499002</v>
      </c>
      <c r="Y64" s="25">
        <v>0</v>
      </c>
      <c r="Z64" s="25">
        <v>781</v>
      </c>
      <c r="AA64" s="25">
        <v>498</v>
      </c>
      <c r="AB64" s="25">
        <v>0</v>
      </c>
      <c r="AC64" s="25">
        <v>12107</v>
      </c>
      <c r="AD64" s="25">
        <v>1823</v>
      </c>
      <c r="AE64" s="25">
        <v>10284</v>
      </c>
      <c r="AF64" s="25">
        <v>0</v>
      </c>
      <c r="AG64" s="25">
        <v>0</v>
      </c>
      <c r="AH64" s="25">
        <v>0</v>
      </c>
      <c r="AI64" s="25">
        <v>0</v>
      </c>
      <c r="AJ64" s="25">
        <v>82</v>
      </c>
      <c r="AK64" s="25">
        <v>0</v>
      </c>
      <c r="AL64" s="25">
        <v>0</v>
      </c>
      <c r="AM64" s="25">
        <v>0</v>
      </c>
      <c r="AN64" s="25">
        <v>0</v>
      </c>
      <c r="AO64" s="25">
        <v>3921</v>
      </c>
      <c r="AP64" s="25">
        <f>'第４０表介護保険事業会計（最初のページのみ印刷）'!B64-U64</f>
        <v>29008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779</v>
      </c>
      <c r="AW64" s="25">
        <v>0</v>
      </c>
      <c r="AX64" s="25">
        <v>210</v>
      </c>
      <c r="AY64" s="25">
        <v>0</v>
      </c>
      <c r="AZ64" s="25">
        <f t="shared" si="32"/>
        <v>569</v>
      </c>
      <c r="BA64" s="25">
        <v>0</v>
      </c>
      <c r="BB64" s="25">
        <v>1598</v>
      </c>
      <c r="BC64" s="25">
        <v>227</v>
      </c>
      <c r="BD64" s="25">
        <f t="shared" si="33"/>
        <v>1371</v>
      </c>
      <c r="BE64" s="25">
        <f t="shared" si="34"/>
        <v>30948</v>
      </c>
      <c r="BF64" s="25">
        <f t="shared" si="35"/>
        <v>29008</v>
      </c>
      <c r="BG64" s="25">
        <f>'第４０表介護保険事業会計 (次ページ以降印刷)'!C64</f>
        <v>0</v>
      </c>
      <c r="BH64" s="25">
        <f t="shared" si="36"/>
        <v>0</v>
      </c>
      <c r="BI64" s="25">
        <f t="shared" si="37"/>
        <v>0</v>
      </c>
      <c r="BJ64" s="25">
        <f t="shared" si="38"/>
        <v>30948</v>
      </c>
      <c r="BK64" s="25">
        <f t="shared" si="39"/>
        <v>29008</v>
      </c>
      <c r="BL64" s="25">
        <v>0</v>
      </c>
      <c r="BM64" s="25">
        <v>0</v>
      </c>
      <c r="BN64" s="111"/>
      <c r="BO64" s="112">
        <v>559199</v>
      </c>
      <c r="BP64" s="112">
        <f>'第４０表介護保険事業会計（最初のページのみ印刷）'!B64-BO64</f>
        <v>0</v>
      </c>
      <c r="BQ64" s="112">
        <v>530191</v>
      </c>
      <c r="BR64" s="112">
        <f t="shared" si="40"/>
        <v>0</v>
      </c>
      <c r="BS64" s="112">
        <v>0</v>
      </c>
      <c r="BT64" s="112">
        <f t="shared" si="41"/>
        <v>0</v>
      </c>
      <c r="BU64" s="112">
        <v>30948</v>
      </c>
      <c r="BV64" s="112">
        <f t="shared" si="42"/>
        <v>0</v>
      </c>
      <c r="BW64" s="112">
        <v>29008</v>
      </c>
      <c r="BX64" s="112">
        <f t="shared" si="43"/>
        <v>0</v>
      </c>
      <c r="BY64" s="112">
        <v>30948</v>
      </c>
      <c r="BZ64" s="112">
        <f t="shared" si="44"/>
        <v>0</v>
      </c>
      <c r="CA64" s="112">
        <v>29008</v>
      </c>
      <c r="CB64" s="112">
        <f t="shared" si="45"/>
        <v>0</v>
      </c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  <c r="HQ64" s="111"/>
      <c r="HR64" s="111"/>
      <c r="HS64" s="111"/>
      <c r="HT64" s="111"/>
      <c r="HU64" s="111"/>
      <c r="HV64" s="111"/>
      <c r="HW64" s="111"/>
      <c r="HX64" s="111"/>
      <c r="HY64" s="111"/>
      <c r="HZ64" s="111"/>
      <c r="IA64" s="111"/>
      <c r="IB64" s="111"/>
      <c r="IC64" s="111"/>
      <c r="ID64" s="111"/>
      <c r="IE64" s="111"/>
      <c r="IF64" s="111"/>
      <c r="IG64" s="111"/>
      <c r="IH64" s="111"/>
      <c r="II64" s="111"/>
      <c r="IJ64" s="111"/>
      <c r="IK64" s="111"/>
      <c r="IL64" s="111"/>
      <c r="IM64" s="111"/>
      <c r="IN64" s="111"/>
      <c r="IO64" s="111"/>
      <c r="IP64" s="111"/>
      <c r="IQ64" s="111"/>
      <c r="IR64" s="111"/>
      <c r="IS64" s="111"/>
      <c r="IT64" s="111"/>
      <c r="IU64" s="111"/>
      <c r="IV64" s="111"/>
    </row>
    <row r="65" spans="1:256" ht="33" customHeight="1" thickBot="1">
      <c r="A65" s="113" t="s">
        <v>82</v>
      </c>
      <c r="B65" s="25">
        <v>63197</v>
      </c>
      <c r="C65" s="25">
        <v>0</v>
      </c>
      <c r="D65" s="25">
        <v>0</v>
      </c>
      <c r="E65" s="25">
        <v>61582</v>
      </c>
      <c r="F65" s="25">
        <v>1615</v>
      </c>
      <c r="G65" s="25">
        <v>0</v>
      </c>
      <c r="H65" s="25">
        <v>0</v>
      </c>
      <c r="I65" s="25">
        <v>73826</v>
      </c>
      <c r="J65" s="25">
        <v>0</v>
      </c>
      <c r="K65" s="25">
        <v>51326</v>
      </c>
      <c r="L65" s="25">
        <v>49807</v>
      </c>
      <c r="M65" s="25">
        <v>1519</v>
      </c>
      <c r="N65" s="25">
        <v>0</v>
      </c>
      <c r="O65" s="25">
        <v>22500</v>
      </c>
      <c r="P65" s="25">
        <v>10224</v>
      </c>
      <c r="Q65" s="25">
        <v>784</v>
      </c>
      <c r="R65" s="25">
        <v>0</v>
      </c>
      <c r="S65" s="25">
        <v>0</v>
      </c>
      <c r="T65" s="25">
        <v>66</v>
      </c>
      <c r="U65" s="145">
        <f t="shared" si="17"/>
        <v>448934</v>
      </c>
      <c r="V65" s="25">
        <v>33347</v>
      </c>
      <c r="W65" s="25">
        <v>398460</v>
      </c>
      <c r="X65" s="25">
        <v>0</v>
      </c>
      <c r="Y65" s="25">
        <v>397902</v>
      </c>
      <c r="Z65" s="25">
        <v>558</v>
      </c>
      <c r="AA65" s="25">
        <v>412</v>
      </c>
      <c r="AB65" s="25">
        <v>0</v>
      </c>
      <c r="AC65" s="25">
        <v>8793</v>
      </c>
      <c r="AD65" s="25">
        <v>2593</v>
      </c>
      <c r="AE65" s="25">
        <v>6200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7922</v>
      </c>
      <c r="AP65" s="25">
        <f>'第４０表介護保険事業会計（最初のページのみ印刷）'!B65-U65</f>
        <v>1538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828</v>
      </c>
      <c r="AW65" s="25">
        <v>0</v>
      </c>
      <c r="AX65" s="25">
        <v>287</v>
      </c>
      <c r="AY65" s="25">
        <v>287</v>
      </c>
      <c r="AZ65" s="25">
        <f t="shared" si="32"/>
        <v>541</v>
      </c>
      <c r="BA65" s="25">
        <v>0</v>
      </c>
      <c r="BB65" s="25">
        <v>0</v>
      </c>
      <c r="BC65" s="25">
        <v>1177</v>
      </c>
      <c r="BD65" s="25">
        <f t="shared" si="33"/>
        <v>-1177</v>
      </c>
      <c r="BE65" s="25">
        <f t="shared" si="34"/>
        <v>902</v>
      </c>
      <c r="BF65" s="25">
        <f t="shared" si="35"/>
        <v>1538</v>
      </c>
      <c r="BG65" s="25">
        <f>'第４０表介護保険事業会計 (次ページ以降印刷)'!C65</f>
        <v>0</v>
      </c>
      <c r="BH65" s="25">
        <f t="shared" si="36"/>
        <v>0</v>
      </c>
      <c r="BI65" s="25">
        <f t="shared" si="37"/>
        <v>0</v>
      </c>
      <c r="BJ65" s="25">
        <f t="shared" si="38"/>
        <v>902</v>
      </c>
      <c r="BK65" s="25">
        <f t="shared" si="39"/>
        <v>1538</v>
      </c>
      <c r="BL65" s="25">
        <v>15401</v>
      </c>
      <c r="BM65" s="25">
        <v>2</v>
      </c>
      <c r="BN65" s="111"/>
      <c r="BO65" s="112">
        <v>450472</v>
      </c>
      <c r="BP65" s="112">
        <f>'第４０表介護保険事業会計（最初のページのみ印刷）'!B65-BO65</f>
        <v>0</v>
      </c>
      <c r="BQ65" s="112">
        <v>448934</v>
      </c>
      <c r="BR65" s="112">
        <f t="shared" si="40"/>
        <v>0</v>
      </c>
      <c r="BS65" s="112">
        <v>0</v>
      </c>
      <c r="BT65" s="112">
        <f t="shared" si="41"/>
        <v>0</v>
      </c>
      <c r="BU65" s="112">
        <v>902</v>
      </c>
      <c r="BV65" s="112">
        <f t="shared" si="42"/>
        <v>0</v>
      </c>
      <c r="BW65" s="112">
        <v>1538</v>
      </c>
      <c r="BX65" s="112">
        <f t="shared" si="43"/>
        <v>0</v>
      </c>
      <c r="BY65" s="112">
        <v>902</v>
      </c>
      <c r="BZ65" s="112">
        <f t="shared" si="44"/>
        <v>0</v>
      </c>
      <c r="CA65" s="112">
        <v>1538</v>
      </c>
      <c r="CB65" s="112">
        <f t="shared" si="45"/>
        <v>0</v>
      </c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R65" s="111"/>
      <c r="GS65" s="111"/>
      <c r="GT65" s="111"/>
      <c r="GU65" s="111"/>
      <c r="GV65" s="111"/>
      <c r="GW65" s="111"/>
      <c r="GX65" s="111"/>
      <c r="GY65" s="111"/>
      <c r="GZ65" s="111"/>
      <c r="HA65" s="111"/>
      <c r="HB65" s="111"/>
      <c r="HC65" s="111"/>
      <c r="HD65" s="111"/>
      <c r="HE65" s="111"/>
      <c r="HF65" s="111"/>
      <c r="HG65" s="111"/>
      <c r="HH65" s="111"/>
      <c r="HI65" s="111"/>
      <c r="HJ65" s="111"/>
      <c r="HK65" s="111"/>
      <c r="HL65" s="111"/>
      <c r="HM65" s="111"/>
      <c r="HN65" s="111"/>
      <c r="HO65" s="111"/>
      <c r="HP65" s="111"/>
      <c r="HQ65" s="111"/>
      <c r="HR65" s="111"/>
      <c r="HS65" s="111"/>
      <c r="HT65" s="111"/>
      <c r="HU65" s="111"/>
      <c r="HV65" s="111"/>
      <c r="HW65" s="111"/>
      <c r="HX65" s="111"/>
      <c r="HY65" s="111"/>
      <c r="HZ65" s="111"/>
      <c r="IA65" s="111"/>
      <c r="IB65" s="111"/>
      <c r="IC65" s="111"/>
      <c r="ID65" s="111"/>
      <c r="IE65" s="111"/>
      <c r="IF65" s="111"/>
      <c r="IG65" s="111"/>
      <c r="IH65" s="111"/>
      <c r="II65" s="111"/>
      <c r="IJ65" s="111"/>
      <c r="IK65" s="111"/>
      <c r="IL65" s="111"/>
      <c r="IM65" s="111"/>
      <c r="IN65" s="111"/>
      <c r="IO65" s="111"/>
      <c r="IP65" s="111"/>
      <c r="IQ65" s="111"/>
      <c r="IR65" s="111"/>
      <c r="IS65" s="111"/>
      <c r="IT65" s="111"/>
      <c r="IU65" s="111"/>
      <c r="IV65" s="111"/>
    </row>
    <row r="66" spans="1:256" ht="33" customHeight="1" thickBot="1" thickTop="1">
      <c r="A66" s="115" t="s">
        <v>62</v>
      </c>
      <c r="B66" s="38">
        <f>SUM(B19:B65)</f>
        <v>3805084</v>
      </c>
      <c r="C66" s="38">
        <f>SUM(C19:C65)</f>
        <v>0</v>
      </c>
      <c r="D66" s="38">
        <f>SUM(D19:D65)</f>
        <v>0</v>
      </c>
      <c r="E66" s="38">
        <f>SUM(E19:E65)</f>
        <v>3718923</v>
      </c>
      <c r="F66" s="38">
        <f>SUM(F19:F65)</f>
        <v>86161</v>
      </c>
      <c r="G66" s="38">
        <f aca="true" t="shared" si="46" ref="G66:AH66">SUM(G19:G65)</f>
        <v>0</v>
      </c>
      <c r="H66" s="38">
        <f t="shared" si="46"/>
        <v>0</v>
      </c>
      <c r="I66" s="38">
        <f t="shared" si="46"/>
        <v>4920434</v>
      </c>
      <c r="J66" s="38">
        <f t="shared" si="46"/>
        <v>16665</v>
      </c>
      <c r="K66" s="38">
        <f t="shared" si="46"/>
        <v>4504273</v>
      </c>
      <c r="L66" s="38">
        <f>SUM(L19:L65)</f>
        <v>3167511</v>
      </c>
      <c r="M66" s="38">
        <f>SUM(M19:M65)</f>
        <v>166094</v>
      </c>
      <c r="N66" s="38">
        <f>SUM(N19:N65)</f>
        <v>1170668</v>
      </c>
      <c r="O66" s="38">
        <f t="shared" si="46"/>
        <v>399496</v>
      </c>
      <c r="P66" s="38">
        <f t="shared" si="46"/>
        <v>232942</v>
      </c>
      <c r="Q66" s="38">
        <f t="shared" si="46"/>
        <v>1301161</v>
      </c>
      <c r="R66" s="38">
        <f t="shared" si="46"/>
        <v>5530</v>
      </c>
      <c r="S66" s="38">
        <f t="shared" si="46"/>
        <v>5530</v>
      </c>
      <c r="T66" s="38">
        <f t="shared" si="46"/>
        <v>35431</v>
      </c>
      <c r="U66" s="38">
        <f t="shared" si="46"/>
        <v>27946062</v>
      </c>
      <c r="V66" s="38">
        <f t="shared" si="46"/>
        <v>1444281</v>
      </c>
      <c r="W66" s="38">
        <f t="shared" si="46"/>
        <v>24446904</v>
      </c>
      <c r="X66" s="38">
        <f t="shared" si="46"/>
        <v>23887215</v>
      </c>
      <c r="Y66" s="38">
        <f t="shared" si="46"/>
        <v>524729</v>
      </c>
      <c r="Z66" s="38">
        <f t="shared" si="46"/>
        <v>34960</v>
      </c>
      <c r="AA66" s="38">
        <f t="shared" si="46"/>
        <v>49930</v>
      </c>
      <c r="AB66" s="38">
        <f t="shared" si="46"/>
        <v>0</v>
      </c>
      <c r="AC66" s="38">
        <f>SUM(AC19:AC65)</f>
        <v>562365</v>
      </c>
      <c r="AD66" s="38">
        <f>SUM(AD19:AD65)</f>
        <v>132529</v>
      </c>
      <c r="AE66" s="38">
        <f>SUM(AE19:AE65)</f>
        <v>429836</v>
      </c>
      <c r="AF66" s="38">
        <f t="shared" si="46"/>
        <v>181058</v>
      </c>
      <c r="AG66" s="38">
        <f t="shared" si="46"/>
        <v>131332</v>
      </c>
      <c r="AH66" s="38">
        <f t="shared" si="46"/>
        <v>13012</v>
      </c>
      <c r="AI66" s="38">
        <f aca="true" t="shared" si="47" ref="AI66:BM66">SUM(AI19:AI65)</f>
        <v>118320</v>
      </c>
      <c r="AJ66" s="38">
        <f t="shared" si="47"/>
        <v>386310</v>
      </c>
      <c r="AK66" s="38">
        <f t="shared" si="47"/>
        <v>177339</v>
      </c>
      <c r="AL66" s="38">
        <f t="shared" si="47"/>
        <v>177339</v>
      </c>
      <c r="AM66" s="38">
        <f t="shared" si="47"/>
        <v>0</v>
      </c>
      <c r="AN66" s="38">
        <f t="shared" si="47"/>
        <v>0</v>
      </c>
      <c r="AO66" s="38">
        <f t="shared" si="47"/>
        <v>566543</v>
      </c>
      <c r="AP66" s="38">
        <f t="shared" si="47"/>
        <v>1000856</v>
      </c>
      <c r="AQ66" s="38">
        <f t="shared" si="47"/>
        <v>0</v>
      </c>
      <c r="AR66" s="38">
        <f t="shared" si="47"/>
        <v>0</v>
      </c>
      <c r="AS66" s="38">
        <f t="shared" si="47"/>
        <v>0</v>
      </c>
      <c r="AT66" s="38">
        <f t="shared" si="47"/>
        <v>0</v>
      </c>
      <c r="AU66" s="38">
        <f t="shared" si="47"/>
        <v>0</v>
      </c>
      <c r="AV66" s="38">
        <f t="shared" si="47"/>
        <v>39853</v>
      </c>
      <c r="AW66" s="38">
        <f t="shared" si="47"/>
        <v>3440</v>
      </c>
      <c r="AX66" s="38">
        <f t="shared" si="47"/>
        <v>202996</v>
      </c>
      <c r="AY66" s="38">
        <f t="shared" si="47"/>
        <v>23940</v>
      </c>
      <c r="AZ66" s="38">
        <f t="shared" si="47"/>
        <v>-163143</v>
      </c>
      <c r="BA66" s="38">
        <f t="shared" si="47"/>
        <v>0</v>
      </c>
      <c r="BB66" s="38">
        <f t="shared" si="47"/>
        <v>59071</v>
      </c>
      <c r="BC66" s="38">
        <f t="shared" si="47"/>
        <v>142417</v>
      </c>
      <c r="BD66" s="38">
        <f t="shared" si="47"/>
        <v>-83346</v>
      </c>
      <c r="BE66" s="38">
        <f t="shared" si="47"/>
        <v>754367</v>
      </c>
      <c r="BF66" s="38">
        <f t="shared" si="47"/>
        <v>1000856</v>
      </c>
      <c r="BG66" s="38">
        <f t="shared" si="47"/>
        <v>0</v>
      </c>
      <c r="BH66" s="38">
        <f t="shared" si="47"/>
        <v>16665</v>
      </c>
      <c r="BI66" s="38">
        <f t="shared" si="47"/>
        <v>13012</v>
      </c>
      <c r="BJ66" s="38">
        <f t="shared" si="47"/>
        <v>750714</v>
      </c>
      <c r="BK66" s="38">
        <f t="shared" si="47"/>
        <v>997203</v>
      </c>
      <c r="BL66" s="38">
        <f t="shared" si="47"/>
        <v>893865</v>
      </c>
      <c r="BM66" s="38">
        <f t="shared" si="47"/>
        <v>126</v>
      </c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  <c r="HQ66" s="111"/>
      <c r="HR66" s="111"/>
      <c r="HS66" s="111"/>
      <c r="HT66" s="111"/>
      <c r="HU66" s="111"/>
      <c r="HV66" s="111"/>
      <c r="HW66" s="111"/>
      <c r="HX66" s="111"/>
      <c r="HY66" s="111"/>
      <c r="HZ66" s="111"/>
      <c r="IA66" s="111"/>
      <c r="IB66" s="111"/>
      <c r="IC66" s="111"/>
      <c r="ID66" s="111"/>
      <c r="IE66" s="111"/>
      <c r="IF66" s="111"/>
      <c r="IG66" s="111"/>
      <c r="IH66" s="111"/>
      <c r="II66" s="111"/>
      <c r="IJ66" s="111"/>
      <c r="IK66" s="111"/>
      <c r="IL66" s="111"/>
      <c r="IM66" s="111"/>
      <c r="IN66" s="111"/>
      <c r="IO66" s="111"/>
      <c r="IP66" s="111"/>
      <c r="IQ66" s="111"/>
      <c r="IR66" s="111"/>
      <c r="IS66" s="111"/>
      <c r="IT66" s="111"/>
      <c r="IU66" s="111"/>
      <c r="IV66" s="111"/>
    </row>
    <row r="67" spans="1:256" ht="33" customHeight="1" thickTop="1">
      <c r="A67" s="116" t="s">
        <v>63</v>
      </c>
      <c r="B67" s="39">
        <f>SUM(B66,B18)</f>
        <v>15764835</v>
      </c>
      <c r="C67" s="39">
        <f>SUM(C66,C18)</f>
        <v>0</v>
      </c>
      <c r="D67" s="39">
        <f>SUM(D66,D18)</f>
        <v>0</v>
      </c>
      <c r="E67" s="39">
        <f>SUM(E66,E18)</f>
        <v>15390554</v>
      </c>
      <c r="F67" s="39">
        <f>SUM(F66,F18)</f>
        <v>374281</v>
      </c>
      <c r="G67" s="39">
        <f aca="true" t="shared" si="48" ref="G67:AR67">SUM(G66,G18)</f>
        <v>0</v>
      </c>
      <c r="H67" s="39">
        <f t="shared" si="48"/>
        <v>0</v>
      </c>
      <c r="I67" s="39">
        <f t="shared" si="48"/>
        <v>17465175</v>
      </c>
      <c r="J67" s="39">
        <f t="shared" si="48"/>
        <v>16665</v>
      </c>
      <c r="K67" s="39">
        <f t="shared" si="48"/>
        <v>16666735</v>
      </c>
      <c r="L67" s="39">
        <f>SUM(L66,L18)</f>
        <v>13057211</v>
      </c>
      <c r="M67" s="39">
        <f>SUM(M66,M18)</f>
        <v>458156</v>
      </c>
      <c r="N67" s="39">
        <f>SUM(N66,N18)</f>
        <v>3151368</v>
      </c>
      <c r="O67" s="39">
        <f t="shared" si="48"/>
        <v>781775</v>
      </c>
      <c r="P67" s="39">
        <f t="shared" si="48"/>
        <v>467020</v>
      </c>
      <c r="Q67" s="39">
        <f t="shared" si="48"/>
        <v>3809667</v>
      </c>
      <c r="R67" s="39">
        <f t="shared" si="48"/>
        <v>5530</v>
      </c>
      <c r="S67" s="39">
        <f t="shared" si="48"/>
        <v>5530</v>
      </c>
      <c r="T67" s="39">
        <f t="shared" si="48"/>
        <v>99473</v>
      </c>
      <c r="U67" s="39">
        <f t="shared" si="48"/>
        <v>113226307</v>
      </c>
      <c r="V67" s="39">
        <f t="shared" si="48"/>
        <v>3848726</v>
      </c>
      <c r="W67" s="39">
        <f t="shared" si="48"/>
        <v>102832977</v>
      </c>
      <c r="X67" s="39">
        <f t="shared" si="48"/>
        <v>101512576</v>
      </c>
      <c r="Y67" s="39">
        <f t="shared" si="48"/>
        <v>1163444</v>
      </c>
      <c r="Z67" s="39">
        <f t="shared" si="48"/>
        <v>156957</v>
      </c>
      <c r="AA67" s="39">
        <f t="shared" si="48"/>
        <v>134007</v>
      </c>
      <c r="AB67" s="39">
        <f t="shared" si="48"/>
        <v>0</v>
      </c>
      <c r="AC67" s="39">
        <f>SUM(AC66,AC18)</f>
        <v>2007791</v>
      </c>
      <c r="AD67" s="39">
        <f>SUM(AD66,AD18)</f>
        <v>442676</v>
      </c>
      <c r="AE67" s="39">
        <f>SUM(AE66,AE18)</f>
        <v>1565115</v>
      </c>
      <c r="AF67" s="39">
        <f t="shared" si="48"/>
        <v>181058</v>
      </c>
      <c r="AG67" s="39">
        <f t="shared" si="48"/>
        <v>240299</v>
      </c>
      <c r="AH67" s="39">
        <f t="shared" si="48"/>
        <v>13012</v>
      </c>
      <c r="AI67" s="39">
        <f t="shared" si="48"/>
        <v>227287</v>
      </c>
      <c r="AJ67" s="39">
        <f t="shared" si="48"/>
        <v>1714701</v>
      </c>
      <c r="AK67" s="39">
        <f t="shared" si="48"/>
        <v>290363</v>
      </c>
      <c r="AL67" s="39">
        <f t="shared" si="48"/>
        <v>290232</v>
      </c>
      <c r="AM67" s="39">
        <f t="shared" si="48"/>
        <v>131</v>
      </c>
      <c r="AN67" s="39">
        <f t="shared" si="48"/>
        <v>0</v>
      </c>
      <c r="AO67" s="39">
        <f t="shared" si="48"/>
        <v>1976385</v>
      </c>
      <c r="AP67" s="39">
        <f t="shared" si="48"/>
        <v>2460896</v>
      </c>
      <c r="AQ67" s="39">
        <f t="shared" si="48"/>
        <v>0</v>
      </c>
      <c r="AR67" s="39">
        <f t="shared" si="48"/>
        <v>0</v>
      </c>
      <c r="AS67" s="39">
        <f aca="true" t="shared" si="49" ref="AS67:BM67">SUM(AS66,AS18)</f>
        <v>0</v>
      </c>
      <c r="AT67" s="39">
        <f t="shared" si="49"/>
        <v>0</v>
      </c>
      <c r="AU67" s="39">
        <f t="shared" si="49"/>
        <v>0</v>
      </c>
      <c r="AV67" s="39">
        <f t="shared" si="49"/>
        <v>1412202</v>
      </c>
      <c r="AW67" s="39">
        <f t="shared" si="49"/>
        <v>26756</v>
      </c>
      <c r="AX67" s="39">
        <f t="shared" si="49"/>
        <v>1798866</v>
      </c>
      <c r="AY67" s="39">
        <f t="shared" si="49"/>
        <v>133146</v>
      </c>
      <c r="AZ67" s="120">
        <f t="shared" si="49"/>
        <v>-386664</v>
      </c>
      <c r="BA67" s="39">
        <f t="shared" si="49"/>
        <v>0</v>
      </c>
      <c r="BB67" s="39">
        <f t="shared" si="49"/>
        <v>1117310</v>
      </c>
      <c r="BC67" s="39">
        <f t="shared" si="49"/>
        <v>1298618</v>
      </c>
      <c r="BD67" s="39">
        <f t="shared" si="49"/>
        <v>-181308</v>
      </c>
      <c r="BE67" s="39">
        <f t="shared" si="49"/>
        <v>1892924</v>
      </c>
      <c r="BF67" s="39">
        <f t="shared" si="49"/>
        <v>2460896</v>
      </c>
      <c r="BG67" s="39">
        <f t="shared" si="49"/>
        <v>0</v>
      </c>
      <c r="BH67" s="39">
        <f t="shared" si="49"/>
        <v>16665</v>
      </c>
      <c r="BI67" s="39">
        <f t="shared" si="49"/>
        <v>13012</v>
      </c>
      <c r="BJ67" s="39">
        <f t="shared" si="49"/>
        <v>1889271</v>
      </c>
      <c r="BK67" s="39">
        <f t="shared" si="49"/>
        <v>2457243</v>
      </c>
      <c r="BL67" s="39">
        <f t="shared" si="49"/>
        <v>2056538</v>
      </c>
      <c r="BM67" s="39">
        <f t="shared" si="49"/>
        <v>301</v>
      </c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  <c r="IK67" s="111"/>
      <c r="IL67" s="111"/>
      <c r="IM67" s="111"/>
      <c r="IN67" s="111"/>
      <c r="IO67" s="111"/>
      <c r="IP67" s="111"/>
      <c r="IQ67" s="111"/>
      <c r="IR67" s="111"/>
      <c r="IS67" s="111"/>
      <c r="IT67" s="111"/>
      <c r="IU67" s="111"/>
      <c r="IV67" s="111"/>
    </row>
    <row r="68" spans="1:65" s="111" customFormat="1" ht="27.75" customHeight="1" hidden="1">
      <c r="A68" s="119" t="s">
        <v>156</v>
      </c>
      <c r="B68" s="117">
        <v>63</v>
      </c>
      <c r="C68" s="117">
        <v>63</v>
      </c>
      <c r="D68" s="117">
        <v>63</v>
      </c>
      <c r="E68" s="117">
        <v>63</v>
      </c>
      <c r="F68" s="117">
        <v>63</v>
      </c>
      <c r="G68" s="119">
        <v>63</v>
      </c>
      <c r="H68" s="119">
        <v>63</v>
      </c>
      <c r="I68" s="119">
        <v>63</v>
      </c>
      <c r="J68" s="119">
        <v>63</v>
      </c>
      <c r="K68" s="119">
        <v>63</v>
      </c>
      <c r="L68" s="119">
        <v>63</v>
      </c>
      <c r="M68" s="119">
        <v>63</v>
      </c>
      <c r="N68" s="119">
        <v>63</v>
      </c>
      <c r="O68" s="119">
        <v>63</v>
      </c>
      <c r="P68" s="119">
        <v>63</v>
      </c>
      <c r="Q68" s="119">
        <v>63</v>
      </c>
      <c r="R68" s="119">
        <v>63</v>
      </c>
      <c r="S68" s="119">
        <v>63</v>
      </c>
      <c r="T68" s="119">
        <v>63</v>
      </c>
      <c r="U68" s="119"/>
      <c r="V68" s="119">
        <v>63</v>
      </c>
      <c r="W68" s="119">
        <v>63</v>
      </c>
      <c r="X68" s="119">
        <v>63</v>
      </c>
      <c r="Y68" s="119">
        <v>63</v>
      </c>
      <c r="Z68" s="119">
        <v>63</v>
      </c>
      <c r="AA68" s="119">
        <v>63</v>
      </c>
      <c r="AB68" s="119">
        <v>63</v>
      </c>
      <c r="AC68" s="119">
        <v>63</v>
      </c>
      <c r="AD68" s="119">
        <v>63</v>
      </c>
      <c r="AE68" s="119">
        <v>63</v>
      </c>
      <c r="AF68" s="119">
        <v>63</v>
      </c>
      <c r="AG68" s="119">
        <v>63</v>
      </c>
      <c r="AH68" s="119">
        <v>63</v>
      </c>
      <c r="AI68" s="119">
        <v>63</v>
      </c>
      <c r="AJ68" s="119">
        <v>63</v>
      </c>
      <c r="AK68" s="119">
        <v>63</v>
      </c>
      <c r="AL68" s="119">
        <v>63</v>
      </c>
      <c r="AM68" s="111">
        <v>63</v>
      </c>
      <c r="AN68" s="111">
        <v>63</v>
      </c>
      <c r="AO68" s="111">
        <v>63</v>
      </c>
      <c r="AQ68" s="111">
        <v>63</v>
      </c>
      <c r="AR68" s="111">
        <v>63</v>
      </c>
      <c r="AS68" s="111">
        <v>63</v>
      </c>
      <c r="AT68" s="111">
        <v>63</v>
      </c>
      <c r="AU68" s="111">
        <v>63</v>
      </c>
      <c r="AV68" s="111">
        <v>63</v>
      </c>
      <c r="AW68" s="111">
        <v>63</v>
      </c>
      <c r="AX68" s="111">
        <v>63</v>
      </c>
      <c r="AY68" s="111">
        <v>63</v>
      </c>
      <c r="BA68" s="111">
        <v>63</v>
      </c>
      <c r="BB68" s="111">
        <v>63</v>
      </c>
      <c r="BC68" s="111">
        <v>63</v>
      </c>
      <c r="BL68" s="111">
        <v>63</v>
      </c>
      <c r="BM68" s="111">
        <v>63</v>
      </c>
    </row>
    <row r="69" spans="1:65" s="111" customFormat="1" ht="27.75" customHeight="1" hidden="1">
      <c r="A69" s="111" t="s">
        <v>157</v>
      </c>
      <c r="B69" s="118">
        <v>1</v>
      </c>
      <c r="C69" s="118">
        <v>1</v>
      </c>
      <c r="D69" s="118">
        <v>1</v>
      </c>
      <c r="E69" s="118">
        <v>1</v>
      </c>
      <c r="F69" s="118">
        <v>1</v>
      </c>
      <c r="G69" s="111">
        <v>1</v>
      </c>
      <c r="H69" s="111">
        <v>1</v>
      </c>
      <c r="I69" s="111">
        <v>1</v>
      </c>
      <c r="J69" s="111">
        <v>1</v>
      </c>
      <c r="K69" s="111">
        <v>1</v>
      </c>
      <c r="L69" s="111">
        <v>1</v>
      </c>
      <c r="M69" s="111">
        <v>1</v>
      </c>
      <c r="N69" s="111">
        <v>1</v>
      </c>
      <c r="O69" s="111">
        <v>1</v>
      </c>
      <c r="P69" s="111">
        <v>1</v>
      </c>
      <c r="Q69" s="111">
        <v>1</v>
      </c>
      <c r="R69" s="111">
        <v>1</v>
      </c>
      <c r="S69" s="111">
        <v>1</v>
      </c>
      <c r="T69" s="111">
        <v>1</v>
      </c>
      <c r="V69" s="111">
        <v>1</v>
      </c>
      <c r="W69" s="111">
        <v>1</v>
      </c>
      <c r="X69" s="111">
        <v>1</v>
      </c>
      <c r="Y69" s="111">
        <v>1</v>
      </c>
      <c r="Z69" s="111">
        <v>1</v>
      </c>
      <c r="AA69" s="111">
        <v>1</v>
      </c>
      <c r="AB69" s="111">
        <v>1</v>
      </c>
      <c r="AC69" s="111">
        <v>1</v>
      </c>
      <c r="AD69" s="111">
        <v>1</v>
      </c>
      <c r="AE69" s="111">
        <v>1</v>
      </c>
      <c r="AF69" s="111">
        <v>1</v>
      </c>
      <c r="AG69" s="111">
        <v>1</v>
      </c>
      <c r="AH69" s="111">
        <v>1</v>
      </c>
      <c r="AI69" s="111">
        <v>1</v>
      </c>
      <c r="AJ69" s="111">
        <v>1</v>
      </c>
      <c r="AK69" s="111">
        <v>1</v>
      </c>
      <c r="AL69" s="111">
        <v>1</v>
      </c>
      <c r="AM69" s="111">
        <v>1</v>
      </c>
      <c r="AN69" s="111">
        <v>1</v>
      </c>
      <c r="AO69" s="111">
        <v>1</v>
      </c>
      <c r="AQ69" s="111">
        <v>1</v>
      </c>
      <c r="AR69" s="111">
        <v>1</v>
      </c>
      <c r="AS69" s="111">
        <v>1</v>
      </c>
      <c r="AT69" s="111">
        <v>1</v>
      </c>
      <c r="AU69" s="111">
        <v>1</v>
      </c>
      <c r="AV69" s="111">
        <v>1</v>
      </c>
      <c r="AW69" s="111">
        <v>1</v>
      </c>
      <c r="AX69" s="111">
        <v>1</v>
      </c>
      <c r="AY69" s="111">
        <v>1</v>
      </c>
      <c r="BA69" s="111">
        <v>1</v>
      </c>
      <c r="BB69" s="111">
        <v>1</v>
      </c>
      <c r="BC69" s="111">
        <v>1</v>
      </c>
      <c r="BL69" s="111">
        <v>1</v>
      </c>
      <c r="BM69" s="111">
        <v>1</v>
      </c>
    </row>
    <row r="70" spans="1:65" s="111" customFormat="1" ht="27.75" customHeight="1" hidden="1">
      <c r="A70" s="111" t="s">
        <v>158</v>
      </c>
      <c r="B70" s="118">
        <v>11</v>
      </c>
      <c r="C70" s="118">
        <v>12</v>
      </c>
      <c r="D70" s="118">
        <v>13</v>
      </c>
      <c r="E70" s="118">
        <v>14</v>
      </c>
      <c r="F70" s="118">
        <v>15</v>
      </c>
      <c r="G70" s="111">
        <v>16</v>
      </c>
      <c r="H70" s="111">
        <v>17</v>
      </c>
      <c r="I70" s="111">
        <v>18</v>
      </c>
      <c r="J70" s="111">
        <v>19</v>
      </c>
      <c r="K70" s="111">
        <v>20</v>
      </c>
      <c r="L70" s="111">
        <v>21</v>
      </c>
      <c r="M70" s="111">
        <v>22</v>
      </c>
      <c r="N70" s="111">
        <v>23</v>
      </c>
      <c r="O70" s="111">
        <v>24</v>
      </c>
      <c r="P70" s="111">
        <v>25</v>
      </c>
      <c r="Q70" s="111">
        <v>26</v>
      </c>
      <c r="R70" s="111">
        <v>27</v>
      </c>
      <c r="S70" s="111">
        <v>28</v>
      </c>
      <c r="T70" s="111">
        <v>29</v>
      </c>
      <c r="V70" s="111">
        <v>31</v>
      </c>
      <c r="W70" s="111">
        <v>32</v>
      </c>
      <c r="X70" s="111">
        <v>33</v>
      </c>
      <c r="Y70" s="111">
        <v>34</v>
      </c>
      <c r="Z70" s="111">
        <v>35</v>
      </c>
      <c r="AA70" s="111">
        <v>36</v>
      </c>
      <c r="AB70" s="111">
        <v>37</v>
      </c>
      <c r="AC70" s="111">
        <v>38</v>
      </c>
      <c r="AD70" s="111">
        <v>39</v>
      </c>
      <c r="AE70" s="111">
        <v>40</v>
      </c>
      <c r="AF70" s="111">
        <v>41</v>
      </c>
      <c r="AG70" s="111">
        <v>42</v>
      </c>
      <c r="AH70" s="111">
        <v>43</v>
      </c>
      <c r="AI70" s="111">
        <v>44</v>
      </c>
      <c r="AJ70" s="111">
        <v>45</v>
      </c>
      <c r="AK70" s="111">
        <v>46</v>
      </c>
      <c r="AL70" s="111">
        <v>47</v>
      </c>
      <c r="AM70" s="111">
        <v>48</v>
      </c>
      <c r="AN70" s="111">
        <v>49</v>
      </c>
      <c r="AO70" s="111">
        <v>50</v>
      </c>
      <c r="AQ70" s="111">
        <v>52</v>
      </c>
      <c r="AR70" s="111">
        <v>53</v>
      </c>
      <c r="AS70" s="111">
        <v>54</v>
      </c>
      <c r="AT70" s="111">
        <v>55</v>
      </c>
      <c r="AU70" s="111">
        <v>56</v>
      </c>
      <c r="AV70" s="111">
        <v>57</v>
      </c>
      <c r="AW70" s="111">
        <v>58</v>
      </c>
      <c r="AX70" s="111">
        <v>59</v>
      </c>
      <c r="AY70" s="111">
        <v>60</v>
      </c>
      <c r="BA70" s="111">
        <v>61</v>
      </c>
      <c r="BB70" s="111">
        <v>62</v>
      </c>
      <c r="BC70" s="111">
        <v>63</v>
      </c>
      <c r="BL70" s="111">
        <v>75</v>
      </c>
      <c r="BM70" s="111">
        <v>79</v>
      </c>
    </row>
    <row r="71" spans="57:63" ht="24" hidden="1">
      <c r="BE71" s="40">
        <f>BE67-BE72</f>
        <v>0</v>
      </c>
      <c r="BF71" s="40">
        <f>BF67-BF72</f>
        <v>0</v>
      </c>
      <c r="BJ71" s="111">
        <v>1889271</v>
      </c>
      <c r="BK71" s="111">
        <v>2457243</v>
      </c>
    </row>
    <row r="72" spans="57:58" ht="14.25" hidden="1">
      <c r="BE72" s="40">
        <v>1892924</v>
      </c>
      <c r="BF72" s="40">
        <v>2460896</v>
      </c>
    </row>
  </sheetData>
  <mergeCells count="4">
    <mergeCell ref="AV2:AZ2"/>
    <mergeCell ref="AT2:AT3"/>
    <mergeCell ref="BA2:BA3"/>
    <mergeCell ref="AU3:AU4"/>
  </mergeCells>
  <printOptions/>
  <pageMargins left="0.7480314960629921" right="0.7086614173228347" top="0.7874015748031497" bottom="0.3937007874015748" header="0.4330708661417323" footer="0.31496062992125984"/>
  <pageSetup firstPageNumber="275" useFirstPageNumber="1" fitToHeight="10" horizontalDpi="600" verticalDpi="600" orientation="portrait" paperSize="9" scale="33" r:id="rId1"/>
  <headerFooter alignWithMargins="0">
    <oddHeader>&amp;L&amp;24
　　第４０表　介護保険事業会計（保険事業勘定）決算の状況</oddHeader>
    <oddFooter>&amp;C&amp;28&amp;P</oddFooter>
  </headerFooter>
  <colBreaks count="4" manualBreakCount="4">
    <brk id="20" max="65535" man="1"/>
    <brk id="31" max="66" man="1"/>
    <brk id="42" max="91" man="1"/>
    <brk id="5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2009-03-13T04:15:03Z</cp:lastPrinted>
  <dcterms:created xsi:type="dcterms:W3CDTF">2001-12-06T09:28:59Z</dcterms:created>
  <dcterms:modified xsi:type="dcterms:W3CDTF">2009-05-11T12:43:50Z</dcterms:modified>
  <cp:category/>
  <cp:version/>
  <cp:contentType/>
  <cp:contentStatus/>
</cp:coreProperties>
</file>