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725" activeTab="0"/>
  </bookViews>
  <sheets>
    <sheet name="第３９表老人保健会計（最初のページのみ印刷）" sheetId="1" r:id="rId1"/>
    <sheet name="第３９表老人保健会計 (次ページ以降印刷)" sheetId="2" r:id="rId2"/>
  </sheets>
  <definedNames>
    <definedName name="_xlnm.Print_Area" localSheetId="1">'第３９表老人保健会計 (次ページ以降印刷)'!$A$1:$AD$67</definedName>
    <definedName name="_xlnm.Print_Area" localSheetId="0">'第３９表老人保健会計（最初のページのみ印刷）'!$A$1:$K$67</definedName>
    <definedName name="_xlnm.Print_Titles" localSheetId="1">'第３９表老人保健会計 (次ページ以降印刷)'!$A:$A</definedName>
    <definedName name="_xlnm.Print_Titles" localSheetId="0">'第３９表老人保健会計（最初のページのみ印刷）'!$A:$A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<sst xmlns="http://schemas.openxmlformats.org/spreadsheetml/2006/main" count="196" uniqueCount="129">
  <si>
    <t>市町村名</t>
  </si>
  <si>
    <t>歳入合計</t>
  </si>
  <si>
    <t>歳出合計</t>
  </si>
  <si>
    <t>２国庫支出金</t>
  </si>
  <si>
    <t>３県支出金</t>
  </si>
  <si>
    <t>５繰越金</t>
  </si>
  <si>
    <t>６その他の収入</t>
  </si>
  <si>
    <t>１総務費</t>
  </si>
  <si>
    <t>２医療諸費</t>
  </si>
  <si>
    <t>３繰出金</t>
  </si>
  <si>
    <t>５その他の支出</t>
  </si>
  <si>
    <t>歳入歳出差引額</t>
  </si>
  <si>
    <t>実質収支額</t>
  </si>
  <si>
    <t>（２）その他のもの</t>
  </si>
  <si>
    <t>(1)人件費</t>
  </si>
  <si>
    <t>（２）その他</t>
  </si>
  <si>
    <t>（２）特定療養費</t>
  </si>
  <si>
    <t>（３）医療費</t>
  </si>
  <si>
    <t>②その他</t>
  </si>
  <si>
    <t>うち移送費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</si>
  <si>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</si>
  <si>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</si>
  <si>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</si>
  <si>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</si>
  <si>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</si>
  <si>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</si>
  <si>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</si>
  <si>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</si>
  <si>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</si>
  <si>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</si>
  <si>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</si>
  <si>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</si>
  <si>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</si>
  <si>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</si>
  <si>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</si>
  <si>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</si>
  <si>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</si>
  <si>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</si>
  <si>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</si>
  <si>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</si>
  <si>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</si>
  <si>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</si>
  <si>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</si>
  <si>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</si>
  <si>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</si>
  <si>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</si>
  <si>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</si>
  <si>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</si>
  <si>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</si>
  <si>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</si>
  <si>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</si>
  <si>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</si>
  <si>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</si>
  <si>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</si>
  <si>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</si>
  <si>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</si>
  <si>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</si>
  <si>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</si>
  <si>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</si>
  <si>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</si>
  <si>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</si>
  <si>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</si>
  <si>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</si>
  <si>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</si>
  <si>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</si>
  <si>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</si>
  <si>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</si>
  <si>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</si>
  <si>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</si>
  <si>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</si>
  <si>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</si>
  <si>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</si>
  <si>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</si>
  <si>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</si>
  <si>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</si>
  <si>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</si>
  <si>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</si>
  <si>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</si>
  <si>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 xml:space="preserve"> １支払基金交付金</t>
  </si>
  <si>
    <t xml:space="preserve">       係るもの</t>
  </si>
  <si>
    <t xml:space="preserve">  （１）医療費に</t>
  </si>
  <si>
    <t>①人件費に
係る分</t>
  </si>
  <si>
    <t>精算還付額</t>
  </si>
  <si>
    <t>（ａ）</t>
  </si>
  <si>
    <t xml:space="preserve">         交付金</t>
  </si>
  <si>
    <t xml:space="preserve">    （１）医療費</t>
  </si>
  <si>
    <t xml:space="preserve">  手数料交付金</t>
  </si>
  <si>
    <t xml:space="preserve">  （２）審査支払</t>
  </si>
  <si>
    <t xml:space="preserve"> ４他会計繰入金</t>
  </si>
  <si>
    <t>人件費</t>
  </si>
  <si>
    <t>職員数</t>
  </si>
  <si>
    <t>収　　支</t>
  </si>
  <si>
    <t>（ｂ）</t>
  </si>
  <si>
    <t>４前年度繰上</t>
  </si>
  <si>
    <t>繰越又は支払繰延等</t>
  </si>
  <si>
    <t>翌年度負担金等精算予定額</t>
  </si>
  <si>
    <t>（１）医療給付費</t>
  </si>
  <si>
    <t>（４）老人保健</t>
  </si>
  <si>
    <t>（５）老人訪問</t>
  </si>
  <si>
    <t>（６）審査支払</t>
  </si>
  <si>
    <t>充用金</t>
  </si>
  <si>
    <t>(a)-(b)</t>
  </si>
  <si>
    <t>医療諸費</t>
  </si>
  <si>
    <t>その他の経費</t>
  </si>
  <si>
    <t>精算交付額</t>
  </si>
  <si>
    <t>差引 (f)-(g)</t>
  </si>
  <si>
    <t>(j)+(f)-(g)</t>
  </si>
  <si>
    <t>(a)-(b)-(d)-(e)</t>
  </si>
  <si>
    <t>うち入院時
食事療養費</t>
  </si>
  <si>
    <t xml:space="preserve">  施設療養費</t>
  </si>
  <si>
    <t xml:space="preserve">   看護療養費</t>
  </si>
  <si>
    <t>手数料</t>
  </si>
  <si>
    <t>（ｃ）</t>
  </si>
  <si>
    <t>（ｄ）</t>
  </si>
  <si>
    <t>（ｅ）</t>
  </si>
  <si>
    <t>（ｆ）</t>
  </si>
  <si>
    <t>（ｇ）</t>
  </si>
  <si>
    <t>（ｈ）</t>
  </si>
  <si>
    <t>（ｉ）</t>
  </si>
  <si>
    <t>（ｊ）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</si>
  <si>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</si>
  <si>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</si>
  <si>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</si>
  <si>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</si>
  <si>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</si>
  <si>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</si>
  <si>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</si>
  <si>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</si>
  <si>
    <t>H20.4.1現在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</si>
</sst>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5">
    <xf numFmtId="3" fontId="0" fillId="0" borderId="0" xfId="0" applyAlignment="1">
      <alignment/>
    </xf>
    <xf numFmtId="3" fontId="4" fillId="0" borderId="1" xfId="0" applyNumberFormat="1" applyFont="1" applyAlignment="1">
      <alignment horizontal="center" vertical="center" wrapText="1"/>
    </xf>
    <xf numFmtId="3" fontId="4" fillId="0" borderId="1" xfId="0" applyFont="1" applyAlignment="1">
      <alignment horizontal="center" vertical="center" wrapText="1"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7" fillId="0" borderId="2" xfId="0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7" fillId="0" borderId="2" xfId="0" applyNumberFormat="1" applyFont="1" applyAlignment="1">
      <alignment horizontal="center" vertical="center" shrinkToFit="1"/>
    </xf>
    <xf numFmtId="3" fontId="7" fillId="0" borderId="6" xfId="0" applyNumberFormat="1" applyFont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Alignment="1">
      <alignment/>
    </xf>
    <xf numFmtId="3" fontId="7" fillId="0" borderId="7" xfId="0" applyNumberFormat="1" applyFont="1" applyBorder="1" applyAlignment="1">
      <alignment/>
    </xf>
    <xf numFmtId="3" fontId="7" fillId="0" borderId="1" xfId="0" applyNumberFormat="1" applyFont="1" applyAlignment="1">
      <alignment horizontal="center" vertical="center" wrapText="1"/>
    </xf>
    <xf numFmtId="3" fontId="7" fillId="0" borderId="2" xfId="0" applyNumberFormat="1" applyFont="1" applyAlignment="1">
      <alignment vertical="center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2" xfId="0" applyNumberFormat="1" applyFont="1" applyAlignment="1">
      <alignment horizontal="centerContinuous" vertical="center"/>
    </xf>
    <xf numFmtId="3" fontId="7" fillId="0" borderId="7" xfId="0" applyNumberFormat="1" applyFont="1" applyBorder="1" applyAlignment="1">
      <alignment horizontal="centerContinuous" vertical="center" wrapText="1"/>
    </xf>
    <xf numFmtId="3" fontId="7" fillId="0" borderId="1" xfId="0" applyFont="1" applyAlignment="1">
      <alignment horizontal="center" vertical="center" wrapText="1"/>
    </xf>
    <xf numFmtId="3" fontId="7" fillId="0" borderId="2" xfId="0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7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11" xfId="0" applyFont="1" applyBorder="1" applyAlignment="1">
      <alignment horizontal="center" vertical="center" wrapText="1"/>
    </xf>
    <xf numFmtId="3" fontId="7" fillId="0" borderId="0" xfId="0" applyFont="1" applyBorder="1" applyAlignment="1">
      <alignment horizontal="center" vertical="center" wrapText="1"/>
    </xf>
    <xf numFmtId="3" fontId="7" fillId="0" borderId="4" xfId="0" applyFont="1" applyBorder="1" applyAlignment="1">
      <alignment horizontal="center" vertical="center" wrapText="1"/>
    </xf>
    <xf numFmtId="3" fontId="7" fillId="0" borderId="0" xfId="0" applyFont="1" applyAlignment="1">
      <alignment/>
    </xf>
    <xf numFmtId="3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 wrapText="1"/>
    </xf>
    <xf numFmtId="176" fontId="5" fillId="0" borderId="4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3" fontId="4" fillId="0" borderId="2" xfId="0" applyNumberFormat="1" applyFont="1" applyAlignment="1">
      <alignment horizontal="center" wrapText="1"/>
    </xf>
    <xf numFmtId="3" fontId="7" fillId="0" borderId="3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horizontal="centerContinuous" vertical="center" wrapText="1"/>
    </xf>
    <xf numFmtId="3" fontId="7" fillId="0" borderId="6" xfId="0" applyNumberFormat="1" applyFont="1" applyAlignment="1">
      <alignment horizontal="centerContinuous" vertical="center"/>
    </xf>
    <xf numFmtId="3" fontId="7" fillId="0" borderId="6" xfId="0" applyNumberFormat="1" applyFont="1" applyAlignment="1">
      <alignment horizontal="centerContinuous" vertical="center" wrapText="1"/>
    </xf>
    <xf numFmtId="3" fontId="7" fillId="0" borderId="5" xfId="0" applyNumberFormat="1" applyFont="1" applyBorder="1" applyAlignment="1">
      <alignment vertical="top" wrapText="1"/>
    </xf>
    <xf numFmtId="3" fontId="7" fillId="0" borderId="1" xfId="0" applyFont="1" applyAlignment="1">
      <alignment horizontal="center" vertical="top" wrapText="1"/>
    </xf>
    <xf numFmtId="3" fontId="7" fillId="0" borderId="1" xfId="0" applyNumberFormat="1" applyFont="1" applyAlignment="1">
      <alignment horizontal="center" vertical="top" wrapText="1"/>
    </xf>
    <xf numFmtId="3" fontId="7" fillId="0" borderId="4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shrinkToFit="1"/>
    </xf>
    <xf numFmtId="3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Continuous" vertical="center" wrapText="1"/>
    </xf>
    <xf numFmtId="3" fontId="7" fillId="0" borderId="19" xfId="0" applyNumberFormat="1" applyFont="1" applyBorder="1" applyAlignment="1">
      <alignment horizontal="centerContinuous" vertical="center" wrapText="1"/>
    </xf>
    <xf numFmtId="3" fontId="7" fillId="0" borderId="4" xfId="0" applyNumberFormat="1" applyFont="1" applyBorder="1" applyAlignment="1">
      <alignment horizontal="center" vertical="top" wrapText="1"/>
    </xf>
    <xf numFmtId="3" fontId="4" fillId="0" borderId="1" xfId="0" applyFont="1" applyAlignment="1">
      <alignment/>
    </xf>
    <xf numFmtId="3" fontId="4" fillId="0" borderId="0" xfId="0" applyFont="1" applyAlignment="1">
      <alignment/>
    </xf>
    <xf numFmtId="3" fontId="5" fillId="0" borderId="1" xfId="0" applyFont="1" applyAlignment="1">
      <alignment/>
    </xf>
    <xf numFmtId="3" fontId="5" fillId="0" borderId="0" xfId="0" applyFont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5" fillId="0" borderId="6" xfId="0" applyFont="1" applyAlignment="1">
      <alignment/>
    </xf>
    <xf numFmtId="3" fontId="7" fillId="0" borderId="2" xfId="0" applyNumberFormat="1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70"/>
  <sheetViews>
    <sheetView tabSelected="1" showOutlineSymbols="0" view="pageBreakPreview" zoomScale="50" zoomScaleNormal="87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8" sqref="A68:IV70"/>
    </sheetView>
  </sheetViews>
  <sheetFormatPr defaultColWidth="24.75390625" defaultRowHeight="14.25"/>
  <cols>
    <col min="1" max="1" width="20.625" style="0" customWidth="1"/>
    <col min="2" max="11" width="19.875" style="0" customWidth="1"/>
  </cols>
  <sheetData>
    <row r="1" spans="1:215" ht="33" customHeight="1">
      <c r="A1" s="41" t="s">
        <v>0</v>
      </c>
      <c r="B1" s="5" t="s">
        <v>1</v>
      </c>
      <c r="C1" s="10"/>
      <c r="D1" s="10"/>
      <c r="E1" s="10"/>
      <c r="F1" s="10"/>
      <c r="G1" s="10"/>
      <c r="H1" s="10"/>
      <c r="I1" s="10"/>
      <c r="J1" s="10"/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</row>
    <row r="2" spans="1:215" ht="30" customHeight="1">
      <c r="A2" s="1"/>
      <c r="B2" s="16" t="s">
        <v>83</v>
      </c>
      <c r="C2" s="17" t="s">
        <v>78</v>
      </c>
      <c r="D2" s="10"/>
      <c r="E2" s="10"/>
      <c r="F2" s="5" t="s">
        <v>3</v>
      </c>
      <c r="G2" s="5" t="s">
        <v>4</v>
      </c>
      <c r="H2" s="17" t="s">
        <v>88</v>
      </c>
      <c r="I2" s="10"/>
      <c r="J2" s="10"/>
      <c r="K2" s="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</row>
    <row r="3" spans="1:215" ht="27" customHeight="1">
      <c r="A3" s="1"/>
      <c r="B3" s="22"/>
      <c r="C3" s="22"/>
      <c r="D3" s="42" t="s">
        <v>85</v>
      </c>
      <c r="E3" s="42" t="s">
        <v>87</v>
      </c>
      <c r="F3" s="16"/>
      <c r="G3" s="22"/>
      <c r="H3" s="22"/>
      <c r="I3" s="42" t="s">
        <v>80</v>
      </c>
      <c r="J3" s="63" t="s">
        <v>13</v>
      </c>
      <c r="K3" s="6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</row>
    <row r="4" spans="1:215" ht="39" customHeight="1">
      <c r="A4" s="2"/>
      <c r="B4" s="22"/>
      <c r="C4" s="22"/>
      <c r="D4" s="46" t="s">
        <v>84</v>
      </c>
      <c r="E4" s="46" t="s">
        <v>86</v>
      </c>
      <c r="F4" s="22"/>
      <c r="G4" s="22"/>
      <c r="H4" s="22"/>
      <c r="I4" s="46" t="s">
        <v>79</v>
      </c>
      <c r="J4" s="27"/>
      <c r="K4" s="11" t="s">
        <v>81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</row>
    <row r="5" spans="1:215" ht="33" customHeight="1">
      <c r="A5" s="6" t="s">
        <v>20</v>
      </c>
      <c r="B5" s="34">
        <f>SUM(C5,F5,G5,H5,'第３９表老人保健会計 (次ページ以降印刷)'!C5:D5)</f>
        <v>23080457</v>
      </c>
      <c r="C5" s="34">
        <v>12180505</v>
      </c>
      <c r="D5" s="34">
        <v>12076647</v>
      </c>
      <c r="E5" s="34">
        <v>103858</v>
      </c>
      <c r="F5" s="34">
        <v>7057028</v>
      </c>
      <c r="G5" s="34">
        <v>1756445</v>
      </c>
      <c r="H5" s="34">
        <v>2060967</v>
      </c>
      <c r="I5" s="34">
        <v>2021100</v>
      </c>
      <c r="J5" s="34">
        <v>39867</v>
      </c>
      <c r="K5" s="34">
        <v>39867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</row>
    <row r="6" spans="1:215" ht="33" customHeight="1">
      <c r="A6" s="7" t="s">
        <v>21</v>
      </c>
      <c r="B6" s="36">
        <f>SUM(C6,F6,G6,H6,'第３９表老人保健会計 (次ページ以降印刷)'!C6:D6)</f>
        <v>12044207</v>
      </c>
      <c r="C6" s="36">
        <v>6291238</v>
      </c>
      <c r="D6" s="36">
        <v>6240054</v>
      </c>
      <c r="E6" s="36">
        <v>51184</v>
      </c>
      <c r="F6" s="36">
        <v>3814673</v>
      </c>
      <c r="G6" s="36">
        <v>934795</v>
      </c>
      <c r="H6" s="36">
        <v>973795</v>
      </c>
      <c r="I6" s="36">
        <v>966374</v>
      </c>
      <c r="J6" s="36">
        <v>7421</v>
      </c>
      <c r="K6" s="36">
        <v>7421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</row>
    <row r="7" spans="1:215" ht="33" customHeight="1">
      <c r="A7" s="7" t="s">
        <v>22</v>
      </c>
      <c r="B7" s="36">
        <f>SUM(C7,F7,G7,H7,'第３９表老人保健会計 (次ページ以降印刷)'!C7:D7)</f>
        <v>24603531</v>
      </c>
      <c r="C7" s="36">
        <v>12947037</v>
      </c>
      <c r="D7" s="36">
        <v>12858279</v>
      </c>
      <c r="E7" s="36">
        <v>88758</v>
      </c>
      <c r="F7" s="36">
        <v>7566241</v>
      </c>
      <c r="G7" s="36">
        <v>1880565</v>
      </c>
      <c r="H7" s="36">
        <v>2171500</v>
      </c>
      <c r="I7" s="36">
        <v>2135152</v>
      </c>
      <c r="J7" s="36">
        <v>36348</v>
      </c>
      <c r="K7" s="36">
        <v>36348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</row>
    <row r="8" spans="1:215" ht="33" customHeight="1">
      <c r="A8" s="7" t="s">
        <v>23</v>
      </c>
      <c r="B8" s="36">
        <f>SUM(C8,F8,G8,H8,'第３９表老人保健会計 (次ページ以降印刷)'!C8:D8)</f>
        <v>34903372</v>
      </c>
      <c r="C8" s="36">
        <v>18434834</v>
      </c>
      <c r="D8" s="36">
        <v>18291166</v>
      </c>
      <c r="E8" s="36">
        <v>143668</v>
      </c>
      <c r="F8" s="36">
        <v>10710214</v>
      </c>
      <c r="G8" s="36">
        <v>2721466</v>
      </c>
      <c r="H8" s="36">
        <v>2793720</v>
      </c>
      <c r="I8" s="36">
        <v>2753374</v>
      </c>
      <c r="J8" s="36">
        <v>40346</v>
      </c>
      <c r="K8" s="36">
        <v>40346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</row>
    <row r="9" spans="1:215" ht="33" customHeight="1">
      <c r="A9" s="7" t="s">
        <v>24</v>
      </c>
      <c r="B9" s="36">
        <f>SUM(C9,F9,G9,H9,'第３９表老人保健会計 (次ページ以降印刷)'!C9:D9)</f>
        <v>5689767</v>
      </c>
      <c r="C9" s="36">
        <v>2917217</v>
      </c>
      <c r="D9" s="36">
        <v>2896799</v>
      </c>
      <c r="E9" s="36">
        <v>20418</v>
      </c>
      <c r="F9" s="36">
        <v>1793839</v>
      </c>
      <c r="G9" s="36">
        <v>440257</v>
      </c>
      <c r="H9" s="36">
        <v>519903</v>
      </c>
      <c r="I9" s="36">
        <v>512481</v>
      </c>
      <c r="J9" s="36">
        <v>7422</v>
      </c>
      <c r="K9" s="36">
        <v>7422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</row>
    <row r="10" spans="1:215" ht="33" customHeight="1">
      <c r="A10" s="6" t="s">
        <v>25</v>
      </c>
      <c r="B10" s="34">
        <f>SUM(C10,F10,G10,H10,'第３９表老人保健会計 (次ページ以降印刷)'!C10:D10)</f>
        <v>6714642</v>
      </c>
      <c r="C10" s="34">
        <v>3411108</v>
      </c>
      <c r="D10" s="34">
        <v>3385909</v>
      </c>
      <c r="E10" s="34">
        <v>25199</v>
      </c>
      <c r="F10" s="34">
        <v>2133789</v>
      </c>
      <c r="G10" s="34">
        <v>533054</v>
      </c>
      <c r="H10" s="34">
        <v>620234</v>
      </c>
      <c r="I10" s="34">
        <v>591733</v>
      </c>
      <c r="J10" s="34">
        <v>28501</v>
      </c>
      <c r="K10" s="34">
        <v>28501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</row>
    <row r="11" spans="1:215" ht="33" customHeight="1">
      <c r="A11" s="7" t="s">
        <v>26</v>
      </c>
      <c r="B11" s="36">
        <f>SUM(C11,F11,G11,H11,'第３９表老人保健会計 (次ページ以降印刷)'!C11:D11)</f>
        <v>7295640</v>
      </c>
      <c r="C11" s="36">
        <v>3691363</v>
      </c>
      <c r="D11" s="36">
        <v>3665309</v>
      </c>
      <c r="E11" s="36">
        <v>26054</v>
      </c>
      <c r="F11" s="36">
        <v>2408677</v>
      </c>
      <c r="G11" s="36">
        <v>596739</v>
      </c>
      <c r="H11" s="36">
        <v>578876</v>
      </c>
      <c r="I11" s="36">
        <v>578876</v>
      </c>
      <c r="J11" s="36">
        <v>0</v>
      </c>
      <c r="K11" s="36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</row>
    <row r="12" spans="1:215" ht="33" customHeight="1">
      <c r="A12" s="7" t="s">
        <v>27</v>
      </c>
      <c r="B12" s="36">
        <f>SUM(C12,F12,G12,H12,'第３９表老人保健会計 (次ページ以降印刷)'!C12:D12)</f>
        <v>3630939</v>
      </c>
      <c r="C12" s="36">
        <v>1844313</v>
      </c>
      <c r="D12" s="36">
        <v>1829547</v>
      </c>
      <c r="E12" s="36">
        <v>14766</v>
      </c>
      <c r="F12" s="36">
        <v>1134901</v>
      </c>
      <c r="G12" s="36">
        <v>289455</v>
      </c>
      <c r="H12" s="36">
        <v>304753</v>
      </c>
      <c r="I12" s="36">
        <v>293926</v>
      </c>
      <c r="J12" s="36">
        <v>10827</v>
      </c>
      <c r="K12" s="36">
        <v>3806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</row>
    <row r="13" spans="1:215" ht="33" customHeight="1">
      <c r="A13" s="7" t="s">
        <v>28</v>
      </c>
      <c r="B13" s="36">
        <f>SUM(C13,F13,G13,H13,'第３９表老人保健会計 (次ページ以降印刷)'!C13:D13)</f>
        <v>6062434</v>
      </c>
      <c r="C13" s="36">
        <v>3067845</v>
      </c>
      <c r="D13" s="36">
        <v>3045660</v>
      </c>
      <c r="E13" s="36">
        <v>22185</v>
      </c>
      <c r="F13" s="36">
        <v>1957233</v>
      </c>
      <c r="G13" s="36">
        <v>483813</v>
      </c>
      <c r="H13" s="36">
        <v>542793</v>
      </c>
      <c r="I13" s="36">
        <v>536045</v>
      </c>
      <c r="J13" s="36">
        <v>6748</v>
      </c>
      <c r="K13" s="36">
        <v>6748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</row>
    <row r="14" spans="1:215" ht="33" customHeight="1">
      <c r="A14" s="8" t="s">
        <v>75</v>
      </c>
      <c r="B14" s="39">
        <f>SUM(C14,F14,G14,H14,'第３９表老人保健会計 (次ページ以降印刷)'!C14:D14)</f>
        <v>4673528</v>
      </c>
      <c r="C14" s="39">
        <v>2369215</v>
      </c>
      <c r="D14" s="39">
        <v>2351942</v>
      </c>
      <c r="E14" s="39">
        <v>17273</v>
      </c>
      <c r="F14" s="39">
        <v>1496979</v>
      </c>
      <c r="G14" s="39">
        <v>368356</v>
      </c>
      <c r="H14" s="39">
        <v>431271</v>
      </c>
      <c r="I14" s="39">
        <v>415139</v>
      </c>
      <c r="J14" s="39">
        <v>16132</v>
      </c>
      <c r="K14" s="39">
        <v>16132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</row>
    <row r="15" spans="1:215" ht="33" customHeight="1">
      <c r="A15" s="7" t="s">
        <v>120</v>
      </c>
      <c r="B15" s="36">
        <f>SUM(C15,F15,G15,H15,'第３９表老人保健会計 (次ページ以降印刷)'!C15:D15)</f>
        <v>7105485</v>
      </c>
      <c r="C15" s="36">
        <v>3657494</v>
      </c>
      <c r="D15" s="36">
        <v>3629158</v>
      </c>
      <c r="E15" s="36">
        <v>28336</v>
      </c>
      <c r="F15" s="36">
        <v>2284459</v>
      </c>
      <c r="G15" s="36">
        <v>571120</v>
      </c>
      <c r="H15" s="36">
        <v>590993</v>
      </c>
      <c r="I15" s="36">
        <v>568654</v>
      </c>
      <c r="J15" s="36">
        <v>22339</v>
      </c>
      <c r="K15" s="36">
        <v>16622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</row>
    <row r="16" spans="1:215" ht="33" customHeight="1">
      <c r="A16" s="7" t="s">
        <v>121</v>
      </c>
      <c r="B16" s="36">
        <f>SUM(C16,F16,G16,H16,'第３９表老人保健会計 (次ページ以降印刷)'!C16:D16)</f>
        <v>6698271</v>
      </c>
      <c r="C16" s="36">
        <v>3384740</v>
      </c>
      <c r="D16" s="36">
        <v>3355248</v>
      </c>
      <c r="E16" s="36">
        <v>29492</v>
      </c>
      <c r="F16" s="36">
        <v>2197520</v>
      </c>
      <c r="G16" s="36">
        <v>534322</v>
      </c>
      <c r="H16" s="36">
        <v>571451</v>
      </c>
      <c r="I16" s="36">
        <v>562791</v>
      </c>
      <c r="J16" s="36">
        <v>8660</v>
      </c>
      <c r="K16" s="36">
        <v>8660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</row>
    <row r="17" spans="1:215" ht="33" customHeight="1" thickBot="1">
      <c r="A17" s="7" t="s">
        <v>124</v>
      </c>
      <c r="B17" s="36">
        <f>SUM(C17,F17,G17,H17,'第３９表老人保健会計 (次ページ以降印刷)'!C17:D17)</f>
        <v>2929388</v>
      </c>
      <c r="C17" s="36">
        <v>1451620</v>
      </c>
      <c r="D17" s="36">
        <v>1441336</v>
      </c>
      <c r="E17" s="36">
        <v>10284</v>
      </c>
      <c r="F17" s="36">
        <v>921332</v>
      </c>
      <c r="G17" s="36">
        <v>230497</v>
      </c>
      <c r="H17" s="36">
        <v>241278</v>
      </c>
      <c r="I17" s="36">
        <v>241278</v>
      </c>
      <c r="J17" s="36">
        <v>0</v>
      </c>
      <c r="K17" s="36"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</row>
    <row r="18" spans="1:215" ht="33" customHeight="1" thickBot="1" thickTop="1">
      <c r="A18" s="31" t="s">
        <v>77</v>
      </c>
      <c r="B18" s="37">
        <f>SUM(B5:B17)</f>
        <v>145431661</v>
      </c>
      <c r="C18" s="37">
        <f aca="true" t="shared" si="0" ref="C18:K18">SUM(C5:C17)</f>
        <v>75648529</v>
      </c>
      <c r="D18" s="37">
        <f t="shared" si="0"/>
        <v>75067054</v>
      </c>
      <c r="E18" s="37">
        <f t="shared" si="0"/>
        <v>581475</v>
      </c>
      <c r="F18" s="37">
        <f t="shared" si="0"/>
        <v>45476885</v>
      </c>
      <c r="G18" s="37">
        <f t="shared" si="0"/>
        <v>11340884</v>
      </c>
      <c r="H18" s="37">
        <f t="shared" si="0"/>
        <v>12401534</v>
      </c>
      <c r="I18" s="37">
        <f t="shared" si="0"/>
        <v>12176923</v>
      </c>
      <c r="J18" s="37">
        <f t="shared" si="0"/>
        <v>224611</v>
      </c>
      <c r="K18" s="37">
        <f t="shared" si="0"/>
        <v>211873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</row>
    <row r="19" spans="1:215" ht="33" customHeight="1" thickTop="1">
      <c r="A19" s="7" t="s">
        <v>29</v>
      </c>
      <c r="B19" s="36">
        <f>SUM(C19,F19,G19,H19,'第３９表老人保健会計 (次ページ以降印刷)'!C19:D19)</f>
        <v>1443253</v>
      </c>
      <c r="C19" s="38">
        <v>711110</v>
      </c>
      <c r="D19" s="38">
        <v>704069</v>
      </c>
      <c r="E19" s="38">
        <v>7041</v>
      </c>
      <c r="F19" s="38">
        <v>449469</v>
      </c>
      <c r="G19" s="38">
        <v>111833</v>
      </c>
      <c r="H19" s="38">
        <v>161826</v>
      </c>
      <c r="I19" s="38">
        <v>156315</v>
      </c>
      <c r="J19" s="38">
        <v>5511</v>
      </c>
      <c r="K19" s="38">
        <v>5511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</row>
    <row r="20" spans="1:215" ht="33" customHeight="1">
      <c r="A20" s="7" t="s">
        <v>30</v>
      </c>
      <c r="B20" s="36">
        <f>SUM(C20,F20,G20,H20,'第３９表老人保健会計 (次ページ以降印刷)'!C20:D20)</f>
        <v>1172279</v>
      </c>
      <c r="C20" s="36">
        <v>536944</v>
      </c>
      <c r="D20" s="36">
        <v>532419</v>
      </c>
      <c r="E20" s="36">
        <v>4525</v>
      </c>
      <c r="F20" s="36">
        <v>360524</v>
      </c>
      <c r="G20" s="36">
        <v>89912</v>
      </c>
      <c r="H20" s="36">
        <v>137988</v>
      </c>
      <c r="I20" s="36">
        <v>131544</v>
      </c>
      <c r="J20" s="36">
        <v>6444</v>
      </c>
      <c r="K20" s="36">
        <v>6444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</row>
    <row r="21" spans="1:215" ht="33" customHeight="1">
      <c r="A21" s="7" t="s">
        <v>31</v>
      </c>
      <c r="B21" s="36">
        <f>SUM(C21,F21,G21,H21,'第３９表老人保健会計 (次ページ以降印刷)'!C21:D21)</f>
        <v>1953370</v>
      </c>
      <c r="C21" s="36">
        <v>991061</v>
      </c>
      <c r="D21" s="36">
        <v>983812</v>
      </c>
      <c r="E21" s="36">
        <v>7249</v>
      </c>
      <c r="F21" s="36">
        <v>629907</v>
      </c>
      <c r="G21" s="36">
        <v>156217</v>
      </c>
      <c r="H21" s="36">
        <v>176080</v>
      </c>
      <c r="I21" s="36">
        <v>168922</v>
      </c>
      <c r="J21" s="36">
        <v>7158</v>
      </c>
      <c r="K21" s="36">
        <v>7158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</row>
    <row r="22" spans="1:215" ht="33" customHeight="1">
      <c r="A22" s="7" t="s">
        <v>32</v>
      </c>
      <c r="B22" s="36">
        <f>SUM(C22,F22,G22,H22,'第３９表老人保健会計 (次ページ以降印刷)'!C22:D22)</f>
        <v>764945</v>
      </c>
      <c r="C22" s="36">
        <v>362807</v>
      </c>
      <c r="D22" s="36">
        <v>360225</v>
      </c>
      <c r="E22" s="36">
        <v>2582</v>
      </c>
      <c r="F22" s="36">
        <v>244481</v>
      </c>
      <c r="G22" s="36">
        <v>59597</v>
      </c>
      <c r="H22" s="36">
        <v>84997</v>
      </c>
      <c r="I22" s="36">
        <v>84997</v>
      </c>
      <c r="J22" s="36">
        <v>0</v>
      </c>
      <c r="K22" s="36"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</row>
    <row r="23" spans="1:215" ht="33" customHeight="1">
      <c r="A23" s="7" t="s">
        <v>33</v>
      </c>
      <c r="B23" s="36">
        <f>SUM(C23,F23,G23,H23,'第３９表老人保健会計 (次ページ以降印刷)'!C23:D23)</f>
        <v>886795</v>
      </c>
      <c r="C23" s="36">
        <v>416568</v>
      </c>
      <c r="D23" s="36">
        <v>413805</v>
      </c>
      <c r="E23" s="36">
        <v>2763</v>
      </c>
      <c r="F23" s="36">
        <v>270185</v>
      </c>
      <c r="G23" s="36">
        <v>67401</v>
      </c>
      <c r="H23" s="36">
        <v>95806</v>
      </c>
      <c r="I23" s="36">
        <v>95806</v>
      </c>
      <c r="J23" s="36">
        <v>0</v>
      </c>
      <c r="K23" s="36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</row>
    <row r="24" spans="1:215" ht="33" customHeight="1">
      <c r="A24" s="6" t="s">
        <v>34</v>
      </c>
      <c r="B24" s="34">
        <f>SUM(C24,F24,G24,H24,'第３９表老人保健会計 (次ページ以降印刷)'!C24:D24)</f>
        <v>978490</v>
      </c>
      <c r="C24" s="34">
        <v>497882</v>
      </c>
      <c r="D24" s="34">
        <v>494181</v>
      </c>
      <c r="E24" s="34">
        <v>3701</v>
      </c>
      <c r="F24" s="34">
        <v>305109</v>
      </c>
      <c r="G24" s="34">
        <v>77153</v>
      </c>
      <c r="H24" s="34">
        <v>98341</v>
      </c>
      <c r="I24" s="34">
        <v>98341</v>
      </c>
      <c r="J24" s="34">
        <v>0</v>
      </c>
      <c r="K24" s="34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</row>
    <row r="25" spans="1:215" ht="33" customHeight="1">
      <c r="A25" s="7" t="s">
        <v>35</v>
      </c>
      <c r="B25" s="36">
        <f>SUM(C25,F25,G25,H25,'第３９表老人保健会計 (次ページ以降印刷)'!C25:D25)</f>
        <v>783093</v>
      </c>
      <c r="C25" s="36">
        <v>369152</v>
      </c>
      <c r="D25" s="36">
        <v>366215</v>
      </c>
      <c r="E25" s="36">
        <v>2937</v>
      </c>
      <c r="F25" s="36">
        <v>250540</v>
      </c>
      <c r="G25" s="36">
        <v>62772</v>
      </c>
      <c r="H25" s="36">
        <v>79176</v>
      </c>
      <c r="I25" s="36">
        <v>79176</v>
      </c>
      <c r="J25" s="36">
        <v>0</v>
      </c>
      <c r="K25" s="36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</row>
    <row r="26" spans="1:215" ht="33" customHeight="1">
      <c r="A26" s="7" t="s">
        <v>36</v>
      </c>
      <c r="B26" s="36">
        <f>SUM(C26,F26,G26,H26,'第３９表老人保健会計 (次ページ以降印刷)'!C26:D26)</f>
        <v>970186</v>
      </c>
      <c r="C26" s="36">
        <v>481484</v>
      </c>
      <c r="D26" s="36">
        <v>478369</v>
      </c>
      <c r="E26" s="36">
        <v>3115</v>
      </c>
      <c r="F26" s="36">
        <v>306180</v>
      </c>
      <c r="G26" s="36">
        <v>77835</v>
      </c>
      <c r="H26" s="36">
        <v>86596</v>
      </c>
      <c r="I26" s="36">
        <v>86596</v>
      </c>
      <c r="J26" s="36">
        <v>0</v>
      </c>
      <c r="K26" s="36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</row>
    <row r="27" spans="1:215" ht="33" customHeight="1">
      <c r="A27" s="7" t="s">
        <v>37</v>
      </c>
      <c r="B27" s="36">
        <f>SUM(C27,F27,G27,H27,'第３９表老人保健会計 (次ページ以降印刷)'!C27:D27)</f>
        <v>80140</v>
      </c>
      <c r="C27" s="36">
        <v>37728</v>
      </c>
      <c r="D27" s="36">
        <v>37502</v>
      </c>
      <c r="E27" s="36">
        <v>226</v>
      </c>
      <c r="F27" s="36">
        <v>21810</v>
      </c>
      <c r="G27" s="36">
        <v>5563</v>
      </c>
      <c r="H27" s="36">
        <v>6001</v>
      </c>
      <c r="I27" s="36">
        <v>6001</v>
      </c>
      <c r="J27" s="36">
        <v>0</v>
      </c>
      <c r="K27" s="36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</row>
    <row r="28" spans="1:215" ht="33" customHeight="1">
      <c r="A28" s="8" t="s">
        <v>38</v>
      </c>
      <c r="B28" s="39">
        <f>SUM(C28,F28,G28,H28,'第３９表老人保健会計 (次ページ以降印刷)'!C28:D28)</f>
        <v>716476</v>
      </c>
      <c r="C28" s="39">
        <v>362054</v>
      </c>
      <c r="D28" s="39">
        <v>358695</v>
      </c>
      <c r="E28" s="39">
        <v>3359</v>
      </c>
      <c r="F28" s="39">
        <v>232874</v>
      </c>
      <c r="G28" s="39">
        <v>57242</v>
      </c>
      <c r="H28" s="39">
        <v>64306</v>
      </c>
      <c r="I28" s="39">
        <v>59522</v>
      </c>
      <c r="J28" s="39">
        <v>4784</v>
      </c>
      <c r="K28" s="39">
        <v>4784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</row>
    <row r="29" spans="1:215" ht="33" customHeight="1">
      <c r="A29" s="7" t="s">
        <v>122</v>
      </c>
      <c r="B29" s="36">
        <f>SUM(C29,F29,G29,H29,'第３９表老人保健会計 (次ページ以降印刷)'!C29:D29)</f>
        <v>2253128</v>
      </c>
      <c r="C29" s="36">
        <v>1130296</v>
      </c>
      <c r="D29" s="36">
        <v>1122036</v>
      </c>
      <c r="E29" s="36">
        <v>8260</v>
      </c>
      <c r="F29" s="36">
        <v>746845</v>
      </c>
      <c r="G29" s="36">
        <v>185972</v>
      </c>
      <c r="H29" s="36">
        <v>178167</v>
      </c>
      <c r="I29" s="36">
        <v>178167</v>
      </c>
      <c r="J29" s="36">
        <v>0</v>
      </c>
      <c r="K29" s="36"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</row>
    <row r="30" spans="1:215" ht="33" customHeight="1">
      <c r="A30" s="7" t="s">
        <v>39</v>
      </c>
      <c r="B30" s="36">
        <f>SUM(C30,F30,G30,H30,'第３９表老人保健会計 (次ページ以降印刷)'!C30:D30)</f>
        <v>473322</v>
      </c>
      <c r="C30" s="36">
        <v>231614</v>
      </c>
      <c r="D30" s="36">
        <v>230094</v>
      </c>
      <c r="E30" s="36">
        <v>1520</v>
      </c>
      <c r="F30" s="36">
        <v>153529</v>
      </c>
      <c r="G30" s="36">
        <v>37207</v>
      </c>
      <c r="H30" s="36">
        <v>41266</v>
      </c>
      <c r="I30" s="36">
        <v>41266</v>
      </c>
      <c r="J30" s="36">
        <v>0</v>
      </c>
      <c r="K30" s="36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</row>
    <row r="31" spans="1:215" ht="33" customHeight="1">
      <c r="A31" s="7" t="s">
        <v>40</v>
      </c>
      <c r="B31" s="36">
        <f>SUM(C31,F31,G31,H31,'第３９表老人保健会計 (次ページ以降印刷)'!C31:D31)</f>
        <v>1330932</v>
      </c>
      <c r="C31" s="36">
        <v>617472</v>
      </c>
      <c r="D31" s="36">
        <v>613078</v>
      </c>
      <c r="E31" s="36">
        <v>4394</v>
      </c>
      <c r="F31" s="36">
        <v>437712</v>
      </c>
      <c r="G31" s="36">
        <v>111638</v>
      </c>
      <c r="H31" s="36">
        <v>102173</v>
      </c>
      <c r="I31" s="36">
        <v>102173</v>
      </c>
      <c r="J31" s="36">
        <v>0</v>
      </c>
      <c r="K31" s="36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</row>
    <row r="32" spans="1:215" ht="33" customHeight="1">
      <c r="A32" s="7" t="s">
        <v>41</v>
      </c>
      <c r="B32" s="36">
        <f>SUM(C32,F32,G32,H32,'第３９表老人保健会計 (次ページ以降印刷)'!C32:D32)</f>
        <v>552174</v>
      </c>
      <c r="C32" s="36">
        <v>249254</v>
      </c>
      <c r="D32" s="36">
        <v>246981</v>
      </c>
      <c r="E32" s="36">
        <v>2273</v>
      </c>
      <c r="F32" s="36">
        <v>155193</v>
      </c>
      <c r="G32" s="36">
        <v>38643</v>
      </c>
      <c r="H32" s="36">
        <v>70518</v>
      </c>
      <c r="I32" s="36">
        <v>62157</v>
      </c>
      <c r="J32" s="36">
        <v>8361</v>
      </c>
      <c r="K32" s="36">
        <v>8361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</row>
    <row r="33" spans="1:215" ht="33" customHeight="1">
      <c r="A33" s="8" t="s">
        <v>42</v>
      </c>
      <c r="B33" s="39">
        <f>SUM(C33,F33,G33,H33,'第３９表老人保健会計 (次ページ以降印刷)'!C33:D33)</f>
        <v>2397904</v>
      </c>
      <c r="C33" s="39">
        <v>1182224</v>
      </c>
      <c r="D33" s="39">
        <v>1173795</v>
      </c>
      <c r="E33" s="39">
        <v>8429</v>
      </c>
      <c r="F33" s="39">
        <v>823519</v>
      </c>
      <c r="G33" s="39">
        <v>202056</v>
      </c>
      <c r="H33" s="39">
        <v>184258</v>
      </c>
      <c r="I33" s="39">
        <v>184258</v>
      </c>
      <c r="J33" s="39">
        <v>0</v>
      </c>
      <c r="K33" s="39"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</row>
    <row r="34" spans="1:215" ht="33" customHeight="1">
      <c r="A34" s="7" t="s">
        <v>43</v>
      </c>
      <c r="B34" s="36">
        <f>SUM(C34,F34,G34,H34,'第３９表老人保健会計 (次ページ以降印刷)'!C34:D34)</f>
        <v>2134422</v>
      </c>
      <c r="C34" s="36">
        <v>1078312</v>
      </c>
      <c r="D34" s="36">
        <v>1070386</v>
      </c>
      <c r="E34" s="36">
        <v>7926</v>
      </c>
      <c r="F34" s="36">
        <v>670789</v>
      </c>
      <c r="G34" s="36">
        <v>166301</v>
      </c>
      <c r="H34" s="36">
        <v>205210</v>
      </c>
      <c r="I34" s="36">
        <v>194312</v>
      </c>
      <c r="J34" s="36">
        <v>10898</v>
      </c>
      <c r="K34" s="36">
        <v>7860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</row>
    <row r="35" spans="1:215" ht="33" customHeight="1">
      <c r="A35" s="7" t="s">
        <v>44</v>
      </c>
      <c r="B35" s="36">
        <f>SUM(C35,F35,G35,H35,'第３９表老人保健会計 (次ページ以降印刷)'!C35:D35)</f>
        <v>523393</v>
      </c>
      <c r="C35" s="36">
        <v>240929</v>
      </c>
      <c r="D35" s="36">
        <v>239178</v>
      </c>
      <c r="E35" s="36">
        <v>1751</v>
      </c>
      <c r="F35" s="36">
        <v>163001</v>
      </c>
      <c r="G35" s="36">
        <v>41049</v>
      </c>
      <c r="H35" s="36">
        <v>51119</v>
      </c>
      <c r="I35" s="36">
        <v>48204</v>
      </c>
      <c r="J35" s="36">
        <v>2915</v>
      </c>
      <c r="K35" s="36">
        <v>2915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</row>
    <row r="36" spans="1:215" ht="33" customHeight="1">
      <c r="A36" s="7" t="s">
        <v>45</v>
      </c>
      <c r="B36" s="36">
        <f>SUM(C36,F36,G36,H36,'第３９表老人保健会計 (次ページ以降印刷)'!C36:D36)</f>
        <v>704926</v>
      </c>
      <c r="C36" s="36">
        <v>333497</v>
      </c>
      <c r="D36" s="36">
        <v>331275</v>
      </c>
      <c r="E36" s="36">
        <v>2222</v>
      </c>
      <c r="F36" s="36">
        <v>224399</v>
      </c>
      <c r="G36" s="36">
        <v>53962</v>
      </c>
      <c r="H36" s="36">
        <v>81445</v>
      </c>
      <c r="I36" s="36">
        <v>81445</v>
      </c>
      <c r="J36" s="36">
        <v>0</v>
      </c>
      <c r="K36" s="36"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</row>
    <row r="37" spans="1:215" ht="33" customHeight="1">
      <c r="A37" s="7" t="s">
        <v>46</v>
      </c>
      <c r="B37" s="36">
        <f>SUM(C37,F37,G37,H37,'第３９表老人保健会計 (次ページ以降印刷)'!C37:D37)</f>
        <v>403447</v>
      </c>
      <c r="C37" s="36">
        <v>178806</v>
      </c>
      <c r="D37" s="36">
        <v>177198</v>
      </c>
      <c r="E37" s="36">
        <v>1608</v>
      </c>
      <c r="F37" s="36">
        <v>128515</v>
      </c>
      <c r="G37" s="36">
        <v>29791</v>
      </c>
      <c r="H37" s="36">
        <v>51635</v>
      </c>
      <c r="I37" s="36">
        <v>51635</v>
      </c>
      <c r="J37" s="36">
        <v>0</v>
      </c>
      <c r="K37" s="36"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</row>
    <row r="38" spans="1:215" ht="33" customHeight="1">
      <c r="A38" s="8" t="s">
        <v>47</v>
      </c>
      <c r="B38" s="39">
        <f>SUM(C38,F38,G38,H38,'第３９表老人保健会計 (次ページ以降印刷)'!C38:D38)</f>
        <v>602052</v>
      </c>
      <c r="C38" s="39">
        <v>292986</v>
      </c>
      <c r="D38" s="39">
        <v>289692</v>
      </c>
      <c r="E38" s="39">
        <v>3294</v>
      </c>
      <c r="F38" s="39">
        <v>227899</v>
      </c>
      <c r="G38" s="39">
        <v>56310</v>
      </c>
      <c r="H38" s="39">
        <v>15437</v>
      </c>
      <c r="I38" s="39">
        <v>15437</v>
      </c>
      <c r="J38" s="39">
        <v>0</v>
      </c>
      <c r="K38" s="39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</row>
    <row r="39" spans="1:215" ht="33" customHeight="1">
      <c r="A39" s="7" t="s">
        <v>48</v>
      </c>
      <c r="B39" s="36">
        <f>SUM(C39,F39,G39,H39,'第３９表老人保健会計 (次ページ以降印刷)'!C39:D39)</f>
        <v>307790</v>
      </c>
      <c r="C39" s="36">
        <v>157531</v>
      </c>
      <c r="D39" s="36">
        <v>156088</v>
      </c>
      <c r="E39" s="36">
        <v>1443</v>
      </c>
      <c r="F39" s="36">
        <v>98154</v>
      </c>
      <c r="G39" s="36">
        <v>25002</v>
      </c>
      <c r="H39" s="36">
        <v>25002</v>
      </c>
      <c r="I39" s="36">
        <v>25002</v>
      </c>
      <c r="J39" s="36">
        <v>0</v>
      </c>
      <c r="K39" s="36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</row>
    <row r="40" spans="1:215" ht="33" customHeight="1">
      <c r="A40" s="7" t="s">
        <v>123</v>
      </c>
      <c r="B40" s="36">
        <f>SUM(C40,F40,G40,H40,'第３９表老人保健会計 (次ページ以降印刷)'!C40:D40)</f>
        <v>3117908</v>
      </c>
      <c r="C40" s="36">
        <v>1579460</v>
      </c>
      <c r="D40" s="36">
        <v>1568598</v>
      </c>
      <c r="E40" s="36">
        <v>10862</v>
      </c>
      <c r="F40" s="36">
        <v>1001736</v>
      </c>
      <c r="G40" s="36">
        <v>249172</v>
      </c>
      <c r="H40" s="36">
        <v>276169</v>
      </c>
      <c r="I40" s="36">
        <v>276169</v>
      </c>
      <c r="J40" s="36">
        <v>0</v>
      </c>
      <c r="K40" s="36"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</row>
    <row r="41" spans="1:215" ht="33" customHeight="1">
      <c r="A41" s="7" t="s">
        <v>49</v>
      </c>
      <c r="B41" s="36">
        <f>SUM(C41,F41,G41,H41,'第３９表老人保健会計 (次ページ以降印刷)'!C41:D41)</f>
        <v>1267186</v>
      </c>
      <c r="C41" s="36">
        <v>630412</v>
      </c>
      <c r="D41" s="36">
        <v>626101</v>
      </c>
      <c r="E41" s="36">
        <v>4311</v>
      </c>
      <c r="F41" s="36">
        <v>393760</v>
      </c>
      <c r="G41" s="36">
        <v>97154</v>
      </c>
      <c r="H41" s="36">
        <v>120255</v>
      </c>
      <c r="I41" s="36">
        <v>116199</v>
      </c>
      <c r="J41" s="36">
        <v>4056</v>
      </c>
      <c r="K41" s="36">
        <v>4056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</row>
    <row r="42" spans="1:215" ht="33" customHeight="1">
      <c r="A42" s="7" t="s">
        <v>50</v>
      </c>
      <c r="B42" s="36">
        <f>SUM(C42,F42,G42,H42,'第３９表老人保健会計 (次ページ以降印刷)'!C42:D42)</f>
        <v>628631</v>
      </c>
      <c r="C42" s="36">
        <v>315038</v>
      </c>
      <c r="D42" s="36">
        <v>312661</v>
      </c>
      <c r="E42" s="36">
        <v>2377</v>
      </c>
      <c r="F42" s="36">
        <v>195715</v>
      </c>
      <c r="G42" s="36">
        <v>48410</v>
      </c>
      <c r="H42" s="36">
        <v>64166</v>
      </c>
      <c r="I42" s="36">
        <v>64166</v>
      </c>
      <c r="J42" s="36">
        <v>0</v>
      </c>
      <c r="K42" s="36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</row>
    <row r="43" spans="1:215" ht="33" customHeight="1">
      <c r="A43" s="8" t="s">
        <v>51</v>
      </c>
      <c r="B43" s="39">
        <f>SUM(C43,F43,G43,H43,'第３９表老人保健会計 (次ページ以降印刷)'!C43:D43)</f>
        <v>410093</v>
      </c>
      <c r="C43" s="39">
        <v>208142</v>
      </c>
      <c r="D43" s="39">
        <v>206551</v>
      </c>
      <c r="E43" s="39">
        <v>1591</v>
      </c>
      <c r="F43" s="39">
        <v>134404</v>
      </c>
      <c r="G43" s="39">
        <v>33991</v>
      </c>
      <c r="H43" s="39">
        <v>33144</v>
      </c>
      <c r="I43" s="39">
        <v>33144</v>
      </c>
      <c r="J43" s="39">
        <v>0</v>
      </c>
      <c r="K43" s="39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</row>
    <row r="44" spans="1:215" ht="33" customHeight="1">
      <c r="A44" s="7" t="s">
        <v>52</v>
      </c>
      <c r="B44" s="36">
        <f>SUM(C44,F44,G44,H44,'第３９表老人保健会計 (次ページ以降印刷)'!C44:D44)</f>
        <v>1643294</v>
      </c>
      <c r="C44" s="36">
        <v>838555</v>
      </c>
      <c r="D44" s="36">
        <v>832680</v>
      </c>
      <c r="E44" s="36">
        <v>5875</v>
      </c>
      <c r="F44" s="36">
        <v>515119</v>
      </c>
      <c r="G44" s="36">
        <v>131380</v>
      </c>
      <c r="H44" s="36">
        <v>145937</v>
      </c>
      <c r="I44" s="36">
        <v>140381</v>
      </c>
      <c r="J44" s="36">
        <v>5556</v>
      </c>
      <c r="K44" s="36">
        <v>5556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</row>
    <row r="45" spans="1:215" ht="33" customHeight="1">
      <c r="A45" s="7" t="s">
        <v>53</v>
      </c>
      <c r="B45" s="36">
        <f>SUM(C45,F45,G45,H45,'第３９表老人保健会計 (次ページ以降印刷)'!C45:D45)</f>
        <v>1490128</v>
      </c>
      <c r="C45" s="36">
        <v>723620</v>
      </c>
      <c r="D45" s="36">
        <v>719093</v>
      </c>
      <c r="E45" s="36">
        <v>4527</v>
      </c>
      <c r="F45" s="36">
        <v>465924</v>
      </c>
      <c r="G45" s="36">
        <v>114540</v>
      </c>
      <c r="H45" s="36">
        <v>147932</v>
      </c>
      <c r="I45" s="36">
        <v>138808</v>
      </c>
      <c r="J45" s="36">
        <v>9124</v>
      </c>
      <c r="K45" s="36">
        <v>7159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</row>
    <row r="46" spans="1:215" ht="33" customHeight="1">
      <c r="A46" s="7" t="s">
        <v>54</v>
      </c>
      <c r="B46" s="36">
        <f>SUM(C46,F46,G46,H46,'第３９表老人保健会計 (次ページ以降印刷)'!C46:D46)</f>
        <v>737776</v>
      </c>
      <c r="C46" s="36">
        <v>351220</v>
      </c>
      <c r="D46" s="36">
        <v>349087</v>
      </c>
      <c r="E46" s="36">
        <v>2133</v>
      </c>
      <c r="F46" s="36">
        <v>216469</v>
      </c>
      <c r="G46" s="36">
        <v>55210</v>
      </c>
      <c r="H46" s="36">
        <v>87258</v>
      </c>
      <c r="I46" s="36">
        <v>87258</v>
      </c>
      <c r="J46" s="36">
        <v>0</v>
      </c>
      <c r="K46" s="36"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</row>
    <row r="47" spans="1:215" ht="33" customHeight="1">
      <c r="A47" s="7" t="s">
        <v>55</v>
      </c>
      <c r="B47" s="36">
        <f>SUM(C47,F47,G47,H47,'第３９表老人保健会計 (次ページ以降印刷)'!C47:D47)</f>
        <v>1120677</v>
      </c>
      <c r="C47" s="36">
        <v>571827</v>
      </c>
      <c r="D47" s="36">
        <v>568798</v>
      </c>
      <c r="E47" s="36">
        <v>3029</v>
      </c>
      <c r="F47" s="36">
        <v>360690</v>
      </c>
      <c r="G47" s="36">
        <v>86606</v>
      </c>
      <c r="H47" s="36">
        <v>101550</v>
      </c>
      <c r="I47" s="36">
        <v>92675</v>
      </c>
      <c r="J47" s="36">
        <v>8875</v>
      </c>
      <c r="K47" s="36">
        <v>8875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</row>
    <row r="48" spans="1:215" ht="33" customHeight="1">
      <c r="A48" s="8" t="s">
        <v>56</v>
      </c>
      <c r="B48" s="39">
        <f>SUM(C48,F48,G48,H48,'第３９表老人保健会計 (次ページ以降印刷)'!C48:D48)</f>
        <v>517280</v>
      </c>
      <c r="C48" s="39">
        <v>241102</v>
      </c>
      <c r="D48" s="39">
        <v>239543</v>
      </c>
      <c r="E48" s="39">
        <v>1559</v>
      </c>
      <c r="F48" s="39">
        <v>157371</v>
      </c>
      <c r="G48" s="39">
        <v>39621</v>
      </c>
      <c r="H48" s="39">
        <v>64962</v>
      </c>
      <c r="I48" s="39">
        <v>64962</v>
      </c>
      <c r="J48" s="39">
        <v>0</v>
      </c>
      <c r="K48" s="39"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</row>
    <row r="49" spans="1:215" ht="33" customHeight="1">
      <c r="A49" s="7" t="s">
        <v>57</v>
      </c>
      <c r="B49" s="36">
        <f>SUM(C49,F49,G49,H49,'第３９表老人保健会計 (次ページ以降印刷)'!C49:D49)</f>
        <v>1989628</v>
      </c>
      <c r="C49" s="36">
        <v>984424</v>
      </c>
      <c r="D49" s="36">
        <v>976898</v>
      </c>
      <c r="E49" s="36">
        <v>7526</v>
      </c>
      <c r="F49" s="36">
        <v>665473</v>
      </c>
      <c r="G49" s="36">
        <v>162374</v>
      </c>
      <c r="H49" s="36">
        <v>173717</v>
      </c>
      <c r="I49" s="36">
        <v>167995</v>
      </c>
      <c r="J49" s="36">
        <v>5722</v>
      </c>
      <c r="K49" s="36">
        <v>5722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</row>
    <row r="50" spans="1:215" ht="33" customHeight="1">
      <c r="A50" s="7" t="s">
        <v>58</v>
      </c>
      <c r="B50" s="36">
        <f>SUM(C50,F50,G50,H50,'第３９表老人保健会計 (次ページ以降印刷)'!C50:D50)</f>
        <v>644736</v>
      </c>
      <c r="C50" s="36">
        <v>310526</v>
      </c>
      <c r="D50" s="36">
        <v>307853</v>
      </c>
      <c r="E50" s="36">
        <v>2673</v>
      </c>
      <c r="F50" s="36">
        <v>194090</v>
      </c>
      <c r="G50" s="36">
        <v>49252</v>
      </c>
      <c r="H50" s="36">
        <v>86430</v>
      </c>
      <c r="I50" s="36">
        <v>86430</v>
      </c>
      <c r="J50" s="36">
        <v>0</v>
      </c>
      <c r="K50" s="36"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</row>
    <row r="51" spans="1:215" ht="33" customHeight="1">
      <c r="A51" s="7" t="s">
        <v>59</v>
      </c>
      <c r="B51" s="36">
        <f>SUM(C51,F51,G51,H51,'第３９表老人保健会計 (次ページ以降印刷)'!C51:D51)</f>
        <v>853409</v>
      </c>
      <c r="C51" s="36">
        <v>415426</v>
      </c>
      <c r="D51" s="36">
        <v>412845</v>
      </c>
      <c r="E51" s="36">
        <v>2581</v>
      </c>
      <c r="F51" s="36">
        <v>278824</v>
      </c>
      <c r="G51" s="36">
        <v>69574</v>
      </c>
      <c r="H51" s="36">
        <v>88903</v>
      </c>
      <c r="I51" s="36">
        <v>88903</v>
      </c>
      <c r="J51" s="36">
        <v>0</v>
      </c>
      <c r="K51" s="36"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</row>
    <row r="52" spans="1:215" ht="33" customHeight="1">
      <c r="A52" s="7" t="s">
        <v>60</v>
      </c>
      <c r="B52" s="36">
        <f>SUM(C52,F52,G52,H52,'第３９表老人保健会計 (次ページ以降印刷)'!C52:D52)</f>
        <v>710368</v>
      </c>
      <c r="C52" s="36">
        <v>356122</v>
      </c>
      <c r="D52" s="36">
        <v>353926</v>
      </c>
      <c r="E52" s="36">
        <v>2196</v>
      </c>
      <c r="F52" s="36">
        <v>234480</v>
      </c>
      <c r="G52" s="36">
        <v>58798</v>
      </c>
      <c r="H52" s="36">
        <v>60315</v>
      </c>
      <c r="I52" s="36">
        <v>60315</v>
      </c>
      <c r="J52" s="36">
        <v>0</v>
      </c>
      <c r="K52" s="36"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</row>
    <row r="53" spans="1:215" ht="33" customHeight="1">
      <c r="A53" s="8" t="s">
        <v>61</v>
      </c>
      <c r="B53" s="39">
        <f>SUM(C53,F53,G53,H53,'第３９表老人保健会計 (次ページ以降印刷)'!C53:D53)</f>
        <v>946691</v>
      </c>
      <c r="C53" s="39">
        <v>471013</v>
      </c>
      <c r="D53" s="39">
        <v>467496</v>
      </c>
      <c r="E53" s="39">
        <v>3517</v>
      </c>
      <c r="F53" s="39">
        <v>305725</v>
      </c>
      <c r="G53" s="39">
        <v>76650</v>
      </c>
      <c r="H53" s="39">
        <v>83161</v>
      </c>
      <c r="I53" s="39">
        <v>83161</v>
      </c>
      <c r="J53" s="39">
        <v>0</v>
      </c>
      <c r="K53" s="39"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</row>
    <row r="54" spans="1:215" ht="33" customHeight="1">
      <c r="A54" s="7" t="s">
        <v>62</v>
      </c>
      <c r="B54" s="36">
        <f>SUM(C54,F54,G54,H54,'第３９表老人保健会計 (次ページ以降印刷)'!C54:D54)</f>
        <v>1847766</v>
      </c>
      <c r="C54" s="36">
        <v>921353</v>
      </c>
      <c r="D54" s="36">
        <v>914496</v>
      </c>
      <c r="E54" s="36">
        <v>6857</v>
      </c>
      <c r="F54" s="36">
        <v>577461</v>
      </c>
      <c r="G54" s="36">
        <v>145913</v>
      </c>
      <c r="H54" s="36">
        <v>161093</v>
      </c>
      <c r="I54" s="36">
        <v>161093</v>
      </c>
      <c r="J54" s="36">
        <v>0</v>
      </c>
      <c r="K54" s="36"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</row>
    <row r="55" spans="1:215" ht="33" customHeight="1">
      <c r="A55" s="7" t="s">
        <v>63</v>
      </c>
      <c r="B55" s="36">
        <f>SUM(C55,F55,G55,H55,'第３９表老人保健会計 (次ページ以降印刷)'!C55:D55)</f>
        <v>1264735</v>
      </c>
      <c r="C55" s="36">
        <v>643886</v>
      </c>
      <c r="D55" s="36">
        <v>639342</v>
      </c>
      <c r="E55" s="36">
        <v>4544</v>
      </c>
      <c r="F55" s="36">
        <v>394103</v>
      </c>
      <c r="G55" s="36">
        <v>100515</v>
      </c>
      <c r="H55" s="36">
        <v>125630</v>
      </c>
      <c r="I55" s="36">
        <v>125630</v>
      </c>
      <c r="J55" s="36">
        <v>0</v>
      </c>
      <c r="K55" s="36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</row>
    <row r="56" spans="1:215" ht="33" customHeight="1">
      <c r="A56" s="7" t="s">
        <v>64</v>
      </c>
      <c r="B56" s="36">
        <f>SUM(C56,F56,G56,H56,'第３９表老人保健会計 (次ページ以降印刷)'!C56:D56)</f>
        <v>752570</v>
      </c>
      <c r="C56" s="36">
        <v>349190</v>
      </c>
      <c r="D56" s="36">
        <v>347208</v>
      </c>
      <c r="E56" s="36">
        <v>1982</v>
      </c>
      <c r="F56" s="36">
        <v>236127</v>
      </c>
      <c r="G56" s="36">
        <v>56655</v>
      </c>
      <c r="H56" s="36">
        <v>85299</v>
      </c>
      <c r="I56" s="36">
        <v>85299</v>
      </c>
      <c r="J56" s="36">
        <v>0</v>
      </c>
      <c r="K56" s="36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</row>
    <row r="57" spans="1:215" ht="33" customHeight="1">
      <c r="A57" s="7" t="s">
        <v>65</v>
      </c>
      <c r="B57" s="36">
        <f>SUM(C57,F57,G57,H57,'第３９表老人保健会計 (次ページ以降印刷)'!C57:D57)</f>
        <v>1080576</v>
      </c>
      <c r="C57" s="36">
        <v>492799</v>
      </c>
      <c r="D57" s="36">
        <v>489510</v>
      </c>
      <c r="E57" s="36">
        <v>3289</v>
      </c>
      <c r="F57" s="36">
        <v>321222</v>
      </c>
      <c r="G57" s="36">
        <v>78334</v>
      </c>
      <c r="H57" s="36">
        <v>118774</v>
      </c>
      <c r="I57" s="36">
        <v>118774</v>
      </c>
      <c r="J57" s="36">
        <v>0</v>
      </c>
      <c r="K57" s="36"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</row>
    <row r="58" spans="1:215" ht="33" customHeight="1">
      <c r="A58" s="8" t="s">
        <v>66</v>
      </c>
      <c r="B58" s="39">
        <f>SUM(C58,F58,G58,H58,'第３９表老人保健会計 (次ページ以降印刷)'!C58:D58)</f>
        <v>1536021</v>
      </c>
      <c r="C58" s="39">
        <v>741678</v>
      </c>
      <c r="D58" s="39">
        <v>736933</v>
      </c>
      <c r="E58" s="39">
        <v>4745</v>
      </c>
      <c r="F58" s="39">
        <v>460124</v>
      </c>
      <c r="G58" s="39">
        <v>114463</v>
      </c>
      <c r="H58" s="39">
        <v>167564</v>
      </c>
      <c r="I58" s="39">
        <v>164305</v>
      </c>
      <c r="J58" s="39">
        <v>3259</v>
      </c>
      <c r="K58" s="39">
        <v>3259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</row>
    <row r="59" spans="1:215" ht="33" customHeight="1">
      <c r="A59" s="7" t="s">
        <v>67</v>
      </c>
      <c r="B59" s="36">
        <f>SUM(C59,F59,G59,H59,'第３９表老人保健会計 (次ページ以降印刷)'!C59:D59)</f>
        <v>497541</v>
      </c>
      <c r="C59" s="36">
        <v>248399</v>
      </c>
      <c r="D59" s="36">
        <v>246765</v>
      </c>
      <c r="E59" s="36">
        <v>1634</v>
      </c>
      <c r="F59" s="36">
        <v>160023</v>
      </c>
      <c r="G59" s="36">
        <v>39146</v>
      </c>
      <c r="H59" s="36">
        <v>49930</v>
      </c>
      <c r="I59" s="36">
        <v>49930</v>
      </c>
      <c r="J59" s="36">
        <v>0</v>
      </c>
      <c r="K59" s="36"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</row>
    <row r="60" spans="1:215" ht="33" customHeight="1">
      <c r="A60" s="7" t="s">
        <v>68</v>
      </c>
      <c r="B60" s="36">
        <f>SUM(C60,F60,G60,H60,'第３９表老人保健会計 (次ページ以降印刷)'!C60:D60)</f>
        <v>865703</v>
      </c>
      <c r="C60" s="36">
        <v>441945</v>
      </c>
      <c r="D60" s="36">
        <v>438817</v>
      </c>
      <c r="E60" s="36">
        <v>3128</v>
      </c>
      <c r="F60" s="36">
        <v>265656</v>
      </c>
      <c r="G60" s="36">
        <v>61245</v>
      </c>
      <c r="H60" s="36">
        <v>88206</v>
      </c>
      <c r="I60" s="36">
        <v>88206</v>
      </c>
      <c r="J60" s="36">
        <v>0</v>
      </c>
      <c r="K60" s="36"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</row>
    <row r="61" spans="1:215" ht="33" customHeight="1">
      <c r="A61" s="7" t="s">
        <v>69</v>
      </c>
      <c r="B61" s="36">
        <f>SUM(C61,F61,G61,H61,'第３９表老人保健会計 (次ページ以降印刷)'!C61:D61)</f>
        <v>753491</v>
      </c>
      <c r="C61" s="36">
        <v>375589</v>
      </c>
      <c r="D61" s="36">
        <v>373358</v>
      </c>
      <c r="E61" s="36">
        <v>2231</v>
      </c>
      <c r="F61" s="36">
        <v>224819</v>
      </c>
      <c r="G61" s="36">
        <v>55566</v>
      </c>
      <c r="H61" s="36">
        <v>97510</v>
      </c>
      <c r="I61" s="36">
        <v>97510</v>
      </c>
      <c r="J61" s="36">
        <v>0</v>
      </c>
      <c r="K61" s="36"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</row>
    <row r="62" spans="1:215" ht="33" customHeight="1">
      <c r="A62" s="7" t="s">
        <v>70</v>
      </c>
      <c r="B62" s="36">
        <f>SUM(C62,F62,G62,H62,'第３９表老人保健会計 (次ページ以降印刷)'!C62:D62)</f>
        <v>2024385</v>
      </c>
      <c r="C62" s="36">
        <v>1008088</v>
      </c>
      <c r="D62" s="36">
        <v>1000405</v>
      </c>
      <c r="E62" s="36">
        <v>7683</v>
      </c>
      <c r="F62" s="36">
        <v>618178</v>
      </c>
      <c r="G62" s="36">
        <v>154919</v>
      </c>
      <c r="H62" s="36">
        <v>190371</v>
      </c>
      <c r="I62" s="36">
        <v>190371</v>
      </c>
      <c r="J62" s="36">
        <v>0</v>
      </c>
      <c r="K62" s="36"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</row>
    <row r="63" spans="1:215" ht="33" customHeight="1">
      <c r="A63" s="8" t="s">
        <v>71</v>
      </c>
      <c r="B63" s="39">
        <f>SUM(C63,F63,G63,H63,'第３９表老人保健会計 (次ページ以降印刷)'!C63:D63)</f>
        <v>201474</v>
      </c>
      <c r="C63" s="39">
        <v>86062</v>
      </c>
      <c r="D63" s="39">
        <v>85285</v>
      </c>
      <c r="E63" s="39">
        <v>777</v>
      </c>
      <c r="F63" s="39">
        <v>57918</v>
      </c>
      <c r="G63" s="39">
        <v>14737</v>
      </c>
      <c r="H63" s="39">
        <v>27044</v>
      </c>
      <c r="I63" s="39">
        <v>27044</v>
      </c>
      <c r="J63" s="39">
        <v>0</v>
      </c>
      <c r="K63" s="39">
        <v>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</row>
    <row r="64" spans="1:215" ht="33" customHeight="1">
      <c r="A64" s="7" t="s">
        <v>72</v>
      </c>
      <c r="B64" s="36">
        <f>SUM(C64,F64,G64,H64,'第３９表老人保健会計 (次ページ以降印刷)'!C64:D64)</f>
        <v>785484</v>
      </c>
      <c r="C64" s="36">
        <v>389134</v>
      </c>
      <c r="D64" s="36">
        <v>385634</v>
      </c>
      <c r="E64" s="36">
        <v>3500</v>
      </c>
      <c r="F64" s="36">
        <v>257289</v>
      </c>
      <c r="G64" s="36">
        <v>65419</v>
      </c>
      <c r="H64" s="36">
        <v>66344</v>
      </c>
      <c r="I64" s="36">
        <v>66344</v>
      </c>
      <c r="J64" s="36">
        <v>0</v>
      </c>
      <c r="K64" s="36">
        <v>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</row>
    <row r="65" spans="1:215" ht="33" customHeight="1" thickBot="1">
      <c r="A65" s="7" t="s">
        <v>76</v>
      </c>
      <c r="B65" s="36">
        <f>SUM(C65,F65,G65,H65,'第３９表老人保健会計 (次ページ以降印刷)'!C65:D65)</f>
        <v>654574</v>
      </c>
      <c r="C65" s="36">
        <v>327863</v>
      </c>
      <c r="D65" s="36">
        <v>325013</v>
      </c>
      <c r="E65" s="36">
        <v>2850</v>
      </c>
      <c r="F65" s="36">
        <v>218044</v>
      </c>
      <c r="G65" s="36">
        <v>53984</v>
      </c>
      <c r="H65" s="36">
        <v>54680</v>
      </c>
      <c r="I65" s="36">
        <v>54680</v>
      </c>
      <c r="J65" s="36">
        <v>0</v>
      </c>
      <c r="K65" s="36">
        <v>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</row>
    <row r="66" spans="1:215" ht="33" customHeight="1" thickBot="1" thickTop="1">
      <c r="A66" s="32" t="s">
        <v>73</v>
      </c>
      <c r="B66" s="37">
        <f aca="true" t="shared" si="1" ref="B66:K66">SUM(B19:B65)</f>
        <v>49774642</v>
      </c>
      <c r="C66" s="37">
        <f t="shared" si="1"/>
        <v>24482584</v>
      </c>
      <c r="D66" s="37">
        <f t="shared" si="1"/>
        <v>24303989</v>
      </c>
      <c r="E66" s="37">
        <f t="shared" si="1"/>
        <v>178595</v>
      </c>
      <c r="F66" s="37">
        <f t="shared" si="1"/>
        <v>15811378</v>
      </c>
      <c r="G66" s="37">
        <f t="shared" si="1"/>
        <v>3927084</v>
      </c>
      <c r="H66" s="37">
        <f t="shared" si="1"/>
        <v>4763691</v>
      </c>
      <c r="I66" s="37">
        <f t="shared" si="1"/>
        <v>4681028</v>
      </c>
      <c r="J66" s="37">
        <f t="shared" si="1"/>
        <v>82663</v>
      </c>
      <c r="K66" s="37">
        <f t="shared" si="1"/>
        <v>77660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</row>
    <row r="67" spans="1:215" ht="33" customHeight="1" thickTop="1">
      <c r="A67" s="33" t="s">
        <v>74</v>
      </c>
      <c r="B67" s="40">
        <f aca="true" t="shared" si="2" ref="B67:K67">SUM(B66,B18)</f>
        <v>195206303</v>
      </c>
      <c r="C67" s="40">
        <f t="shared" si="2"/>
        <v>100131113</v>
      </c>
      <c r="D67" s="40">
        <f t="shared" si="2"/>
        <v>99371043</v>
      </c>
      <c r="E67" s="40">
        <f t="shared" si="2"/>
        <v>760070</v>
      </c>
      <c r="F67" s="40">
        <f t="shared" si="2"/>
        <v>61288263</v>
      </c>
      <c r="G67" s="40">
        <f t="shared" si="2"/>
        <v>15267968</v>
      </c>
      <c r="H67" s="40">
        <f t="shared" si="2"/>
        <v>17165225</v>
      </c>
      <c r="I67" s="40">
        <f t="shared" si="2"/>
        <v>16857951</v>
      </c>
      <c r="J67" s="40">
        <f t="shared" si="2"/>
        <v>307274</v>
      </c>
      <c r="K67" s="40">
        <f t="shared" si="2"/>
        <v>289533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</row>
    <row r="68" spans="1:11" s="60" customFormat="1" ht="33.75" customHeight="1" hidden="1">
      <c r="A68" s="62" t="s">
        <v>125</v>
      </c>
      <c r="B68" s="62"/>
      <c r="C68" s="62">
        <v>54</v>
      </c>
      <c r="D68" s="62">
        <v>54</v>
      </c>
      <c r="E68" s="62">
        <v>54</v>
      </c>
      <c r="F68" s="62">
        <v>54</v>
      </c>
      <c r="G68" s="62">
        <v>54</v>
      </c>
      <c r="H68" s="62">
        <v>54</v>
      </c>
      <c r="I68" s="62">
        <v>54</v>
      </c>
      <c r="J68" s="62">
        <v>54</v>
      </c>
      <c r="K68" s="62">
        <v>54</v>
      </c>
    </row>
    <row r="69" spans="1:11" s="60" customFormat="1" ht="33.75" customHeight="1" hidden="1">
      <c r="A69" s="60" t="s">
        <v>126</v>
      </c>
      <c r="C69" s="60">
        <v>1</v>
      </c>
      <c r="D69" s="60">
        <v>1</v>
      </c>
      <c r="E69" s="60">
        <v>1</v>
      </c>
      <c r="F69" s="60">
        <v>1</v>
      </c>
      <c r="G69" s="60">
        <v>1</v>
      </c>
      <c r="H69" s="60">
        <v>1</v>
      </c>
      <c r="I69" s="60">
        <v>1</v>
      </c>
      <c r="J69" s="60">
        <v>1</v>
      </c>
      <c r="K69" s="60">
        <v>1</v>
      </c>
    </row>
    <row r="70" spans="1:11" s="60" customFormat="1" ht="33.75" customHeight="1" hidden="1">
      <c r="A70" s="60" t="s">
        <v>127</v>
      </c>
      <c r="C70" s="60">
        <v>1</v>
      </c>
      <c r="D70" s="60">
        <v>2</v>
      </c>
      <c r="E70" s="60">
        <v>3</v>
      </c>
      <c r="F70" s="60">
        <v>4</v>
      </c>
      <c r="G70" s="60">
        <v>5</v>
      </c>
      <c r="H70" s="60">
        <v>6</v>
      </c>
      <c r="I70" s="60">
        <v>7</v>
      </c>
      <c r="J70" s="60">
        <v>8</v>
      </c>
      <c r="K70" s="60">
        <v>9</v>
      </c>
    </row>
  </sheetData>
  <mergeCells count="1">
    <mergeCell ref="J3:K3"/>
  </mergeCells>
  <printOptions/>
  <pageMargins left="0.7874015748031497" right="0.7874015748031497" top="0.7874015748031497" bottom="0.3937007874015748" header="0.4330708661417323" footer="0.31496062992125984"/>
  <pageSetup firstPageNumber="270" useFirstPageNumber="1" fitToHeight="10" horizontalDpi="600" verticalDpi="600" orientation="portrait" paperSize="9" scale="35" r:id="rId1"/>
  <headerFooter alignWithMargins="0">
    <oddHeader>&amp;L&amp;24Ⅷ　　平成１９年度老人保険医療事業会計決算の状況
　　第３９表　老人保険医療事業会計決算の状況</oddHeader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I73"/>
  <sheetViews>
    <sheetView showOutlineSymbols="0" view="pageBreakPreview" zoomScale="50" zoomScaleNormal="87" zoomScaleSheetLayoutView="5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1" sqref="AF1:AM16384"/>
    </sheetView>
  </sheetViews>
  <sheetFormatPr defaultColWidth="24.75390625" defaultRowHeight="14.25"/>
  <cols>
    <col min="1" max="1" width="20.625" style="0" customWidth="1"/>
    <col min="2" max="30" width="19.875" style="0" customWidth="1"/>
    <col min="32" max="32" width="16.875" style="0" hidden="1" customWidth="1"/>
    <col min="33" max="33" width="9.875" style="0" hidden="1" customWidth="1"/>
    <col min="34" max="34" width="16.875" style="0" hidden="1" customWidth="1"/>
    <col min="35" max="35" width="4.375" style="0" hidden="1" customWidth="1"/>
    <col min="36" max="36" width="10.875" style="0" hidden="1" customWidth="1"/>
    <col min="37" max="37" width="4.375" style="0" hidden="1" customWidth="1"/>
    <col min="38" max="38" width="12.625" style="0" hidden="1" customWidth="1"/>
    <col min="39" max="39" width="4.375" style="0" hidden="1" customWidth="1"/>
  </cols>
  <sheetData>
    <row r="1" spans="1:243" ht="33" customHeight="1">
      <c r="A1" s="41" t="s">
        <v>0</v>
      </c>
      <c r="B1" s="5"/>
      <c r="C1" s="10"/>
      <c r="D1" s="12"/>
      <c r="E1" s="13" t="s">
        <v>2</v>
      </c>
      <c r="F1" s="14"/>
      <c r="G1" s="14"/>
      <c r="H1" s="10"/>
      <c r="I1" s="10"/>
      <c r="J1" s="10"/>
      <c r="K1" s="15"/>
      <c r="L1" s="5"/>
      <c r="M1" s="10"/>
      <c r="N1" s="10"/>
      <c r="O1" s="10"/>
      <c r="P1" s="14"/>
      <c r="Q1" s="14"/>
      <c r="R1" s="10"/>
      <c r="S1" s="10"/>
      <c r="T1" s="12"/>
      <c r="U1" s="55" t="s">
        <v>91</v>
      </c>
      <c r="V1" s="54"/>
      <c r="W1" s="45"/>
      <c r="X1" s="45"/>
      <c r="Y1" s="45"/>
      <c r="Z1" s="44"/>
      <c r="AA1" s="44"/>
      <c r="AB1" s="21"/>
      <c r="AC1" s="26" t="s">
        <v>89</v>
      </c>
      <c r="AD1" s="26" t="s">
        <v>128</v>
      </c>
      <c r="AE1" s="57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</row>
    <row r="2" spans="1:243" ht="30" customHeight="1">
      <c r="A2" s="1"/>
      <c r="B2" s="5"/>
      <c r="C2" s="5" t="s">
        <v>5</v>
      </c>
      <c r="D2" s="18" t="s">
        <v>6</v>
      </c>
      <c r="E2" s="19" t="s">
        <v>92</v>
      </c>
      <c r="F2" s="5" t="s">
        <v>7</v>
      </c>
      <c r="G2" s="10"/>
      <c r="H2" s="10"/>
      <c r="I2" s="5" t="s">
        <v>8</v>
      </c>
      <c r="J2" s="10"/>
      <c r="K2" s="11"/>
      <c r="L2" s="5"/>
      <c r="M2" s="10"/>
      <c r="N2" s="10"/>
      <c r="O2" s="10"/>
      <c r="P2" s="10"/>
      <c r="Q2" s="10"/>
      <c r="R2" s="5" t="s">
        <v>9</v>
      </c>
      <c r="S2" s="9" t="s">
        <v>93</v>
      </c>
      <c r="T2" s="18" t="s">
        <v>10</v>
      </c>
      <c r="U2" s="51" t="s">
        <v>11</v>
      </c>
      <c r="V2" s="20" t="s">
        <v>94</v>
      </c>
      <c r="W2" s="43"/>
      <c r="X2" s="44" t="s">
        <v>95</v>
      </c>
      <c r="Y2" s="44"/>
      <c r="Z2" s="45"/>
      <c r="AA2" s="20" t="s">
        <v>12</v>
      </c>
      <c r="AB2" s="21"/>
      <c r="AC2" s="49"/>
      <c r="AD2" s="56" t="s">
        <v>90</v>
      </c>
      <c r="AE2" s="57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</row>
    <row r="3" spans="1:243" ht="27" customHeight="1">
      <c r="A3" s="1"/>
      <c r="B3" s="23"/>
      <c r="C3" s="22"/>
      <c r="D3" s="24"/>
      <c r="E3" s="19"/>
      <c r="F3" s="16"/>
      <c r="G3" s="5" t="s">
        <v>14</v>
      </c>
      <c r="H3" s="5" t="s">
        <v>15</v>
      </c>
      <c r="I3" s="16"/>
      <c r="J3" s="5" t="s">
        <v>96</v>
      </c>
      <c r="K3" s="25"/>
      <c r="L3" s="23"/>
      <c r="M3" s="5" t="s">
        <v>16</v>
      </c>
      <c r="N3" s="5" t="s">
        <v>17</v>
      </c>
      <c r="O3" s="5" t="s">
        <v>97</v>
      </c>
      <c r="P3" s="5" t="s">
        <v>98</v>
      </c>
      <c r="Q3" s="5" t="s">
        <v>99</v>
      </c>
      <c r="R3" s="22"/>
      <c r="S3" s="48" t="s">
        <v>100</v>
      </c>
      <c r="T3" s="24"/>
      <c r="U3" s="52" t="s">
        <v>101</v>
      </c>
      <c r="V3" s="5" t="s">
        <v>102</v>
      </c>
      <c r="W3" s="5" t="s">
        <v>103</v>
      </c>
      <c r="X3" s="5" t="s">
        <v>104</v>
      </c>
      <c r="Y3" s="5" t="s">
        <v>82</v>
      </c>
      <c r="Z3" s="5" t="s">
        <v>105</v>
      </c>
      <c r="AA3" s="5" t="s">
        <v>106</v>
      </c>
      <c r="AB3" s="26" t="s">
        <v>107</v>
      </c>
      <c r="AC3" s="50"/>
      <c r="AD3" s="50"/>
      <c r="AE3" s="57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</row>
    <row r="4" spans="1:243" ht="39" customHeight="1">
      <c r="A4" s="2"/>
      <c r="B4" s="5" t="s">
        <v>18</v>
      </c>
      <c r="C4" s="22"/>
      <c r="D4" s="27"/>
      <c r="E4" s="28"/>
      <c r="F4" s="22"/>
      <c r="G4" s="22"/>
      <c r="H4" s="22"/>
      <c r="I4" s="22"/>
      <c r="J4" s="22"/>
      <c r="K4" s="26" t="s">
        <v>108</v>
      </c>
      <c r="L4" s="5" t="s">
        <v>19</v>
      </c>
      <c r="M4" s="22"/>
      <c r="N4" s="22"/>
      <c r="O4" s="47" t="s">
        <v>109</v>
      </c>
      <c r="P4" s="47" t="s">
        <v>110</v>
      </c>
      <c r="Q4" s="47" t="s">
        <v>111</v>
      </c>
      <c r="R4" s="22"/>
      <c r="S4" s="22"/>
      <c r="T4" s="27"/>
      <c r="U4" s="53" t="s">
        <v>112</v>
      </c>
      <c r="V4" s="22" t="s">
        <v>113</v>
      </c>
      <c r="W4" s="22" t="s">
        <v>114</v>
      </c>
      <c r="X4" s="22" t="s">
        <v>115</v>
      </c>
      <c r="Y4" s="22" t="s">
        <v>116</v>
      </c>
      <c r="Z4" s="22" t="s">
        <v>117</v>
      </c>
      <c r="AA4" s="22" t="s">
        <v>118</v>
      </c>
      <c r="AB4" s="29" t="s">
        <v>119</v>
      </c>
      <c r="AC4" s="29"/>
      <c r="AD4" s="29"/>
      <c r="AE4" s="57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</row>
    <row r="5" spans="1:243" ht="32.25" customHeight="1">
      <c r="A5" s="6" t="s">
        <v>20</v>
      </c>
      <c r="B5" s="34">
        <v>0</v>
      </c>
      <c r="C5" s="34">
        <v>0</v>
      </c>
      <c r="D5" s="34">
        <v>25512</v>
      </c>
      <c r="E5" s="34">
        <f>SUM(F5,I5,R5:T5)</f>
        <v>23080457</v>
      </c>
      <c r="F5" s="35">
        <v>39867</v>
      </c>
      <c r="G5" s="35">
        <v>39867</v>
      </c>
      <c r="H5" s="34">
        <v>0</v>
      </c>
      <c r="I5" s="34">
        <v>22870259</v>
      </c>
      <c r="J5" s="34">
        <v>22343460</v>
      </c>
      <c r="K5" s="35">
        <v>0</v>
      </c>
      <c r="L5" s="34">
        <v>0</v>
      </c>
      <c r="M5" s="34">
        <v>0</v>
      </c>
      <c r="N5" s="34">
        <v>358638</v>
      </c>
      <c r="O5" s="34">
        <v>0</v>
      </c>
      <c r="P5" s="35">
        <v>65123</v>
      </c>
      <c r="Q5" s="35">
        <v>103038</v>
      </c>
      <c r="R5" s="34">
        <v>97844</v>
      </c>
      <c r="S5" s="34">
        <v>0</v>
      </c>
      <c r="T5" s="34">
        <v>72487</v>
      </c>
      <c r="U5" s="35">
        <f>'第３９表老人保健会計（最初のページのみ印刷）'!B5-E5</f>
        <v>0</v>
      </c>
      <c r="V5" s="34">
        <v>0</v>
      </c>
      <c r="W5" s="34">
        <v>0</v>
      </c>
      <c r="X5" s="34">
        <v>255475</v>
      </c>
      <c r="Y5" s="34">
        <v>255475</v>
      </c>
      <c r="Z5" s="35">
        <f aca="true" t="shared" si="0" ref="Z5:Z17">X5-Y5</f>
        <v>0</v>
      </c>
      <c r="AA5" s="35">
        <f aca="true" t="shared" si="1" ref="AA5:AA16">AB5+X5-Y5</f>
        <v>0</v>
      </c>
      <c r="AB5" s="34">
        <f>'第３９表老人保健会計（最初のページのみ印刷）'!B5-E5-V5-W5</f>
        <v>0</v>
      </c>
      <c r="AC5" s="34">
        <v>39867</v>
      </c>
      <c r="AD5" s="34">
        <v>6</v>
      </c>
      <c r="AE5" s="59"/>
      <c r="AF5" s="30">
        <v>23080457</v>
      </c>
      <c r="AG5" s="30">
        <f>'第３９表老人保健会計（最初のページのみ印刷）'!B5-'第３９表老人保健会計 (次ページ以降印刷)'!AF5</f>
        <v>0</v>
      </c>
      <c r="AH5" s="30">
        <v>23080457</v>
      </c>
      <c r="AI5" s="30">
        <f aca="true" t="shared" si="2" ref="AI5:AI17">E5-AH5</f>
        <v>0</v>
      </c>
      <c r="AJ5" s="30">
        <v>0</v>
      </c>
      <c r="AK5" s="30">
        <f aca="true" t="shared" si="3" ref="AK5:AK17">AA5-AJ5</f>
        <v>0</v>
      </c>
      <c r="AL5" s="30">
        <v>0</v>
      </c>
      <c r="AM5" s="30">
        <f aca="true" t="shared" si="4" ref="AM5:AM17">AB5-AL5</f>
        <v>0</v>
      </c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243" ht="32.25" customHeight="1">
      <c r="A6" s="7" t="s">
        <v>21</v>
      </c>
      <c r="B6" s="36">
        <v>0</v>
      </c>
      <c r="C6" s="36">
        <v>0</v>
      </c>
      <c r="D6" s="36">
        <v>29706</v>
      </c>
      <c r="E6" s="36">
        <f aca="true" t="shared" si="5" ref="E6:E17">SUM(F6,I6,R6:T6)</f>
        <v>12044062</v>
      </c>
      <c r="F6" s="36">
        <v>7421</v>
      </c>
      <c r="G6" s="36">
        <v>7421</v>
      </c>
      <c r="H6" s="36">
        <v>0</v>
      </c>
      <c r="I6" s="36">
        <v>11960793</v>
      </c>
      <c r="J6" s="36">
        <v>11763937</v>
      </c>
      <c r="K6" s="36">
        <v>0</v>
      </c>
      <c r="L6" s="36">
        <v>0</v>
      </c>
      <c r="M6" s="36">
        <v>0</v>
      </c>
      <c r="N6" s="36">
        <v>122960</v>
      </c>
      <c r="O6" s="36">
        <v>0</v>
      </c>
      <c r="P6" s="36">
        <v>23070</v>
      </c>
      <c r="Q6" s="36">
        <v>50826</v>
      </c>
      <c r="R6" s="36">
        <v>0</v>
      </c>
      <c r="S6" s="36">
        <v>55401</v>
      </c>
      <c r="T6" s="36">
        <v>20447</v>
      </c>
      <c r="U6" s="36">
        <f>'第３９表老人保健会計（最初のページのみ印刷）'!B6-E6</f>
        <v>145</v>
      </c>
      <c r="V6" s="36">
        <v>0</v>
      </c>
      <c r="W6" s="36">
        <v>0</v>
      </c>
      <c r="X6" s="36">
        <v>73176</v>
      </c>
      <c r="Y6" s="36">
        <v>73321</v>
      </c>
      <c r="Z6" s="36">
        <f t="shared" si="0"/>
        <v>-145</v>
      </c>
      <c r="AA6" s="36">
        <f t="shared" si="1"/>
        <v>0</v>
      </c>
      <c r="AB6" s="36">
        <f>'第３９表老人保健会計（最初のページのみ印刷）'!B6-E6-V6-W6</f>
        <v>145</v>
      </c>
      <c r="AC6" s="36">
        <v>7421</v>
      </c>
      <c r="AD6" s="36">
        <v>1</v>
      </c>
      <c r="AE6" s="59"/>
      <c r="AF6" s="30">
        <v>12044207</v>
      </c>
      <c r="AG6" s="30">
        <f>'第３９表老人保健会計（最初のページのみ印刷）'!B6-'第３９表老人保健会計 (次ページ以降印刷)'!AF6</f>
        <v>0</v>
      </c>
      <c r="AH6" s="30">
        <v>12044062</v>
      </c>
      <c r="AI6" s="30">
        <f t="shared" si="2"/>
        <v>0</v>
      </c>
      <c r="AJ6" s="30">
        <v>0</v>
      </c>
      <c r="AK6" s="30">
        <f t="shared" si="3"/>
        <v>0</v>
      </c>
      <c r="AL6" s="30">
        <v>145</v>
      </c>
      <c r="AM6" s="30">
        <f t="shared" si="4"/>
        <v>0</v>
      </c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</row>
    <row r="7" spans="1:243" ht="32.25" customHeight="1">
      <c r="A7" s="7" t="s">
        <v>22</v>
      </c>
      <c r="B7" s="36">
        <v>0</v>
      </c>
      <c r="C7" s="36">
        <v>0</v>
      </c>
      <c r="D7" s="36">
        <v>38188</v>
      </c>
      <c r="E7" s="36">
        <f t="shared" si="5"/>
        <v>24603531</v>
      </c>
      <c r="F7" s="36">
        <v>36348</v>
      </c>
      <c r="G7" s="36">
        <v>36348</v>
      </c>
      <c r="H7" s="36">
        <v>0</v>
      </c>
      <c r="I7" s="36">
        <v>24243790</v>
      </c>
      <c r="J7" s="36">
        <v>23654363</v>
      </c>
      <c r="K7" s="36">
        <v>561236</v>
      </c>
      <c r="L7" s="36">
        <v>0</v>
      </c>
      <c r="M7" s="36">
        <v>0</v>
      </c>
      <c r="N7" s="36">
        <v>455687</v>
      </c>
      <c r="O7" s="36">
        <v>0</v>
      </c>
      <c r="P7" s="36">
        <v>45990</v>
      </c>
      <c r="Q7" s="36">
        <v>87750</v>
      </c>
      <c r="R7" s="36">
        <v>216572</v>
      </c>
      <c r="S7" s="36">
        <v>0</v>
      </c>
      <c r="T7" s="36">
        <v>106821</v>
      </c>
      <c r="U7" s="36">
        <f>'第３９表老人保健会計（最初のページのみ印刷）'!B7-E7</f>
        <v>0</v>
      </c>
      <c r="V7" s="36">
        <v>0</v>
      </c>
      <c r="W7" s="36">
        <v>0</v>
      </c>
      <c r="X7" s="36">
        <v>264635</v>
      </c>
      <c r="Y7" s="36">
        <v>264635</v>
      </c>
      <c r="Z7" s="36">
        <f t="shared" si="0"/>
        <v>0</v>
      </c>
      <c r="AA7" s="36">
        <f t="shared" si="1"/>
        <v>0</v>
      </c>
      <c r="AB7" s="36">
        <f>'第３９表老人保健会計（最初のページのみ印刷）'!B7-E7-V7-W7</f>
        <v>0</v>
      </c>
      <c r="AC7" s="36">
        <v>36348</v>
      </c>
      <c r="AD7" s="36">
        <v>6</v>
      </c>
      <c r="AE7" s="59"/>
      <c r="AF7" s="30">
        <v>24603531</v>
      </c>
      <c r="AG7" s="30">
        <f>'第３９表老人保健会計（最初のページのみ印刷）'!B7-'第３９表老人保健会計 (次ページ以降印刷)'!AF7</f>
        <v>0</v>
      </c>
      <c r="AH7" s="30">
        <v>24603531</v>
      </c>
      <c r="AI7" s="30">
        <f t="shared" si="2"/>
        <v>0</v>
      </c>
      <c r="AJ7" s="30">
        <v>0</v>
      </c>
      <c r="AK7" s="30">
        <f t="shared" si="3"/>
        <v>0</v>
      </c>
      <c r="AL7" s="30">
        <v>0</v>
      </c>
      <c r="AM7" s="30">
        <f t="shared" si="4"/>
        <v>0</v>
      </c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</row>
    <row r="8" spans="1:243" ht="32.25" customHeight="1">
      <c r="A8" s="7" t="s">
        <v>23</v>
      </c>
      <c r="B8" s="36">
        <v>0</v>
      </c>
      <c r="C8" s="36">
        <v>126953</v>
      </c>
      <c r="D8" s="36">
        <v>116185</v>
      </c>
      <c r="E8" s="36">
        <f t="shared" si="5"/>
        <v>35302400</v>
      </c>
      <c r="F8" s="36">
        <v>40346</v>
      </c>
      <c r="G8" s="36">
        <v>40346</v>
      </c>
      <c r="H8" s="36">
        <v>0</v>
      </c>
      <c r="I8" s="36">
        <v>35095256</v>
      </c>
      <c r="J8" s="36">
        <v>34064657</v>
      </c>
      <c r="K8" s="36">
        <v>825276</v>
      </c>
      <c r="L8" s="36">
        <v>0</v>
      </c>
      <c r="M8" s="36">
        <v>0</v>
      </c>
      <c r="N8" s="36">
        <v>826486</v>
      </c>
      <c r="O8" s="36">
        <v>0</v>
      </c>
      <c r="P8" s="36">
        <v>61685</v>
      </c>
      <c r="Q8" s="36">
        <v>142428</v>
      </c>
      <c r="R8" s="36">
        <v>0</v>
      </c>
      <c r="S8" s="36">
        <v>0</v>
      </c>
      <c r="T8" s="36">
        <v>166798</v>
      </c>
      <c r="U8" s="36">
        <f>'第３９表老人保健会計（最初のページのみ印刷）'!B8-E8</f>
        <v>-399028</v>
      </c>
      <c r="V8" s="36">
        <v>0</v>
      </c>
      <c r="W8" s="36">
        <v>0</v>
      </c>
      <c r="X8" s="36">
        <v>400268</v>
      </c>
      <c r="Y8" s="36">
        <v>1240</v>
      </c>
      <c r="Z8" s="36">
        <f t="shared" si="0"/>
        <v>399028</v>
      </c>
      <c r="AA8" s="36">
        <f t="shared" si="1"/>
        <v>0</v>
      </c>
      <c r="AB8" s="36">
        <f>'第３９表老人保健会計（最初のページのみ印刷）'!B8-E8-V8-W8</f>
        <v>-399028</v>
      </c>
      <c r="AC8" s="36">
        <v>40346</v>
      </c>
      <c r="AD8" s="36">
        <v>8</v>
      </c>
      <c r="AE8" s="59"/>
      <c r="AF8" s="30">
        <v>34903372</v>
      </c>
      <c r="AG8" s="30">
        <f>'第３９表老人保健会計（最初のページのみ印刷）'!B8-'第３９表老人保健会計 (次ページ以降印刷)'!AF8</f>
        <v>0</v>
      </c>
      <c r="AH8" s="30">
        <v>35302400</v>
      </c>
      <c r="AI8" s="30">
        <f t="shared" si="2"/>
        <v>0</v>
      </c>
      <c r="AJ8" s="30">
        <v>0</v>
      </c>
      <c r="AK8" s="30">
        <f t="shared" si="3"/>
        <v>0</v>
      </c>
      <c r="AL8" s="30">
        <v>-399028</v>
      </c>
      <c r="AM8" s="30">
        <f t="shared" si="4"/>
        <v>0</v>
      </c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</row>
    <row r="9" spans="1:243" ht="32.25" customHeight="1">
      <c r="A9" s="7" t="s">
        <v>24</v>
      </c>
      <c r="B9" s="36">
        <v>0</v>
      </c>
      <c r="C9" s="36">
        <v>9905</v>
      </c>
      <c r="D9" s="36">
        <v>8646</v>
      </c>
      <c r="E9" s="36">
        <f t="shared" si="5"/>
        <v>5689545</v>
      </c>
      <c r="F9" s="36">
        <v>7422</v>
      </c>
      <c r="G9" s="36">
        <v>7422</v>
      </c>
      <c r="H9" s="36">
        <v>0</v>
      </c>
      <c r="I9" s="36">
        <v>5578943</v>
      </c>
      <c r="J9" s="36">
        <v>5467004</v>
      </c>
      <c r="K9" s="36">
        <v>5467004</v>
      </c>
      <c r="L9" s="36">
        <v>0</v>
      </c>
      <c r="M9" s="36">
        <v>0</v>
      </c>
      <c r="N9" s="36">
        <v>88126</v>
      </c>
      <c r="O9" s="36">
        <v>0</v>
      </c>
      <c r="P9" s="36">
        <v>3617</v>
      </c>
      <c r="Q9" s="36">
        <v>20196</v>
      </c>
      <c r="R9" s="36">
        <v>93275</v>
      </c>
      <c r="S9" s="36">
        <v>0</v>
      </c>
      <c r="T9" s="36">
        <v>9905</v>
      </c>
      <c r="U9" s="36">
        <f>'第３９表老人保健会計（最初のページのみ印刷）'!B9-E9</f>
        <v>222</v>
      </c>
      <c r="V9" s="36">
        <v>0</v>
      </c>
      <c r="W9" s="36">
        <v>0</v>
      </c>
      <c r="X9" s="36">
        <v>71561</v>
      </c>
      <c r="Y9" s="36">
        <v>71783</v>
      </c>
      <c r="Z9" s="36">
        <f t="shared" si="0"/>
        <v>-222</v>
      </c>
      <c r="AA9" s="36">
        <f t="shared" si="1"/>
        <v>0</v>
      </c>
      <c r="AB9" s="36">
        <f>'第３９表老人保健会計（最初のページのみ印刷）'!B9-E9-V9-W9</f>
        <v>222</v>
      </c>
      <c r="AC9" s="36">
        <v>7422</v>
      </c>
      <c r="AD9" s="36">
        <v>1</v>
      </c>
      <c r="AE9" s="59"/>
      <c r="AF9" s="30">
        <v>5689767</v>
      </c>
      <c r="AG9" s="30">
        <f>'第３９表老人保健会計（最初のページのみ印刷）'!B9-'第３９表老人保健会計 (次ページ以降印刷)'!AF9</f>
        <v>0</v>
      </c>
      <c r="AH9" s="30">
        <v>5689545</v>
      </c>
      <c r="AI9" s="30">
        <f t="shared" si="2"/>
        <v>0</v>
      </c>
      <c r="AJ9" s="30">
        <v>0</v>
      </c>
      <c r="AK9" s="30">
        <f t="shared" si="3"/>
        <v>0</v>
      </c>
      <c r="AL9" s="30">
        <v>222</v>
      </c>
      <c r="AM9" s="30">
        <f t="shared" si="4"/>
        <v>0</v>
      </c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</row>
    <row r="10" spans="1:243" ht="32.25" customHeight="1">
      <c r="A10" s="6" t="s">
        <v>25</v>
      </c>
      <c r="B10" s="34">
        <v>0</v>
      </c>
      <c r="C10" s="34">
        <v>100</v>
      </c>
      <c r="D10" s="34">
        <v>16357</v>
      </c>
      <c r="E10" s="34">
        <f t="shared" si="5"/>
        <v>6714521</v>
      </c>
      <c r="F10" s="34">
        <v>28501</v>
      </c>
      <c r="G10" s="34">
        <v>28501</v>
      </c>
      <c r="H10" s="34">
        <v>0</v>
      </c>
      <c r="I10" s="34">
        <v>6551163</v>
      </c>
      <c r="J10" s="34">
        <v>6444589</v>
      </c>
      <c r="K10" s="34">
        <v>156176</v>
      </c>
      <c r="L10" s="34">
        <v>0</v>
      </c>
      <c r="M10" s="34">
        <v>0</v>
      </c>
      <c r="N10" s="34">
        <v>72946</v>
      </c>
      <c r="O10" s="34">
        <v>0</v>
      </c>
      <c r="P10" s="34">
        <v>8550</v>
      </c>
      <c r="Q10" s="34">
        <v>25078</v>
      </c>
      <c r="R10" s="34">
        <v>134783</v>
      </c>
      <c r="S10" s="34">
        <v>0</v>
      </c>
      <c r="T10" s="34">
        <v>74</v>
      </c>
      <c r="U10" s="34">
        <f>'第３９表老人保健会計（最初のページのみ印刷）'!B10-E10</f>
        <v>121</v>
      </c>
      <c r="V10" s="34">
        <v>0</v>
      </c>
      <c r="W10" s="34">
        <v>0</v>
      </c>
      <c r="X10" s="34">
        <v>67570</v>
      </c>
      <c r="Y10" s="34">
        <v>67691</v>
      </c>
      <c r="Z10" s="34">
        <f t="shared" si="0"/>
        <v>-121</v>
      </c>
      <c r="AA10" s="34">
        <f t="shared" si="1"/>
        <v>0</v>
      </c>
      <c r="AB10" s="34">
        <f>'第３９表老人保健会計（最初のページのみ印刷）'!B10-E10-V10-W10</f>
        <v>121</v>
      </c>
      <c r="AC10" s="34">
        <v>28501</v>
      </c>
      <c r="AD10" s="34">
        <v>5</v>
      </c>
      <c r="AE10" s="59"/>
      <c r="AF10" s="30">
        <v>6714642</v>
      </c>
      <c r="AG10" s="30">
        <f>'第３９表老人保健会計（最初のページのみ印刷）'!B10-'第３９表老人保健会計 (次ページ以降印刷)'!AF10</f>
        <v>0</v>
      </c>
      <c r="AH10" s="30">
        <v>6714521</v>
      </c>
      <c r="AI10" s="30">
        <f t="shared" si="2"/>
        <v>0</v>
      </c>
      <c r="AJ10" s="30">
        <v>0</v>
      </c>
      <c r="AK10" s="30">
        <f t="shared" si="3"/>
        <v>0</v>
      </c>
      <c r="AL10" s="30">
        <v>121</v>
      </c>
      <c r="AM10" s="30">
        <f t="shared" si="4"/>
        <v>0</v>
      </c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</row>
    <row r="11" spans="1:243" ht="32.25" customHeight="1">
      <c r="A11" s="7" t="s">
        <v>26</v>
      </c>
      <c r="B11" s="36">
        <v>0</v>
      </c>
      <c r="C11" s="36">
        <v>0</v>
      </c>
      <c r="D11" s="36">
        <v>19985</v>
      </c>
      <c r="E11" s="36">
        <f t="shared" si="5"/>
        <v>7209742</v>
      </c>
      <c r="F11" s="36">
        <v>0</v>
      </c>
      <c r="G11" s="36">
        <v>0</v>
      </c>
      <c r="H11" s="36">
        <v>0</v>
      </c>
      <c r="I11" s="36">
        <v>7123308</v>
      </c>
      <c r="J11" s="36">
        <v>7022096</v>
      </c>
      <c r="K11" s="36">
        <v>138139</v>
      </c>
      <c r="L11" s="36">
        <v>0</v>
      </c>
      <c r="M11" s="36">
        <v>0</v>
      </c>
      <c r="N11" s="36">
        <v>71203</v>
      </c>
      <c r="O11" s="36">
        <v>0</v>
      </c>
      <c r="P11" s="36">
        <v>4659</v>
      </c>
      <c r="Q11" s="36">
        <v>25350</v>
      </c>
      <c r="R11" s="36">
        <v>0</v>
      </c>
      <c r="S11" s="36">
        <v>85705</v>
      </c>
      <c r="T11" s="36">
        <v>729</v>
      </c>
      <c r="U11" s="36">
        <f>'第３９表老人保健会計（最初のページのみ印刷）'!B11-E11</f>
        <v>85898</v>
      </c>
      <c r="V11" s="36">
        <v>0</v>
      </c>
      <c r="W11" s="36">
        <v>0</v>
      </c>
      <c r="X11" s="36">
        <v>0</v>
      </c>
      <c r="Y11" s="36">
        <v>85898</v>
      </c>
      <c r="Z11" s="36">
        <f t="shared" si="0"/>
        <v>-85898</v>
      </c>
      <c r="AA11" s="36">
        <f t="shared" si="1"/>
        <v>0</v>
      </c>
      <c r="AB11" s="36">
        <f>'第３９表老人保健会計（最初のページのみ印刷）'!B11-E11-V11-W11</f>
        <v>85898</v>
      </c>
      <c r="AC11" s="36">
        <v>0</v>
      </c>
      <c r="AD11" s="36">
        <v>0</v>
      </c>
      <c r="AE11" s="59"/>
      <c r="AF11" s="30">
        <v>7295640</v>
      </c>
      <c r="AG11" s="30">
        <f>'第３９表老人保健会計（最初のページのみ印刷）'!B11-'第３９表老人保健会計 (次ページ以降印刷)'!AF11</f>
        <v>0</v>
      </c>
      <c r="AH11" s="30">
        <v>7209742</v>
      </c>
      <c r="AI11" s="30">
        <f t="shared" si="2"/>
        <v>0</v>
      </c>
      <c r="AJ11" s="30">
        <v>0</v>
      </c>
      <c r="AK11" s="30">
        <f t="shared" si="3"/>
        <v>0</v>
      </c>
      <c r="AL11" s="30">
        <v>85898</v>
      </c>
      <c r="AM11" s="30">
        <f t="shared" si="4"/>
        <v>0</v>
      </c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</row>
    <row r="12" spans="1:243" ht="32.25" customHeight="1">
      <c r="A12" s="7" t="s">
        <v>27</v>
      </c>
      <c r="B12" s="36">
        <v>7021</v>
      </c>
      <c r="C12" s="36">
        <v>57049</v>
      </c>
      <c r="D12" s="36">
        <v>468</v>
      </c>
      <c r="E12" s="36">
        <f t="shared" si="5"/>
        <v>3565792</v>
      </c>
      <c r="F12" s="36">
        <v>10827</v>
      </c>
      <c r="G12" s="36">
        <v>3806</v>
      </c>
      <c r="H12" s="36">
        <v>7021</v>
      </c>
      <c r="I12" s="36">
        <v>3497917</v>
      </c>
      <c r="J12" s="36">
        <v>3403796</v>
      </c>
      <c r="K12" s="36">
        <v>85851</v>
      </c>
      <c r="L12" s="36">
        <v>20</v>
      </c>
      <c r="M12" s="36">
        <v>0</v>
      </c>
      <c r="N12" s="36">
        <v>62334</v>
      </c>
      <c r="O12" s="36">
        <v>0</v>
      </c>
      <c r="P12" s="36">
        <v>17183</v>
      </c>
      <c r="Q12" s="36">
        <v>14604</v>
      </c>
      <c r="R12" s="36">
        <v>16142</v>
      </c>
      <c r="S12" s="36">
        <v>0</v>
      </c>
      <c r="T12" s="36">
        <v>40906</v>
      </c>
      <c r="U12" s="36">
        <f>'第３９表老人保健会計（最初のページのみ印刷）'!B12-E12</f>
        <v>65147</v>
      </c>
      <c r="V12" s="36">
        <v>0</v>
      </c>
      <c r="W12" s="36">
        <v>0</v>
      </c>
      <c r="X12" s="36">
        <v>3425</v>
      </c>
      <c r="Y12" s="36">
        <v>68572</v>
      </c>
      <c r="Z12" s="36">
        <f t="shared" si="0"/>
        <v>-65147</v>
      </c>
      <c r="AA12" s="36">
        <f t="shared" si="1"/>
        <v>0</v>
      </c>
      <c r="AB12" s="36">
        <f>'第３９表老人保健会計（最初のページのみ印刷）'!B12-E12-V12-W12</f>
        <v>65147</v>
      </c>
      <c r="AC12" s="36">
        <v>3806</v>
      </c>
      <c r="AD12" s="36">
        <v>1</v>
      </c>
      <c r="AE12" s="59"/>
      <c r="AF12" s="30">
        <v>3630939</v>
      </c>
      <c r="AG12" s="30">
        <f>'第３９表老人保健会計（最初のページのみ印刷）'!B12-'第３９表老人保健会計 (次ページ以降印刷)'!AF12</f>
        <v>0</v>
      </c>
      <c r="AH12" s="30">
        <v>3565792</v>
      </c>
      <c r="AI12" s="30">
        <f t="shared" si="2"/>
        <v>0</v>
      </c>
      <c r="AJ12" s="30">
        <v>0</v>
      </c>
      <c r="AK12" s="30">
        <f t="shared" si="3"/>
        <v>0</v>
      </c>
      <c r="AL12" s="30">
        <v>65147</v>
      </c>
      <c r="AM12" s="30">
        <f t="shared" si="4"/>
        <v>0</v>
      </c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</row>
    <row r="13" spans="1:243" ht="32.25" customHeight="1">
      <c r="A13" s="7" t="s">
        <v>28</v>
      </c>
      <c r="B13" s="36">
        <v>0</v>
      </c>
      <c r="C13" s="36">
        <v>2534</v>
      </c>
      <c r="D13" s="36">
        <v>8216</v>
      </c>
      <c r="E13" s="36">
        <f t="shared" si="5"/>
        <v>6062353</v>
      </c>
      <c r="F13" s="36">
        <v>6748</v>
      </c>
      <c r="G13" s="36">
        <v>6748</v>
      </c>
      <c r="H13" s="36">
        <v>0</v>
      </c>
      <c r="I13" s="36">
        <v>5982548</v>
      </c>
      <c r="J13" s="36">
        <v>5881971</v>
      </c>
      <c r="K13" s="36">
        <v>0</v>
      </c>
      <c r="L13" s="36">
        <v>0</v>
      </c>
      <c r="M13" s="36">
        <v>0</v>
      </c>
      <c r="N13" s="36">
        <v>68696</v>
      </c>
      <c r="O13" s="36">
        <v>0</v>
      </c>
      <c r="P13" s="36">
        <v>9109</v>
      </c>
      <c r="Q13" s="36">
        <v>22772</v>
      </c>
      <c r="R13" s="36">
        <v>70523</v>
      </c>
      <c r="S13" s="36">
        <v>0</v>
      </c>
      <c r="T13" s="36">
        <v>2534</v>
      </c>
      <c r="U13" s="36">
        <f>'第３９表老人保健会計（最初のページのみ印刷）'!B13-E13</f>
        <v>81</v>
      </c>
      <c r="V13" s="36">
        <v>0</v>
      </c>
      <c r="W13" s="36">
        <v>0</v>
      </c>
      <c r="X13" s="36">
        <v>54349</v>
      </c>
      <c r="Y13" s="36">
        <v>54430</v>
      </c>
      <c r="Z13" s="36">
        <f t="shared" si="0"/>
        <v>-81</v>
      </c>
      <c r="AA13" s="36">
        <f t="shared" si="1"/>
        <v>0</v>
      </c>
      <c r="AB13" s="36">
        <f>'第３９表老人保健会計（最初のページのみ印刷）'!B13-E13-V13-W13</f>
        <v>81</v>
      </c>
      <c r="AC13" s="36">
        <v>6748</v>
      </c>
      <c r="AD13" s="36">
        <v>1</v>
      </c>
      <c r="AE13" s="59"/>
      <c r="AF13" s="30">
        <v>6062434</v>
      </c>
      <c r="AG13" s="30">
        <f>'第３９表老人保健会計（最初のページのみ印刷）'!B13-'第３９表老人保健会計 (次ページ以降印刷)'!AF13</f>
        <v>0</v>
      </c>
      <c r="AH13" s="30">
        <v>6062353</v>
      </c>
      <c r="AI13" s="30">
        <f t="shared" si="2"/>
        <v>0</v>
      </c>
      <c r="AJ13" s="30">
        <v>0</v>
      </c>
      <c r="AK13" s="30">
        <f t="shared" si="3"/>
        <v>0</v>
      </c>
      <c r="AL13" s="30">
        <v>81</v>
      </c>
      <c r="AM13" s="30">
        <f t="shared" si="4"/>
        <v>0</v>
      </c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</row>
    <row r="14" spans="1:243" ht="32.25" customHeight="1">
      <c r="A14" s="8" t="s">
        <v>75</v>
      </c>
      <c r="B14" s="39">
        <v>0</v>
      </c>
      <c r="C14" s="39">
        <v>3927</v>
      </c>
      <c r="D14" s="39">
        <v>3780</v>
      </c>
      <c r="E14" s="39">
        <f t="shared" si="5"/>
        <v>4666874</v>
      </c>
      <c r="F14" s="39">
        <v>16132</v>
      </c>
      <c r="G14" s="39">
        <v>16132</v>
      </c>
      <c r="H14" s="39">
        <v>0</v>
      </c>
      <c r="I14" s="39">
        <v>4593652</v>
      </c>
      <c r="J14" s="39">
        <v>4524799</v>
      </c>
      <c r="K14" s="39">
        <v>98855</v>
      </c>
      <c r="L14" s="39">
        <v>0</v>
      </c>
      <c r="M14" s="39">
        <v>0</v>
      </c>
      <c r="N14" s="39">
        <v>49227</v>
      </c>
      <c r="O14" s="39">
        <v>0</v>
      </c>
      <c r="P14" s="39">
        <v>2793</v>
      </c>
      <c r="Q14" s="39">
        <v>16833</v>
      </c>
      <c r="R14" s="39">
        <v>53163</v>
      </c>
      <c r="S14" s="39">
        <v>0</v>
      </c>
      <c r="T14" s="39">
        <v>3927</v>
      </c>
      <c r="U14" s="39">
        <f>'第３９表老人保健会計（最初のページのみ印刷）'!B14-E14</f>
        <v>6654</v>
      </c>
      <c r="V14" s="39">
        <v>0</v>
      </c>
      <c r="W14" s="39">
        <v>0</v>
      </c>
      <c r="X14" s="39">
        <v>43848</v>
      </c>
      <c r="Y14" s="39">
        <v>50502</v>
      </c>
      <c r="Z14" s="39">
        <f t="shared" si="0"/>
        <v>-6654</v>
      </c>
      <c r="AA14" s="39">
        <f t="shared" si="1"/>
        <v>0</v>
      </c>
      <c r="AB14" s="39">
        <f>'第３９表老人保健会計（最初のページのみ印刷）'!B14-E14-V14-W14</f>
        <v>6654</v>
      </c>
      <c r="AC14" s="39">
        <v>16132</v>
      </c>
      <c r="AD14" s="39">
        <v>2</v>
      </c>
      <c r="AE14" s="59"/>
      <c r="AF14" s="30">
        <v>4673528</v>
      </c>
      <c r="AG14" s="30">
        <f>'第３９表老人保健会計（最初のページのみ印刷）'!B14-'第３９表老人保健会計 (次ページ以降印刷)'!AF14</f>
        <v>0</v>
      </c>
      <c r="AH14" s="30">
        <v>4666874</v>
      </c>
      <c r="AI14" s="30">
        <f t="shared" si="2"/>
        <v>0</v>
      </c>
      <c r="AJ14" s="30">
        <v>0</v>
      </c>
      <c r="AK14" s="30">
        <f t="shared" si="3"/>
        <v>0</v>
      </c>
      <c r="AL14" s="30">
        <v>6654</v>
      </c>
      <c r="AM14" s="30">
        <f t="shared" si="4"/>
        <v>0</v>
      </c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</row>
    <row r="15" spans="1:243" ht="32.25" customHeight="1">
      <c r="A15" s="7" t="s">
        <v>120</v>
      </c>
      <c r="B15" s="36">
        <v>5717</v>
      </c>
      <c r="C15" s="36">
        <v>0</v>
      </c>
      <c r="D15" s="36">
        <v>1419</v>
      </c>
      <c r="E15" s="36">
        <f t="shared" si="5"/>
        <v>7149580</v>
      </c>
      <c r="F15" s="36">
        <v>22339</v>
      </c>
      <c r="G15" s="36">
        <v>16622</v>
      </c>
      <c r="H15" s="36">
        <v>5717</v>
      </c>
      <c r="I15" s="36">
        <v>7046161</v>
      </c>
      <c r="J15" s="36">
        <v>6881312</v>
      </c>
      <c r="K15" s="36">
        <v>194587</v>
      </c>
      <c r="L15" s="36">
        <v>0</v>
      </c>
      <c r="M15" s="36">
        <v>0</v>
      </c>
      <c r="N15" s="36">
        <v>111140</v>
      </c>
      <c r="O15" s="36">
        <v>0</v>
      </c>
      <c r="P15" s="36">
        <v>25765</v>
      </c>
      <c r="Q15" s="36">
        <v>27944</v>
      </c>
      <c r="R15" s="36">
        <v>8986</v>
      </c>
      <c r="S15" s="36">
        <v>57750</v>
      </c>
      <c r="T15" s="36">
        <v>14344</v>
      </c>
      <c r="U15" s="36">
        <f>'第３９表老人保健会計（最初のページのみ印刷）'!B15-E15</f>
        <v>-44095</v>
      </c>
      <c r="V15" s="36">
        <v>0</v>
      </c>
      <c r="W15" s="36">
        <v>0</v>
      </c>
      <c r="X15" s="36">
        <v>51603</v>
      </c>
      <c r="Y15" s="36">
        <v>7508</v>
      </c>
      <c r="Z15" s="36">
        <f>X15-Y15</f>
        <v>44095</v>
      </c>
      <c r="AA15" s="36">
        <f>AB15+X15-Y15</f>
        <v>0</v>
      </c>
      <c r="AB15" s="36">
        <f>'第３９表老人保健会計（最初のページのみ印刷）'!B15-E15-V15-W15</f>
        <v>-44095</v>
      </c>
      <c r="AC15" s="36">
        <v>16622</v>
      </c>
      <c r="AD15" s="36">
        <v>3</v>
      </c>
      <c r="AE15" s="59"/>
      <c r="AF15" s="30">
        <v>7105485</v>
      </c>
      <c r="AG15" s="30">
        <f>'第３９表老人保健会計（最初のページのみ印刷）'!B15-'第３９表老人保健会計 (次ページ以降印刷)'!AF15</f>
        <v>0</v>
      </c>
      <c r="AH15" s="30">
        <v>7149580</v>
      </c>
      <c r="AI15" s="30">
        <f t="shared" si="2"/>
        <v>0</v>
      </c>
      <c r="AJ15" s="30">
        <v>0</v>
      </c>
      <c r="AK15" s="30">
        <f t="shared" si="3"/>
        <v>0</v>
      </c>
      <c r="AL15" s="30">
        <v>-44095</v>
      </c>
      <c r="AM15" s="30">
        <f t="shared" si="4"/>
        <v>0</v>
      </c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</row>
    <row r="16" spans="1:243" ht="32.25" customHeight="1">
      <c r="A16" s="7" t="s">
        <v>121</v>
      </c>
      <c r="B16" s="36">
        <v>0</v>
      </c>
      <c r="C16" s="36">
        <v>265</v>
      </c>
      <c r="D16" s="36">
        <v>9973</v>
      </c>
      <c r="E16" s="36">
        <f t="shared" si="5"/>
        <v>6697947</v>
      </c>
      <c r="F16" s="36">
        <v>8660</v>
      </c>
      <c r="G16" s="36">
        <v>8660</v>
      </c>
      <c r="H16" s="36">
        <v>0</v>
      </c>
      <c r="I16" s="36">
        <v>6568397</v>
      </c>
      <c r="J16" s="36">
        <v>6427400</v>
      </c>
      <c r="K16" s="36">
        <v>125549</v>
      </c>
      <c r="L16" s="36">
        <v>0</v>
      </c>
      <c r="M16" s="36">
        <v>0</v>
      </c>
      <c r="N16" s="36">
        <v>96688</v>
      </c>
      <c r="O16" s="36">
        <v>0</v>
      </c>
      <c r="P16" s="36">
        <v>14906</v>
      </c>
      <c r="Q16" s="36">
        <v>29403</v>
      </c>
      <c r="R16" s="36">
        <v>120743</v>
      </c>
      <c r="S16" s="36">
        <v>0</v>
      </c>
      <c r="T16" s="36">
        <v>147</v>
      </c>
      <c r="U16" s="36">
        <f>'第３９表老人保健会計（最初のページのみ印刷）'!B16-E16</f>
        <v>324</v>
      </c>
      <c r="V16" s="36">
        <v>0</v>
      </c>
      <c r="W16" s="36">
        <v>0</v>
      </c>
      <c r="X16" s="36">
        <v>38914</v>
      </c>
      <c r="Y16" s="36">
        <v>38914</v>
      </c>
      <c r="Z16" s="36">
        <f t="shared" si="0"/>
        <v>0</v>
      </c>
      <c r="AA16" s="36">
        <f t="shared" si="1"/>
        <v>324</v>
      </c>
      <c r="AB16" s="36">
        <f>'第３９表老人保健会計（最初のページのみ印刷）'!B16-E16-V16-W16</f>
        <v>324</v>
      </c>
      <c r="AC16" s="36">
        <v>8660</v>
      </c>
      <c r="AD16" s="36">
        <v>1</v>
      </c>
      <c r="AE16" s="59"/>
      <c r="AF16" s="30">
        <v>6698271</v>
      </c>
      <c r="AG16" s="30">
        <f>'第３９表老人保健会計（最初のページのみ印刷）'!B16-'第３９表老人保健会計 (次ページ以降印刷)'!AF16</f>
        <v>0</v>
      </c>
      <c r="AH16" s="30">
        <v>6697947</v>
      </c>
      <c r="AI16" s="30">
        <f t="shared" si="2"/>
        <v>0</v>
      </c>
      <c r="AJ16" s="30">
        <v>324</v>
      </c>
      <c r="AK16" s="30">
        <f t="shared" si="3"/>
        <v>0</v>
      </c>
      <c r="AL16" s="30">
        <v>324</v>
      </c>
      <c r="AM16" s="30">
        <f t="shared" si="4"/>
        <v>0</v>
      </c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</row>
    <row r="17" spans="1:243" ht="32.25" customHeight="1" thickBot="1">
      <c r="A17" s="7" t="s">
        <v>124</v>
      </c>
      <c r="B17" s="36">
        <v>0</v>
      </c>
      <c r="C17" s="36">
        <v>69549</v>
      </c>
      <c r="D17" s="36">
        <v>15112</v>
      </c>
      <c r="E17" s="36">
        <f t="shared" si="5"/>
        <v>2919993</v>
      </c>
      <c r="F17" s="36">
        <v>0</v>
      </c>
      <c r="G17" s="36">
        <v>0</v>
      </c>
      <c r="H17" s="36">
        <v>0</v>
      </c>
      <c r="I17" s="36">
        <v>2832855</v>
      </c>
      <c r="J17" s="36">
        <v>2784324</v>
      </c>
      <c r="K17" s="36">
        <v>75740</v>
      </c>
      <c r="L17" s="36">
        <v>0</v>
      </c>
      <c r="M17" s="36">
        <v>0</v>
      </c>
      <c r="N17" s="36">
        <v>33102</v>
      </c>
      <c r="O17" s="36">
        <v>0</v>
      </c>
      <c r="P17" s="36">
        <v>5149</v>
      </c>
      <c r="Q17" s="36">
        <v>10280</v>
      </c>
      <c r="R17" s="36">
        <v>66705</v>
      </c>
      <c r="S17" s="36">
        <v>0</v>
      </c>
      <c r="T17" s="36">
        <v>20433</v>
      </c>
      <c r="U17" s="36">
        <f>'第３９表老人保健会計（最初のページのみ印刷）'!B17-E17</f>
        <v>9395</v>
      </c>
      <c r="V17" s="36">
        <v>0</v>
      </c>
      <c r="W17" s="36">
        <v>0</v>
      </c>
      <c r="X17" s="36">
        <v>8085</v>
      </c>
      <c r="Y17" s="36">
        <v>17224</v>
      </c>
      <c r="Z17" s="36">
        <f t="shared" si="0"/>
        <v>-9139</v>
      </c>
      <c r="AA17" s="36">
        <f>AB17+X17-Y17</f>
        <v>256</v>
      </c>
      <c r="AB17" s="36">
        <f>'第３９表老人保健会計（最初のページのみ印刷）'!B17-E17-V17-W17</f>
        <v>9395</v>
      </c>
      <c r="AC17" s="36">
        <v>0</v>
      </c>
      <c r="AD17" s="36">
        <v>0</v>
      </c>
      <c r="AE17" s="59"/>
      <c r="AF17" s="30">
        <v>2929388</v>
      </c>
      <c r="AG17" s="30">
        <f>'第３９表老人保健会計（最初のページのみ印刷）'!B17-'第３９表老人保健会計 (次ページ以降印刷)'!AF17</f>
        <v>0</v>
      </c>
      <c r="AH17" s="30">
        <v>2919993</v>
      </c>
      <c r="AI17" s="30">
        <f t="shared" si="2"/>
        <v>0</v>
      </c>
      <c r="AJ17" s="30">
        <v>256</v>
      </c>
      <c r="AK17" s="30">
        <f t="shared" si="3"/>
        <v>0</v>
      </c>
      <c r="AL17" s="30">
        <v>9395</v>
      </c>
      <c r="AM17" s="30">
        <f t="shared" si="4"/>
        <v>0</v>
      </c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</row>
    <row r="18" spans="1:243" ht="32.25" customHeight="1" thickBot="1" thickTop="1">
      <c r="A18" s="31" t="s">
        <v>77</v>
      </c>
      <c r="B18" s="37">
        <f>SUM(B5:B17)</f>
        <v>12738</v>
      </c>
      <c r="C18" s="37">
        <f aca="true" t="shared" si="6" ref="C18:AD18">SUM(C5:C17)</f>
        <v>270282</v>
      </c>
      <c r="D18" s="37">
        <f t="shared" si="6"/>
        <v>293547</v>
      </c>
      <c r="E18" s="37">
        <f t="shared" si="6"/>
        <v>145706797</v>
      </c>
      <c r="F18" s="37">
        <f t="shared" si="6"/>
        <v>224611</v>
      </c>
      <c r="G18" s="37">
        <f t="shared" si="6"/>
        <v>211873</v>
      </c>
      <c r="H18" s="37">
        <f t="shared" si="6"/>
        <v>12738</v>
      </c>
      <c r="I18" s="37">
        <f t="shared" si="6"/>
        <v>143945042</v>
      </c>
      <c r="J18" s="37">
        <f t="shared" si="6"/>
        <v>140663708</v>
      </c>
      <c r="K18" s="37">
        <f t="shared" si="6"/>
        <v>7728413</v>
      </c>
      <c r="L18" s="37">
        <f t="shared" si="6"/>
        <v>20</v>
      </c>
      <c r="M18" s="37">
        <f t="shared" si="6"/>
        <v>0</v>
      </c>
      <c r="N18" s="37">
        <f t="shared" si="6"/>
        <v>2417233</v>
      </c>
      <c r="O18" s="37">
        <f t="shared" si="6"/>
        <v>0</v>
      </c>
      <c r="P18" s="37">
        <f t="shared" si="6"/>
        <v>287599</v>
      </c>
      <c r="Q18" s="37">
        <f t="shared" si="6"/>
        <v>576502</v>
      </c>
      <c r="R18" s="37">
        <f t="shared" si="6"/>
        <v>878736</v>
      </c>
      <c r="S18" s="37">
        <f t="shared" si="6"/>
        <v>198856</v>
      </c>
      <c r="T18" s="37">
        <f t="shared" si="6"/>
        <v>459552</v>
      </c>
      <c r="U18" s="37">
        <f t="shared" si="6"/>
        <v>-275136</v>
      </c>
      <c r="V18" s="37">
        <f t="shared" si="6"/>
        <v>0</v>
      </c>
      <c r="W18" s="37">
        <f t="shared" si="6"/>
        <v>0</v>
      </c>
      <c r="X18" s="37">
        <f t="shared" si="6"/>
        <v>1332909</v>
      </c>
      <c r="Y18" s="37">
        <f t="shared" si="6"/>
        <v>1057193</v>
      </c>
      <c r="Z18" s="37">
        <f t="shared" si="6"/>
        <v>275716</v>
      </c>
      <c r="AA18" s="37">
        <f t="shared" si="6"/>
        <v>580</v>
      </c>
      <c r="AB18" s="37">
        <f t="shared" si="6"/>
        <v>-275136</v>
      </c>
      <c r="AC18" s="37">
        <f t="shared" si="6"/>
        <v>211873</v>
      </c>
      <c r="AD18" s="37">
        <f t="shared" si="6"/>
        <v>35</v>
      </c>
      <c r="AE18" s="59"/>
      <c r="AF18" s="30"/>
      <c r="AG18" s="30"/>
      <c r="AH18" s="30"/>
      <c r="AI18" s="30"/>
      <c r="AJ18" s="30"/>
      <c r="AK18" s="30"/>
      <c r="AL18" s="30"/>
      <c r="AM18" s="3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</row>
    <row r="19" spans="1:243" ht="32.25" customHeight="1" thickTop="1">
      <c r="A19" s="7" t="s">
        <v>29</v>
      </c>
      <c r="B19" s="38">
        <v>0</v>
      </c>
      <c r="C19" s="38">
        <v>8512</v>
      </c>
      <c r="D19" s="38">
        <v>503</v>
      </c>
      <c r="E19" s="36">
        <f aca="true" t="shared" si="7" ref="E19:E48">SUM(F19,I19,R19:T19)</f>
        <v>1418905</v>
      </c>
      <c r="F19" s="38">
        <v>5511</v>
      </c>
      <c r="G19" s="38">
        <v>5511</v>
      </c>
      <c r="H19" s="38">
        <v>0</v>
      </c>
      <c r="I19" s="38">
        <v>1382512</v>
      </c>
      <c r="J19" s="38">
        <v>1357153</v>
      </c>
      <c r="K19" s="38">
        <v>21916</v>
      </c>
      <c r="L19" s="38">
        <v>0</v>
      </c>
      <c r="M19" s="38">
        <v>0</v>
      </c>
      <c r="N19" s="38">
        <v>17805</v>
      </c>
      <c r="O19" s="38">
        <v>0</v>
      </c>
      <c r="P19" s="38">
        <v>558</v>
      </c>
      <c r="Q19" s="38">
        <v>6996</v>
      </c>
      <c r="R19" s="38">
        <v>29735</v>
      </c>
      <c r="S19" s="38">
        <v>0</v>
      </c>
      <c r="T19" s="38">
        <v>1147</v>
      </c>
      <c r="U19" s="38">
        <f>'第３９表老人保健会計（最初のページのみ印刷）'!B19-E19</f>
        <v>24348</v>
      </c>
      <c r="V19" s="38">
        <v>0</v>
      </c>
      <c r="W19" s="38">
        <v>0</v>
      </c>
      <c r="X19" s="38">
        <v>20221</v>
      </c>
      <c r="Y19" s="38">
        <v>44569</v>
      </c>
      <c r="Z19" s="38">
        <f aca="true" t="shared" si="8" ref="Z19:Z48">X19-Y19</f>
        <v>-24348</v>
      </c>
      <c r="AA19" s="38">
        <f aca="true" t="shared" si="9" ref="AA19:AA48">AB19+X19-Y19</f>
        <v>0</v>
      </c>
      <c r="AB19" s="38">
        <f>'第３９表老人保健会計（最初のページのみ印刷）'!B19-E19-V19-W19</f>
        <v>24348</v>
      </c>
      <c r="AC19" s="36">
        <v>5511</v>
      </c>
      <c r="AD19" s="36">
        <v>1</v>
      </c>
      <c r="AE19" s="59"/>
      <c r="AF19" s="30">
        <v>1443253</v>
      </c>
      <c r="AG19" s="30">
        <f>'第３９表老人保健会計（最初のページのみ印刷）'!B19-'第３９表老人保健会計 (次ページ以降印刷)'!AF19</f>
        <v>0</v>
      </c>
      <c r="AH19" s="30">
        <v>1418905</v>
      </c>
      <c r="AI19" s="30">
        <f aca="true" t="shared" si="10" ref="AI19:AI48">E19-AH19</f>
        <v>0</v>
      </c>
      <c r="AJ19" s="30">
        <v>0</v>
      </c>
      <c r="AK19" s="30">
        <f aca="true" t="shared" si="11" ref="AK19:AK48">AA19-AJ19</f>
        <v>0</v>
      </c>
      <c r="AL19" s="30">
        <v>24348</v>
      </c>
      <c r="AM19" s="30">
        <f aca="true" t="shared" si="12" ref="AM19:AM48">AB19-AL19</f>
        <v>0</v>
      </c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</row>
    <row r="20" spans="1:243" ht="32.25" customHeight="1">
      <c r="A20" s="7" t="s">
        <v>30</v>
      </c>
      <c r="B20" s="36">
        <v>0</v>
      </c>
      <c r="C20" s="36">
        <v>46901</v>
      </c>
      <c r="D20" s="36">
        <v>10</v>
      </c>
      <c r="E20" s="36">
        <f t="shared" si="7"/>
        <v>1125315</v>
      </c>
      <c r="F20" s="36">
        <v>6444</v>
      </c>
      <c r="G20" s="36">
        <v>6444</v>
      </c>
      <c r="H20" s="36">
        <v>0</v>
      </c>
      <c r="I20" s="36">
        <v>1063963</v>
      </c>
      <c r="J20" s="36">
        <v>1049046</v>
      </c>
      <c r="K20" s="36">
        <v>0</v>
      </c>
      <c r="L20" s="36">
        <v>0</v>
      </c>
      <c r="M20" s="36">
        <v>0</v>
      </c>
      <c r="N20" s="36">
        <v>10359</v>
      </c>
      <c r="O20" s="36">
        <v>0</v>
      </c>
      <c r="P20" s="36">
        <v>0</v>
      </c>
      <c r="Q20" s="36">
        <v>4558</v>
      </c>
      <c r="R20" s="36">
        <v>45879</v>
      </c>
      <c r="S20" s="36">
        <v>0</v>
      </c>
      <c r="T20" s="36">
        <v>9029</v>
      </c>
      <c r="U20" s="36">
        <f>'第３９表老人保健会計（最初のページのみ印刷）'!B20-E20</f>
        <v>46964</v>
      </c>
      <c r="V20" s="36">
        <v>0</v>
      </c>
      <c r="W20" s="36">
        <v>0</v>
      </c>
      <c r="X20" s="36">
        <v>6458</v>
      </c>
      <c r="Y20" s="36">
        <v>53422</v>
      </c>
      <c r="Z20" s="36">
        <f t="shared" si="8"/>
        <v>-46964</v>
      </c>
      <c r="AA20" s="36">
        <f t="shared" si="9"/>
        <v>0</v>
      </c>
      <c r="AB20" s="36">
        <f>'第３９表老人保健会計（最初のページのみ印刷）'!B20-E20-V20-W20</f>
        <v>46964</v>
      </c>
      <c r="AC20" s="36">
        <v>6444</v>
      </c>
      <c r="AD20" s="36">
        <v>1</v>
      </c>
      <c r="AE20" s="59"/>
      <c r="AF20" s="30">
        <v>1172279</v>
      </c>
      <c r="AG20" s="30">
        <f>'第３９表老人保健会計（最初のページのみ印刷）'!B20-'第３９表老人保健会計 (次ページ以降印刷)'!AF20</f>
        <v>0</v>
      </c>
      <c r="AH20" s="30">
        <v>1125315</v>
      </c>
      <c r="AI20" s="30">
        <f t="shared" si="10"/>
        <v>0</v>
      </c>
      <c r="AJ20" s="30">
        <v>0</v>
      </c>
      <c r="AK20" s="30">
        <f t="shared" si="11"/>
        <v>0</v>
      </c>
      <c r="AL20" s="30">
        <v>46964</v>
      </c>
      <c r="AM20" s="30">
        <f t="shared" si="12"/>
        <v>0</v>
      </c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</row>
    <row r="21" spans="1:243" ht="32.25" customHeight="1">
      <c r="A21" s="7" t="s">
        <v>31</v>
      </c>
      <c r="B21" s="36">
        <v>0</v>
      </c>
      <c r="C21" s="36">
        <v>0</v>
      </c>
      <c r="D21" s="36">
        <v>105</v>
      </c>
      <c r="E21" s="36">
        <f t="shared" si="7"/>
        <v>1953370</v>
      </c>
      <c r="F21" s="36">
        <v>7158</v>
      </c>
      <c r="G21" s="36">
        <v>7158</v>
      </c>
      <c r="H21" s="36">
        <v>0</v>
      </c>
      <c r="I21" s="36">
        <v>1930507</v>
      </c>
      <c r="J21" s="36">
        <v>1907165</v>
      </c>
      <c r="K21" s="36">
        <v>57422</v>
      </c>
      <c r="L21" s="36">
        <v>0</v>
      </c>
      <c r="M21" s="36">
        <v>0</v>
      </c>
      <c r="N21" s="36">
        <v>15406</v>
      </c>
      <c r="O21" s="36">
        <v>0</v>
      </c>
      <c r="P21" s="36">
        <v>725</v>
      </c>
      <c r="Q21" s="36">
        <v>7211</v>
      </c>
      <c r="R21" s="36">
        <v>15705</v>
      </c>
      <c r="S21" s="36">
        <v>0</v>
      </c>
      <c r="T21" s="36">
        <v>0</v>
      </c>
      <c r="U21" s="36">
        <f>'第３９表老人保健会計（最初のページのみ印刷）'!B21-E21</f>
        <v>0</v>
      </c>
      <c r="V21" s="36">
        <v>0</v>
      </c>
      <c r="W21" s="36">
        <v>0</v>
      </c>
      <c r="X21" s="36">
        <v>18846</v>
      </c>
      <c r="Y21" s="36">
        <v>12484</v>
      </c>
      <c r="Z21" s="36">
        <f t="shared" si="8"/>
        <v>6362</v>
      </c>
      <c r="AA21" s="36">
        <f t="shared" si="9"/>
        <v>6362</v>
      </c>
      <c r="AB21" s="36">
        <f>'第３９表老人保健会計（最初のページのみ印刷）'!B21-E21-V21-W21</f>
        <v>0</v>
      </c>
      <c r="AC21" s="36">
        <v>7158</v>
      </c>
      <c r="AD21" s="36">
        <v>1</v>
      </c>
      <c r="AE21" s="59"/>
      <c r="AF21" s="30">
        <v>1953370</v>
      </c>
      <c r="AG21" s="30">
        <f>'第３９表老人保健会計（最初のページのみ印刷）'!B21-'第３９表老人保健会計 (次ページ以降印刷)'!AF21</f>
        <v>0</v>
      </c>
      <c r="AH21" s="30">
        <v>1953370</v>
      </c>
      <c r="AI21" s="30">
        <f t="shared" si="10"/>
        <v>0</v>
      </c>
      <c r="AJ21" s="30">
        <v>6362</v>
      </c>
      <c r="AK21" s="30">
        <f t="shared" si="11"/>
        <v>0</v>
      </c>
      <c r="AL21" s="30">
        <v>0</v>
      </c>
      <c r="AM21" s="30">
        <f t="shared" si="12"/>
        <v>0</v>
      </c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</row>
    <row r="22" spans="1:243" ht="32.25" customHeight="1">
      <c r="A22" s="7" t="s">
        <v>32</v>
      </c>
      <c r="B22" s="36">
        <v>0</v>
      </c>
      <c r="C22" s="36">
        <v>12253</v>
      </c>
      <c r="D22" s="36">
        <v>810</v>
      </c>
      <c r="E22" s="36">
        <f t="shared" si="7"/>
        <v>740271</v>
      </c>
      <c r="F22" s="36">
        <v>0</v>
      </c>
      <c r="G22" s="36">
        <v>0</v>
      </c>
      <c r="H22" s="36">
        <v>0</v>
      </c>
      <c r="I22" s="36">
        <v>715255</v>
      </c>
      <c r="J22" s="36">
        <v>706167</v>
      </c>
      <c r="K22" s="36">
        <v>19622</v>
      </c>
      <c r="L22" s="36">
        <v>0</v>
      </c>
      <c r="M22" s="36">
        <v>0</v>
      </c>
      <c r="N22" s="36">
        <v>6373</v>
      </c>
      <c r="O22" s="36">
        <v>0</v>
      </c>
      <c r="P22" s="36">
        <v>241</v>
      </c>
      <c r="Q22" s="36">
        <v>2474</v>
      </c>
      <c r="R22" s="36">
        <v>25016</v>
      </c>
      <c r="S22" s="36">
        <v>0</v>
      </c>
      <c r="T22" s="36">
        <v>0</v>
      </c>
      <c r="U22" s="36">
        <f>'第３９表老人保健会計（最初のページのみ印刷）'!B22-E22</f>
        <v>24674</v>
      </c>
      <c r="V22" s="36">
        <v>0</v>
      </c>
      <c r="W22" s="36">
        <v>0</v>
      </c>
      <c r="X22" s="36">
        <v>4191</v>
      </c>
      <c r="Y22" s="36">
        <v>28865</v>
      </c>
      <c r="Z22" s="36">
        <f t="shared" si="8"/>
        <v>-24674</v>
      </c>
      <c r="AA22" s="36">
        <f t="shared" si="9"/>
        <v>0</v>
      </c>
      <c r="AB22" s="36">
        <f>'第３９表老人保健会計（最初のページのみ印刷）'!B22-E22-V22-W22</f>
        <v>24674</v>
      </c>
      <c r="AC22" s="36">
        <v>0</v>
      </c>
      <c r="AD22" s="36">
        <v>0</v>
      </c>
      <c r="AE22" s="59"/>
      <c r="AF22" s="30">
        <v>764945</v>
      </c>
      <c r="AG22" s="30">
        <f>'第３９表老人保健会計（最初のページのみ印刷）'!B22-'第３９表老人保健会計 (次ページ以降印刷)'!AF22</f>
        <v>0</v>
      </c>
      <c r="AH22" s="30">
        <v>740271</v>
      </c>
      <c r="AI22" s="30">
        <f t="shared" si="10"/>
        <v>0</v>
      </c>
      <c r="AJ22" s="30">
        <v>0</v>
      </c>
      <c r="AK22" s="30">
        <f t="shared" si="11"/>
        <v>0</v>
      </c>
      <c r="AL22" s="30">
        <v>24674</v>
      </c>
      <c r="AM22" s="30">
        <f t="shared" si="12"/>
        <v>0</v>
      </c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</row>
    <row r="23" spans="1:243" ht="32.25" customHeight="1">
      <c r="A23" s="7" t="s">
        <v>33</v>
      </c>
      <c r="B23" s="36">
        <v>0</v>
      </c>
      <c r="C23" s="36">
        <v>36612</v>
      </c>
      <c r="D23" s="36">
        <v>223</v>
      </c>
      <c r="E23" s="36">
        <f t="shared" si="7"/>
        <v>883746</v>
      </c>
      <c r="F23" s="36">
        <v>0</v>
      </c>
      <c r="G23" s="36">
        <v>0</v>
      </c>
      <c r="H23" s="36">
        <v>0</v>
      </c>
      <c r="I23" s="36">
        <v>835000</v>
      </c>
      <c r="J23" s="36">
        <v>823716</v>
      </c>
      <c r="K23" s="36">
        <v>20384</v>
      </c>
      <c r="L23" s="36">
        <v>0</v>
      </c>
      <c r="M23" s="36">
        <v>0</v>
      </c>
      <c r="N23" s="36">
        <v>6392</v>
      </c>
      <c r="O23" s="36">
        <v>0</v>
      </c>
      <c r="P23" s="36">
        <v>2018</v>
      </c>
      <c r="Q23" s="36">
        <v>2874</v>
      </c>
      <c r="R23" s="36">
        <v>46210</v>
      </c>
      <c r="S23" s="36">
        <v>0</v>
      </c>
      <c r="T23" s="36">
        <v>2536</v>
      </c>
      <c r="U23" s="36">
        <f>'第３９表老人保健会計（最初のページのみ印刷）'!B23-E23</f>
        <v>3049</v>
      </c>
      <c r="V23" s="36">
        <v>0</v>
      </c>
      <c r="W23" s="36">
        <v>75</v>
      </c>
      <c r="X23" s="36">
        <v>24158</v>
      </c>
      <c r="Y23" s="36">
        <v>27132</v>
      </c>
      <c r="Z23" s="36">
        <f t="shared" si="8"/>
        <v>-2974</v>
      </c>
      <c r="AA23" s="36">
        <f t="shared" si="9"/>
        <v>0</v>
      </c>
      <c r="AB23" s="36">
        <f>'第３９表老人保健会計（最初のページのみ印刷）'!B23-E23-V23-W23</f>
        <v>2974</v>
      </c>
      <c r="AC23" s="36">
        <v>0</v>
      </c>
      <c r="AD23" s="36">
        <v>0</v>
      </c>
      <c r="AE23" s="59"/>
      <c r="AF23" s="30">
        <v>886795</v>
      </c>
      <c r="AG23" s="30">
        <f>'第３９表老人保健会計（最初のページのみ印刷）'!B23-'第３９表老人保健会計 (次ページ以降印刷)'!AF23</f>
        <v>0</v>
      </c>
      <c r="AH23" s="30">
        <v>883746</v>
      </c>
      <c r="AI23" s="30">
        <f t="shared" si="10"/>
        <v>0</v>
      </c>
      <c r="AJ23" s="30">
        <v>0</v>
      </c>
      <c r="AK23" s="30">
        <f t="shared" si="11"/>
        <v>0</v>
      </c>
      <c r="AL23" s="30">
        <v>2974</v>
      </c>
      <c r="AM23" s="30">
        <f t="shared" si="12"/>
        <v>0</v>
      </c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</row>
    <row r="24" spans="1:243" ht="32.25" customHeight="1">
      <c r="A24" s="6" t="s">
        <v>34</v>
      </c>
      <c r="B24" s="34">
        <v>0</v>
      </c>
      <c r="C24" s="34">
        <v>5</v>
      </c>
      <c r="D24" s="34">
        <v>0</v>
      </c>
      <c r="E24" s="34">
        <f t="shared" si="7"/>
        <v>978486</v>
      </c>
      <c r="F24" s="34">
        <v>0</v>
      </c>
      <c r="G24" s="34">
        <v>0</v>
      </c>
      <c r="H24" s="34">
        <v>0</v>
      </c>
      <c r="I24" s="34">
        <v>968172</v>
      </c>
      <c r="J24" s="34">
        <v>950232</v>
      </c>
      <c r="K24" s="34">
        <v>17294</v>
      </c>
      <c r="L24" s="34">
        <v>0</v>
      </c>
      <c r="M24" s="34">
        <v>0</v>
      </c>
      <c r="N24" s="34">
        <v>13551</v>
      </c>
      <c r="O24" s="34">
        <v>0</v>
      </c>
      <c r="P24" s="34">
        <v>741</v>
      </c>
      <c r="Q24" s="34">
        <v>3648</v>
      </c>
      <c r="R24" s="34">
        <v>9141</v>
      </c>
      <c r="S24" s="34">
        <v>0</v>
      </c>
      <c r="T24" s="34">
        <v>1173</v>
      </c>
      <c r="U24" s="34">
        <f>'第３９表老人保健会計（最初のページのみ印刷）'!B24-E24</f>
        <v>4</v>
      </c>
      <c r="V24" s="34">
        <v>0</v>
      </c>
      <c r="W24" s="34">
        <v>0</v>
      </c>
      <c r="X24" s="34">
        <v>20175</v>
      </c>
      <c r="Y24" s="34">
        <v>20179</v>
      </c>
      <c r="Z24" s="34">
        <f t="shared" si="8"/>
        <v>-4</v>
      </c>
      <c r="AA24" s="34">
        <f t="shared" si="9"/>
        <v>0</v>
      </c>
      <c r="AB24" s="34">
        <f>'第３９表老人保健会計（最初のページのみ印刷）'!B24-E24-V24-W24</f>
        <v>4</v>
      </c>
      <c r="AC24" s="34">
        <v>0</v>
      </c>
      <c r="AD24" s="34">
        <v>0</v>
      </c>
      <c r="AE24" s="59"/>
      <c r="AF24" s="30">
        <v>978490</v>
      </c>
      <c r="AG24" s="30">
        <f>'第３９表老人保健会計（最初のページのみ印刷）'!B24-'第３９表老人保健会計 (次ページ以降印刷)'!AF24</f>
        <v>0</v>
      </c>
      <c r="AH24" s="30">
        <v>978486</v>
      </c>
      <c r="AI24" s="30">
        <f t="shared" si="10"/>
        <v>0</v>
      </c>
      <c r="AJ24" s="30">
        <v>0</v>
      </c>
      <c r="AK24" s="30">
        <f t="shared" si="11"/>
        <v>0</v>
      </c>
      <c r="AL24" s="30">
        <v>4</v>
      </c>
      <c r="AM24" s="30">
        <f t="shared" si="12"/>
        <v>0</v>
      </c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</row>
    <row r="25" spans="1:243" ht="32.25" customHeight="1">
      <c r="A25" s="7" t="s">
        <v>35</v>
      </c>
      <c r="B25" s="36">
        <v>0</v>
      </c>
      <c r="C25" s="36">
        <v>21453</v>
      </c>
      <c r="D25" s="36">
        <v>0</v>
      </c>
      <c r="E25" s="36">
        <f t="shared" si="7"/>
        <v>755035</v>
      </c>
      <c r="F25" s="36">
        <v>0</v>
      </c>
      <c r="G25" s="36">
        <v>0</v>
      </c>
      <c r="H25" s="36">
        <v>0</v>
      </c>
      <c r="I25" s="36">
        <v>729123</v>
      </c>
      <c r="J25" s="36">
        <v>718525</v>
      </c>
      <c r="K25" s="36">
        <v>13587</v>
      </c>
      <c r="L25" s="36">
        <v>0</v>
      </c>
      <c r="M25" s="36">
        <v>0</v>
      </c>
      <c r="N25" s="36">
        <v>7617</v>
      </c>
      <c r="O25" s="36">
        <v>0</v>
      </c>
      <c r="P25" s="36">
        <v>134</v>
      </c>
      <c r="Q25" s="36">
        <v>2847</v>
      </c>
      <c r="R25" s="36">
        <v>24374</v>
      </c>
      <c r="S25" s="36">
        <v>0</v>
      </c>
      <c r="T25" s="36">
        <v>1538</v>
      </c>
      <c r="U25" s="36">
        <f>'第３９表老人保健会計（最初のページのみ印刷）'!B25-E25</f>
        <v>28058</v>
      </c>
      <c r="V25" s="36">
        <v>0</v>
      </c>
      <c r="W25" s="36">
        <v>0</v>
      </c>
      <c r="X25" s="36">
        <v>1210</v>
      </c>
      <c r="Y25" s="36">
        <v>29268</v>
      </c>
      <c r="Z25" s="36">
        <f t="shared" si="8"/>
        <v>-28058</v>
      </c>
      <c r="AA25" s="36">
        <f t="shared" si="9"/>
        <v>0</v>
      </c>
      <c r="AB25" s="36">
        <f>'第３９表老人保健会計（最初のページのみ印刷）'!B25-E25-V25-W25</f>
        <v>28058</v>
      </c>
      <c r="AC25" s="36">
        <v>0</v>
      </c>
      <c r="AD25" s="36">
        <v>0</v>
      </c>
      <c r="AE25" s="59"/>
      <c r="AF25" s="30">
        <v>783093</v>
      </c>
      <c r="AG25" s="30">
        <f>'第３９表老人保健会計（最初のページのみ印刷）'!B25-'第３９表老人保健会計 (次ページ以降印刷)'!AF25</f>
        <v>0</v>
      </c>
      <c r="AH25" s="30">
        <v>755035</v>
      </c>
      <c r="AI25" s="30">
        <f t="shared" si="10"/>
        <v>0</v>
      </c>
      <c r="AJ25" s="30">
        <v>0</v>
      </c>
      <c r="AK25" s="30">
        <f t="shared" si="11"/>
        <v>0</v>
      </c>
      <c r="AL25" s="30">
        <v>28058</v>
      </c>
      <c r="AM25" s="30">
        <f t="shared" si="12"/>
        <v>0</v>
      </c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</row>
    <row r="26" spans="1:243" ht="32.25" customHeight="1">
      <c r="A26" s="7" t="s">
        <v>36</v>
      </c>
      <c r="B26" s="36">
        <v>0</v>
      </c>
      <c r="C26" s="36">
        <v>5450</v>
      </c>
      <c r="D26" s="36">
        <v>12641</v>
      </c>
      <c r="E26" s="36">
        <f t="shared" si="7"/>
        <v>968505</v>
      </c>
      <c r="F26" s="36">
        <v>0</v>
      </c>
      <c r="G26" s="36">
        <v>0</v>
      </c>
      <c r="H26" s="36">
        <v>0</v>
      </c>
      <c r="I26" s="36">
        <v>962040</v>
      </c>
      <c r="J26" s="36">
        <v>951898</v>
      </c>
      <c r="K26" s="36">
        <v>19823</v>
      </c>
      <c r="L26" s="36">
        <v>0</v>
      </c>
      <c r="M26" s="36">
        <v>0</v>
      </c>
      <c r="N26" s="36">
        <v>4627</v>
      </c>
      <c r="O26" s="36">
        <v>0</v>
      </c>
      <c r="P26" s="36">
        <v>2528</v>
      </c>
      <c r="Q26" s="36">
        <v>2987</v>
      </c>
      <c r="R26" s="36">
        <v>1015</v>
      </c>
      <c r="S26" s="36">
        <v>0</v>
      </c>
      <c r="T26" s="36">
        <v>5450</v>
      </c>
      <c r="U26" s="36">
        <f>'第３９表老人保健会計（最初のページのみ印刷）'!B26-E26</f>
        <v>1681</v>
      </c>
      <c r="V26" s="36">
        <v>0</v>
      </c>
      <c r="W26" s="36">
        <v>0</v>
      </c>
      <c r="X26" s="36">
        <v>8329</v>
      </c>
      <c r="Y26" s="36">
        <v>10010</v>
      </c>
      <c r="Z26" s="36">
        <f t="shared" si="8"/>
        <v>-1681</v>
      </c>
      <c r="AA26" s="36">
        <f t="shared" si="9"/>
        <v>0</v>
      </c>
      <c r="AB26" s="36">
        <f>'第３９表老人保健会計（最初のページのみ印刷）'!B26-E26-V26-W26</f>
        <v>1681</v>
      </c>
      <c r="AC26" s="36">
        <v>0</v>
      </c>
      <c r="AD26" s="36">
        <v>0</v>
      </c>
      <c r="AE26" s="59"/>
      <c r="AF26" s="30">
        <v>970186</v>
      </c>
      <c r="AG26" s="30">
        <f>'第３９表老人保健会計（最初のページのみ印刷）'!B26-'第３９表老人保健会計 (次ページ以降印刷)'!AF26</f>
        <v>0</v>
      </c>
      <c r="AH26" s="30">
        <v>968505</v>
      </c>
      <c r="AI26" s="30">
        <f t="shared" si="10"/>
        <v>0</v>
      </c>
      <c r="AJ26" s="30">
        <v>0</v>
      </c>
      <c r="AK26" s="30">
        <f t="shared" si="11"/>
        <v>0</v>
      </c>
      <c r="AL26" s="30">
        <v>1681</v>
      </c>
      <c r="AM26" s="30">
        <f t="shared" si="12"/>
        <v>0</v>
      </c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</row>
    <row r="27" spans="1:243" ht="32.25" customHeight="1">
      <c r="A27" s="7" t="s">
        <v>37</v>
      </c>
      <c r="B27" s="36">
        <v>0</v>
      </c>
      <c r="C27" s="36">
        <v>8614</v>
      </c>
      <c r="D27" s="36">
        <v>424</v>
      </c>
      <c r="E27" s="36">
        <f t="shared" si="7"/>
        <v>80140</v>
      </c>
      <c r="F27" s="36">
        <v>0</v>
      </c>
      <c r="G27" s="36">
        <v>0</v>
      </c>
      <c r="H27" s="36">
        <v>0</v>
      </c>
      <c r="I27" s="36">
        <v>71526</v>
      </c>
      <c r="J27" s="36">
        <v>70975</v>
      </c>
      <c r="K27" s="36">
        <v>1212</v>
      </c>
      <c r="L27" s="36">
        <v>0</v>
      </c>
      <c r="M27" s="36">
        <v>0</v>
      </c>
      <c r="N27" s="36">
        <v>334</v>
      </c>
      <c r="O27" s="36">
        <v>0</v>
      </c>
      <c r="P27" s="36">
        <v>0</v>
      </c>
      <c r="Q27" s="36">
        <v>217</v>
      </c>
      <c r="R27" s="36">
        <v>0</v>
      </c>
      <c r="S27" s="36">
        <v>0</v>
      </c>
      <c r="T27" s="36">
        <v>8614</v>
      </c>
      <c r="U27" s="36">
        <f>'第３９表老人保健会計（最初のページのみ印刷）'!B27-E27</f>
        <v>0</v>
      </c>
      <c r="V27" s="36">
        <v>0</v>
      </c>
      <c r="W27" s="36">
        <v>0</v>
      </c>
      <c r="X27" s="36">
        <v>1890</v>
      </c>
      <c r="Y27" s="36">
        <v>1890</v>
      </c>
      <c r="Z27" s="36">
        <f t="shared" si="8"/>
        <v>0</v>
      </c>
      <c r="AA27" s="36">
        <f t="shared" si="9"/>
        <v>0</v>
      </c>
      <c r="AB27" s="36">
        <f>'第３９表老人保健会計（最初のページのみ印刷）'!B27-E27-V27-W27</f>
        <v>0</v>
      </c>
      <c r="AC27" s="36">
        <v>0</v>
      </c>
      <c r="AD27" s="36">
        <v>0</v>
      </c>
      <c r="AE27" s="59"/>
      <c r="AF27" s="30">
        <v>80140</v>
      </c>
      <c r="AG27" s="30">
        <f>'第３９表老人保健会計（最初のページのみ印刷）'!B27-'第３９表老人保健会計 (次ページ以降印刷)'!AF27</f>
        <v>0</v>
      </c>
      <c r="AH27" s="30">
        <v>80140</v>
      </c>
      <c r="AI27" s="30">
        <f t="shared" si="10"/>
        <v>0</v>
      </c>
      <c r="AJ27" s="30">
        <v>0</v>
      </c>
      <c r="AK27" s="30">
        <f t="shared" si="11"/>
        <v>0</v>
      </c>
      <c r="AL27" s="30">
        <v>0</v>
      </c>
      <c r="AM27" s="30">
        <f t="shared" si="12"/>
        <v>0</v>
      </c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</row>
    <row r="28" spans="1:243" ht="32.25" customHeight="1">
      <c r="A28" s="8" t="s">
        <v>38</v>
      </c>
      <c r="B28" s="39">
        <v>0</v>
      </c>
      <c r="C28" s="39">
        <v>0</v>
      </c>
      <c r="D28" s="39">
        <v>0</v>
      </c>
      <c r="E28" s="39">
        <f t="shared" si="7"/>
        <v>716304</v>
      </c>
      <c r="F28" s="39">
        <v>4784</v>
      </c>
      <c r="G28" s="39">
        <v>4784</v>
      </c>
      <c r="H28" s="39">
        <v>0</v>
      </c>
      <c r="I28" s="39">
        <v>703081</v>
      </c>
      <c r="J28" s="39">
        <v>691158</v>
      </c>
      <c r="K28" s="39">
        <v>12484</v>
      </c>
      <c r="L28" s="39">
        <v>0</v>
      </c>
      <c r="M28" s="39">
        <v>0</v>
      </c>
      <c r="N28" s="39">
        <v>8543</v>
      </c>
      <c r="O28" s="39">
        <v>0</v>
      </c>
      <c r="P28" s="39">
        <v>193</v>
      </c>
      <c r="Q28" s="39">
        <v>3187</v>
      </c>
      <c r="R28" s="39">
        <v>1543</v>
      </c>
      <c r="S28" s="39">
        <v>0</v>
      </c>
      <c r="T28" s="39">
        <v>6896</v>
      </c>
      <c r="U28" s="39">
        <f>'第３９表老人保健会計（最初のページのみ印刷）'!B28-E28</f>
        <v>172</v>
      </c>
      <c r="V28" s="39">
        <v>0</v>
      </c>
      <c r="W28" s="39">
        <v>0</v>
      </c>
      <c r="X28" s="39">
        <v>6423</v>
      </c>
      <c r="Y28" s="39">
        <v>6595</v>
      </c>
      <c r="Z28" s="39">
        <f t="shared" si="8"/>
        <v>-172</v>
      </c>
      <c r="AA28" s="39">
        <f t="shared" si="9"/>
        <v>0</v>
      </c>
      <c r="AB28" s="39">
        <f>'第３９表老人保健会計（最初のページのみ印刷）'!B28-E28-V28-W28</f>
        <v>172</v>
      </c>
      <c r="AC28" s="39">
        <v>4784</v>
      </c>
      <c r="AD28" s="39">
        <v>1</v>
      </c>
      <c r="AE28" s="59"/>
      <c r="AF28" s="30">
        <v>716476</v>
      </c>
      <c r="AG28" s="30">
        <f>'第３９表老人保健会計（最初のページのみ印刷）'!B28-'第３９表老人保健会計 (次ページ以降印刷)'!AF28</f>
        <v>0</v>
      </c>
      <c r="AH28" s="30">
        <v>716304</v>
      </c>
      <c r="AI28" s="30">
        <f t="shared" si="10"/>
        <v>0</v>
      </c>
      <c r="AJ28" s="30">
        <v>0</v>
      </c>
      <c r="AK28" s="30">
        <f t="shared" si="11"/>
        <v>0</v>
      </c>
      <c r="AL28" s="30">
        <v>172</v>
      </c>
      <c r="AM28" s="30">
        <f t="shared" si="12"/>
        <v>0</v>
      </c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</row>
    <row r="29" spans="1:243" ht="32.25" customHeight="1">
      <c r="A29" s="7" t="s">
        <v>122</v>
      </c>
      <c r="B29" s="36">
        <v>0</v>
      </c>
      <c r="C29" s="36">
        <v>550</v>
      </c>
      <c r="D29" s="36">
        <v>11298</v>
      </c>
      <c r="E29" s="36">
        <f t="shared" si="7"/>
        <v>2243393</v>
      </c>
      <c r="F29" s="36">
        <v>0</v>
      </c>
      <c r="G29" s="36">
        <v>0</v>
      </c>
      <c r="H29" s="36">
        <v>0</v>
      </c>
      <c r="I29" s="36">
        <v>2206879</v>
      </c>
      <c r="J29" s="36">
        <v>2180559</v>
      </c>
      <c r="K29" s="36">
        <v>41304</v>
      </c>
      <c r="L29" s="36">
        <v>0</v>
      </c>
      <c r="M29" s="36">
        <v>0</v>
      </c>
      <c r="N29" s="36">
        <v>13435</v>
      </c>
      <c r="O29" s="36">
        <v>0</v>
      </c>
      <c r="P29" s="36">
        <v>4519</v>
      </c>
      <c r="Q29" s="36">
        <v>8366</v>
      </c>
      <c r="R29" s="36">
        <v>28112</v>
      </c>
      <c r="S29" s="36">
        <v>0</v>
      </c>
      <c r="T29" s="36">
        <v>8402</v>
      </c>
      <c r="U29" s="36">
        <f>'第３９表老人保健会計（最初のページのみ印刷）'!B29-E29</f>
        <v>9735</v>
      </c>
      <c r="V29" s="36">
        <v>0</v>
      </c>
      <c r="W29" s="36">
        <v>0</v>
      </c>
      <c r="X29" s="36">
        <v>168</v>
      </c>
      <c r="Y29" s="36">
        <v>9903</v>
      </c>
      <c r="Z29" s="36">
        <f t="shared" si="8"/>
        <v>-9735</v>
      </c>
      <c r="AA29" s="36">
        <f t="shared" si="9"/>
        <v>0</v>
      </c>
      <c r="AB29" s="36">
        <f>'第３９表老人保健会計（最初のページのみ印刷）'!B29-E29-V29-W29</f>
        <v>9735</v>
      </c>
      <c r="AC29" s="36">
        <v>0</v>
      </c>
      <c r="AD29" s="36">
        <v>0</v>
      </c>
      <c r="AE29" s="59"/>
      <c r="AF29" s="30">
        <v>2253128</v>
      </c>
      <c r="AG29" s="30">
        <f>'第３９表老人保健会計（最初のページのみ印刷）'!B29-'第３９表老人保健会計 (次ページ以降印刷)'!AF29</f>
        <v>0</v>
      </c>
      <c r="AH29" s="30">
        <v>2243393</v>
      </c>
      <c r="AI29" s="30">
        <f t="shared" si="10"/>
        <v>0</v>
      </c>
      <c r="AJ29" s="30">
        <v>0</v>
      </c>
      <c r="AK29" s="30">
        <f t="shared" si="11"/>
        <v>0</v>
      </c>
      <c r="AL29" s="30">
        <v>9735</v>
      </c>
      <c r="AM29" s="30">
        <f t="shared" si="12"/>
        <v>0</v>
      </c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</row>
    <row r="30" spans="1:243" ht="32.25" customHeight="1">
      <c r="A30" s="7" t="s">
        <v>39</v>
      </c>
      <c r="B30" s="36">
        <v>0</v>
      </c>
      <c r="C30" s="36">
        <v>98</v>
      </c>
      <c r="D30" s="36">
        <v>9608</v>
      </c>
      <c r="E30" s="36">
        <f t="shared" si="7"/>
        <v>469554</v>
      </c>
      <c r="F30" s="36">
        <v>0</v>
      </c>
      <c r="G30" s="36">
        <v>0</v>
      </c>
      <c r="H30" s="36">
        <v>0</v>
      </c>
      <c r="I30" s="36">
        <v>460236</v>
      </c>
      <c r="J30" s="36">
        <v>455727</v>
      </c>
      <c r="K30" s="36">
        <v>13683</v>
      </c>
      <c r="L30" s="36">
        <v>0</v>
      </c>
      <c r="M30" s="36">
        <v>0</v>
      </c>
      <c r="N30" s="36">
        <v>3030</v>
      </c>
      <c r="O30" s="36">
        <v>0</v>
      </c>
      <c r="P30" s="36">
        <v>0</v>
      </c>
      <c r="Q30" s="36">
        <v>1479</v>
      </c>
      <c r="R30" s="36">
        <v>9220</v>
      </c>
      <c r="S30" s="36">
        <v>0</v>
      </c>
      <c r="T30" s="36">
        <v>98</v>
      </c>
      <c r="U30" s="36">
        <f>'第３９表老人保健会計（最初のページのみ印刷）'!B30-E30</f>
        <v>3768</v>
      </c>
      <c r="V30" s="36">
        <v>0</v>
      </c>
      <c r="W30" s="36">
        <v>0</v>
      </c>
      <c r="X30" s="36">
        <v>4135</v>
      </c>
      <c r="Y30" s="36">
        <v>7903</v>
      </c>
      <c r="Z30" s="36">
        <f t="shared" si="8"/>
        <v>-3768</v>
      </c>
      <c r="AA30" s="36">
        <f t="shared" si="9"/>
        <v>0</v>
      </c>
      <c r="AB30" s="36">
        <f>'第３９表老人保健会計（最初のページのみ印刷）'!B30-E30-V30-W30</f>
        <v>3768</v>
      </c>
      <c r="AC30" s="36">
        <v>0</v>
      </c>
      <c r="AD30" s="36">
        <v>0</v>
      </c>
      <c r="AE30" s="59"/>
      <c r="AF30" s="30">
        <v>473322</v>
      </c>
      <c r="AG30" s="30">
        <f>'第３９表老人保健会計（最初のページのみ印刷）'!B30-'第３９表老人保健会計 (次ページ以降印刷)'!AF30</f>
        <v>0</v>
      </c>
      <c r="AH30" s="30">
        <v>469554</v>
      </c>
      <c r="AI30" s="30">
        <f t="shared" si="10"/>
        <v>0</v>
      </c>
      <c r="AJ30" s="30">
        <v>0</v>
      </c>
      <c r="AK30" s="30">
        <f t="shared" si="11"/>
        <v>0</v>
      </c>
      <c r="AL30" s="30">
        <v>3768</v>
      </c>
      <c r="AM30" s="30">
        <f t="shared" si="12"/>
        <v>0</v>
      </c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</row>
    <row r="31" spans="1:243" ht="32.25" customHeight="1">
      <c r="A31" s="7" t="s">
        <v>40</v>
      </c>
      <c r="B31" s="36">
        <v>0</v>
      </c>
      <c r="C31" s="36">
        <v>45923</v>
      </c>
      <c r="D31" s="36">
        <v>16014</v>
      </c>
      <c r="E31" s="36">
        <f t="shared" si="7"/>
        <v>1241740</v>
      </c>
      <c r="F31" s="36">
        <v>0</v>
      </c>
      <c r="G31" s="36">
        <v>0</v>
      </c>
      <c r="H31" s="36">
        <v>0</v>
      </c>
      <c r="I31" s="36">
        <v>1195720</v>
      </c>
      <c r="J31" s="36">
        <v>1179629</v>
      </c>
      <c r="K31" s="36">
        <v>32720</v>
      </c>
      <c r="L31" s="36">
        <v>0</v>
      </c>
      <c r="M31" s="36">
        <v>0</v>
      </c>
      <c r="N31" s="36">
        <v>11091</v>
      </c>
      <c r="O31" s="36">
        <v>0</v>
      </c>
      <c r="P31" s="36">
        <v>843</v>
      </c>
      <c r="Q31" s="36">
        <v>4157</v>
      </c>
      <c r="R31" s="36">
        <v>6060</v>
      </c>
      <c r="S31" s="36">
        <v>0</v>
      </c>
      <c r="T31" s="36">
        <v>39960</v>
      </c>
      <c r="U31" s="36">
        <f>'第３９表老人保健会計（最初のページのみ印刷）'!B31-E31</f>
        <v>89192</v>
      </c>
      <c r="V31" s="36">
        <v>0</v>
      </c>
      <c r="W31" s="36">
        <v>0</v>
      </c>
      <c r="X31" s="36">
        <v>0</v>
      </c>
      <c r="Y31" s="36">
        <v>89192</v>
      </c>
      <c r="Z31" s="36">
        <f t="shared" si="8"/>
        <v>-89192</v>
      </c>
      <c r="AA31" s="36">
        <f t="shared" si="9"/>
        <v>0</v>
      </c>
      <c r="AB31" s="36">
        <f>'第３９表老人保健会計（最初のページのみ印刷）'!B31-E31-V31-W31</f>
        <v>89192</v>
      </c>
      <c r="AC31" s="36">
        <v>0</v>
      </c>
      <c r="AD31" s="36">
        <v>0</v>
      </c>
      <c r="AE31" s="59"/>
      <c r="AF31" s="30">
        <v>1330932</v>
      </c>
      <c r="AG31" s="30">
        <f>'第３９表老人保健会計（最初のページのみ印刷）'!B31-'第３９表老人保健会計 (次ページ以降印刷)'!AF31</f>
        <v>0</v>
      </c>
      <c r="AH31" s="30">
        <v>1241740</v>
      </c>
      <c r="AI31" s="30">
        <f t="shared" si="10"/>
        <v>0</v>
      </c>
      <c r="AJ31" s="30">
        <v>0</v>
      </c>
      <c r="AK31" s="30">
        <f t="shared" si="11"/>
        <v>0</v>
      </c>
      <c r="AL31" s="30">
        <v>89192</v>
      </c>
      <c r="AM31" s="30">
        <f t="shared" si="12"/>
        <v>0</v>
      </c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</row>
    <row r="32" spans="1:243" ht="32.25" customHeight="1">
      <c r="A32" s="7" t="s">
        <v>41</v>
      </c>
      <c r="B32" s="36">
        <v>0</v>
      </c>
      <c r="C32" s="36">
        <v>36970</v>
      </c>
      <c r="D32" s="36">
        <v>1596</v>
      </c>
      <c r="E32" s="36">
        <f t="shared" si="7"/>
        <v>529070</v>
      </c>
      <c r="F32" s="36">
        <v>8361</v>
      </c>
      <c r="G32" s="36">
        <v>8361</v>
      </c>
      <c r="H32" s="36">
        <v>0</v>
      </c>
      <c r="I32" s="36">
        <v>479273</v>
      </c>
      <c r="J32" s="36">
        <v>473922</v>
      </c>
      <c r="K32" s="36">
        <v>10213</v>
      </c>
      <c r="L32" s="36">
        <v>0</v>
      </c>
      <c r="M32" s="36">
        <v>0</v>
      </c>
      <c r="N32" s="36">
        <v>2954</v>
      </c>
      <c r="O32" s="36">
        <v>0</v>
      </c>
      <c r="P32" s="36">
        <v>177</v>
      </c>
      <c r="Q32" s="36">
        <v>2220</v>
      </c>
      <c r="R32" s="36">
        <v>37596</v>
      </c>
      <c r="S32" s="36">
        <v>0</v>
      </c>
      <c r="T32" s="36">
        <v>3840</v>
      </c>
      <c r="U32" s="36">
        <f>'第３９表老人保健会計（最初のページのみ印刷）'!B32-E32</f>
        <v>23104</v>
      </c>
      <c r="V32" s="36">
        <v>0</v>
      </c>
      <c r="W32" s="36">
        <v>0</v>
      </c>
      <c r="X32" s="36">
        <v>3711</v>
      </c>
      <c r="Y32" s="36">
        <v>26815</v>
      </c>
      <c r="Z32" s="36">
        <f t="shared" si="8"/>
        <v>-23104</v>
      </c>
      <c r="AA32" s="36">
        <f t="shared" si="9"/>
        <v>0</v>
      </c>
      <c r="AB32" s="36">
        <f>'第３９表老人保健会計（最初のページのみ印刷）'!B32-E32-V32-W32</f>
        <v>23104</v>
      </c>
      <c r="AC32" s="36">
        <v>8361</v>
      </c>
      <c r="AD32" s="36">
        <v>1</v>
      </c>
      <c r="AE32" s="59"/>
      <c r="AF32" s="30">
        <v>552174</v>
      </c>
      <c r="AG32" s="30">
        <f>'第３９表老人保健会計（最初のページのみ印刷）'!B32-'第３９表老人保健会計 (次ページ以降印刷)'!AF32</f>
        <v>0</v>
      </c>
      <c r="AH32" s="30">
        <v>529070</v>
      </c>
      <c r="AI32" s="30">
        <f t="shared" si="10"/>
        <v>0</v>
      </c>
      <c r="AJ32" s="30">
        <v>0</v>
      </c>
      <c r="AK32" s="30">
        <f t="shared" si="11"/>
        <v>0</v>
      </c>
      <c r="AL32" s="30">
        <v>23104</v>
      </c>
      <c r="AM32" s="30">
        <f t="shared" si="12"/>
        <v>0</v>
      </c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</row>
    <row r="33" spans="1:243" ht="32.25" customHeight="1">
      <c r="A33" s="8" t="s">
        <v>42</v>
      </c>
      <c r="B33" s="39">
        <v>0</v>
      </c>
      <c r="C33" s="39">
        <v>0</v>
      </c>
      <c r="D33" s="39">
        <v>5847</v>
      </c>
      <c r="E33" s="39">
        <f t="shared" si="7"/>
        <v>2311317</v>
      </c>
      <c r="F33" s="39">
        <v>0</v>
      </c>
      <c r="G33" s="39">
        <v>0</v>
      </c>
      <c r="H33" s="39">
        <v>0</v>
      </c>
      <c r="I33" s="39">
        <v>2280034</v>
      </c>
      <c r="J33" s="39">
        <v>2248967</v>
      </c>
      <c r="K33" s="39">
        <v>54996</v>
      </c>
      <c r="L33" s="39">
        <v>0</v>
      </c>
      <c r="M33" s="39">
        <v>0</v>
      </c>
      <c r="N33" s="39">
        <v>19744</v>
      </c>
      <c r="O33" s="39">
        <v>0</v>
      </c>
      <c r="P33" s="39">
        <v>3161</v>
      </c>
      <c r="Q33" s="39">
        <v>8162</v>
      </c>
      <c r="R33" s="39">
        <v>22988</v>
      </c>
      <c r="S33" s="39">
        <v>0</v>
      </c>
      <c r="T33" s="39">
        <v>8295</v>
      </c>
      <c r="U33" s="39">
        <f>'第３９表老人保健会計（最初のページのみ印刷）'!B33-E33</f>
        <v>86587</v>
      </c>
      <c r="V33" s="39">
        <v>0</v>
      </c>
      <c r="W33" s="39">
        <v>0</v>
      </c>
      <c r="X33" s="39">
        <v>0</v>
      </c>
      <c r="Y33" s="39">
        <v>86587</v>
      </c>
      <c r="Z33" s="39">
        <f t="shared" si="8"/>
        <v>-86587</v>
      </c>
      <c r="AA33" s="39">
        <f t="shared" si="9"/>
        <v>0</v>
      </c>
      <c r="AB33" s="39">
        <f>'第３９表老人保健会計（最初のページのみ印刷）'!B33-E33-V33-W33</f>
        <v>86587</v>
      </c>
      <c r="AC33" s="39">
        <v>0</v>
      </c>
      <c r="AD33" s="39">
        <v>0</v>
      </c>
      <c r="AE33" s="59"/>
      <c r="AF33" s="30">
        <v>2397904</v>
      </c>
      <c r="AG33" s="30">
        <f>'第３９表老人保健会計（最初のページのみ印刷）'!B33-'第３９表老人保健会計 (次ページ以降印刷)'!AF33</f>
        <v>0</v>
      </c>
      <c r="AH33" s="30">
        <v>2311317</v>
      </c>
      <c r="AI33" s="30">
        <f t="shared" si="10"/>
        <v>0</v>
      </c>
      <c r="AJ33" s="30">
        <v>0</v>
      </c>
      <c r="AK33" s="30">
        <f t="shared" si="11"/>
        <v>0</v>
      </c>
      <c r="AL33" s="30">
        <v>86587</v>
      </c>
      <c r="AM33" s="30">
        <f t="shared" si="12"/>
        <v>0</v>
      </c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</row>
    <row r="34" spans="1:243" ht="32.25" customHeight="1">
      <c r="A34" s="7" t="s">
        <v>43</v>
      </c>
      <c r="B34" s="36">
        <v>3038</v>
      </c>
      <c r="C34" s="36">
        <v>0</v>
      </c>
      <c r="D34" s="36">
        <v>13810</v>
      </c>
      <c r="E34" s="36">
        <f t="shared" si="7"/>
        <v>2134422</v>
      </c>
      <c r="F34" s="36">
        <v>10898</v>
      </c>
      <c r="G34" s="36">
        <v>7860</v>
      </c>
      <c r="H34" s="36">
        <v>3038</v>
      </c>
      <c r="I34" s="36">
        <v>2082608</v>
      </c>
      <c r="J34" s="36">
        <v>2051703</v>
      </c>
      <c r="K34" s="36">
        <v>0</v>
      </c>
      <c r="L34" s="36">
        <v>0</v>
      </c>
      <c r="M34" s="36">
        <v>0</v>
      </c>
      <c r="N34" s="36">
        <v>19515</v>
      </c>
      <c r="O34" s="36">
        <v>0</v>
      </c>
      <c r="P34" s="36">
        <v>3674</v>
      </c>
      <c r="Q34" s="36">
        <v>7716</v>
      </c>
      <c r="R34" s="36">
        <v>18756</v>
      </c>
      <c r="S34" s="36">
        <v>0</v>
      </c>
      <c r="T34" s="36">
        <v>22160</v>
      </c>
      <c r="U34" s="36">
        <f>'第３９表老人保健会計（最初のページのみ印刷）'!B34-E34</f>
        <v>0</v>
      </c>
      <c r="V34" s="36">
        <v>0</v>
      </c>
      <c r="W34" s="36">
        <v>0</v>
      </c>
      <c r="X34" s="36">
        <v>15253</v>
      </c>
      <c r="Y34" s="36">
        <v>15253</v>
      </c>
      <c r="Z34" s="36">
        <f t="shared" si="8"/>
        <v>0</v>
      </c>
      <c r="AA34" s="36">
        <f t="shared" si="9"/>
        <v>0</v>
      </c>
      <c r="AB34" s="36">
        <f>'第３９表老人保健会計（最初のページのみ印刷）'!B34-E34-V34-W34</f>
        <v>0</v>
      </c>
      <c r="AC34" s="36">
        <v>7860</v>
      </c>
      <c r="AD34" s="36">
        <v>1</v>
      </c>
      <c r="AE34" s="59"/>
      <c r="AF34" s="30">
        <v>2134422</v>
      </c>
      <c r="AG34" s="30">
        <f>'第３９表老人保健会計（最初のページのみ印刷）'!B34-'第３９表老人保健会計 (次ページ以降印刷)'!AF34</f>
        <v>0</v>
      </c>
      <c r="AH34" s="30">
        <v>2134422</v>
      </c>
      <c r="AI34" s="30">
        <f t="shared" si="10"/>
        <v>0</v>
      </c>
      <c r="AJ34" s="30">
        <v>0</v>
      </c>
      <c r="AK34" s="30">
        <f t="shared" si="11"/>
        <v>0</v>
      </c>
      <c r="AL34" s="30">
        <v>0</v>
      </c>
      <c r="AM34" s="30">
        <f t="shared" si="12"/>
        <v>0</v>
      </c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</row>
    <row r="35" spans="1:243" ht="32.25" customHeight="1">
      <c r="A35" s="7" t="s">
        <v>44</v>
      </c>
      <c r="B35" s="36">
        <v>0</v>
      </c>
      <c r="C35" s="36">
        <v>16370</v>
      </c>
      <c r="D35" s="36">
        <v>10925</v>
      </c>
      <c r="E35" s="36">
        <f t="shared" si="7"/>
        <v>507910</v>
      </c>
      <c r="F35" s="36">
        <v>2915</v>
      </c>
      <c r="G35" s="36">
        <v>2915</v>
      </c>
      <c r="H35" s="36">
        <v>0</v>
      </c>
      <c r="I35" s="36">
        <v>481732</v>
      </c>
      <c r="J35" s="36">
        <v>476669</v>
      </c>
      <c r="K35" s="36">
        <v>0</v>
      </c>
      <c r="L35" s="36">
        <v>0</v>
      </c>
      <c r="M35" s="36">
        <v>0</v>
      </c>
      <c r="N35" s="36">
        <v>3261</v>
      </c>
      <c r="O35" s="36">
        <v>0</v>
      </c>
      <c r="P35" s="36">
        <v>100</v>
      </c>
      <c r="Q35" s="36">
        <v>1702</v>
      </c>
      <c r="R35" s="36">
        <v>20406</v>
      </c>
      <c r="S35" s="36">
        <v>0</v>
      </c>
      <c r="T35" s="36">
        <v>2857</v>
      </c>
      <c r="U35" s="36">
        <f>'第３９表老人保健会計（最初のページのみ印刷）'!B35-E35</f>
        <v>15483</v>
      </c>
      <c r="V35" s="36">
        <v>0</v>
      </c>
      <c r="W35" s="36">
        <v>2</v>
      </c>
      <c r="X35" s="36">
        <v>0</v>
      </c>
      <c r="Y35" s="36">
        <v>15481</v>
      </c>
      <c r="Z35" s="36">
        <f t="shared" si="8"/>
        <v>-15481</v>
      </c>
      <c r="AA35" s="36">
        <f t="shared" si="9"/>
        <v>0</v>
      </c>
      <c r="AB35" s="36">
        <f>'第３９表老人保健会計（最初のページのみ印刷）'!B35-E35-V35-W35</f>
        <v>15481</v>
      </c>
      <c r="AC35" s="36">
        <v>2915</v>
      </c>
      <c r="AD35" s="36">
        <v>1</v>
      </c>
      <c r="AE35" s="59"/>
      <c r="AF35" s="30">
        <v>523393</v>
      </c>
      <c r="AG35" s="30">
        <f>'第３９表老人保健会計（最初のページのみ印刷）'!B35-'第３９表老人保健会計 (次ページ以降印刷)'!AF35</f>
        <v>0</v>
      </c>
      <c r="AH35" s="30">
        <v>507910</v>
      </c>
      <c r="AI35" s="30">
        <f t="shared" si="10"/>
        <v>0</v>
      </c>
      <c r="AJ35" s="30">
        <v>0</v>
      </c>
      <c r="AK35" s="30">
        <f t="shared" si="11"/>
        <v>0</v>
      </c>
      <c r="AL35" s="30">
        <v>15481</v>
      </c>
      <c r="AM35" s="30">
        <f t="shared" si="12"/>
        <v>0</v>
      </c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</row>
    <row r="36" spans="1:243" ht="32.25" customHeight="1">
      <c r="A36" s="7" t="s">
        <v>45</v>
      </c>
      <c r="B36" s="36">
        <v>0</v>
      </c>
      <c r="C36" s="36">
        <v>11059</v>
      </c>
      <c r="D36" s="36">
        <v>564</v>
      </c>
      <c r="E36" s="36">
        <f t="shared" si="7"/>
        <v>692993</v>
      </c>
      <c r="F36" s="36">
        <v>0</v>
      </c>
      <c r="G36" s="36">
        <v>0</v>
      </c>
      <c r="H36" s="36">
        <v>0</v>
      </c>
      <c r="I36" s="36">
        <v>657273</v>
      </c>
      <c r="J36" s="36">
        <v>649535</v>
      </c>
      <c r="K36" s="36">
        <v>18884</v>
      </c>
      <c r="L36" s="36">
        <v>0</v>
      </c>
      <c r="M36" s="36">
        <v>0</v>
      </c>
      <c r="N36" s="36">
        <v>5200</v>
      </c>
      <c r="O36" s="36">
        <v>0</v>
      </c>
      <c r="P36" s="36">
        <v>360</v>
      </c>
      <c r="Q36" s="36">
        <v>2178</v>
      </c>
      <c r="R36" s="36">
        <v>35553</v>
      </c>
      <c r="S36" s="36">
        <v>0</v>
      </c>
      <c r="T36" s="36">
        <v>167</v>
      </c>
      <c r="U36" s="36">
        <f>'第３９表老人保健会計（最初のページのみ印刷）'!B36-E36</f>
        <v>11933</v>
      </c>
      <c r="V36" s="36">
        <v>0</v>
      </c>
      <c r="W36" s="36">
        <v>0</v>
      </c>
      <c r="X36" s="36">
        <v>15194</v>
      </c>
      <c r="Y36" s="36">
        <v>27126</v>
      </c>
      <c r="Z36" s="36">
        <f t="shared" si="8"/>
        <v>-11932</v>
      </c>
      <c r="AA36" s="36">
        <f t="shared" si="9"/>
        <v>1</v>
      </c>
      <c r="AB36" s="36">
        <f>'第３９表老人保健会計（最初のページのみ印刷）'!B36-E36-V36-W36</f>
        <v>11933</v>
      </c>
      <c r="AC36" s="36">
        <v>0</v>
      </c>
      <c r="AD36" s="36">
        <v>0</v>
      </c>
      <c r="AE36" s="59"/>
      <c r="AF36" s="30">
        <v>704926</v>
      </c>
      <c r="AG36" s="30">
        <f>'第３９表老人保健会計（最初のページのみ印刷）'!B36-'第３９表老人保健会計 (次ページ以降印刷)'!AF36</f>
        <v>0</v>
      </c>
      <c r="AH36" s="30">
        <v>692993</v>
      </c>
      <c r="AI36" s="30">
        <f t="shared" si="10"/>
        <v>0</v>
      </c>
      <c r="AJ36" s="30">
        <v>1</v>
      </c>
      <c r="AK36" s="30">
        <f t="shared" si="11"/>
        <v>0</v>
      </c>
      <c r="AL36" s="30">
        <v>11933</v>
      </c>
      <c r="AM36" s="30">
        <f t="shared" si="12"/>
        <v>0</v>
      </c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</row>
    <row r="37" spans="1:243" ht="32.25" customHeight="1">
      <c r="A37" s="7" t="s">
        <v>46</v>
      </c>
      <c r="B37" s="36">
        <v>0</v>
      </c>
      <c r="C37" s="36">
        <v>14369</v>
      </c>
      <c r="D37" s="36">
        <v>331</v>
      </c>
      <c r="E37" s="36">
        <f t="shared" si="7"/>
        <v>368993</v>
      </c>
      <c r="F37" s="36">
        <v>0</v>
      </c>
      <c r="G37" s="36">
        <v>0</v>
      </c>
      <c r="H37" s="36">
        <v>0</v>
      </c>
      <c r="I37" s="36">
        <v>342479</v>
      </c>
      <c r="J37" s="36">
        <v>337960</v>
      </c>
      <c r="K37" s="36">
        <v>0</v>
      </c>
      <c r="L37" s="36">
        <v>0</v>
      </c>
      <c r="M37" s="36">
        <v>0</v>
      </c>
      <c r="N37" s="36">
        <v>2988</v>
      </c>
      <c r="O37" s="36">
        <v>0</v>
      </c>
      <c r="P37" s="36">
        <v>22</v>
      </c>
      <c r="Q37" s="36">
        <v>1509</v>
      </c>
      <c r="R37" s="36">
        <v>23903</v>
      </c>
      <c r="S37" s="36">
        <v>0</v>
      </c>
      <c r="T37" s="36">
        <v>2611</v>
      </c>
      <c r="U37" s="36">
        <f>'第３９表老人保健会計（最初のページのみ印刷）'!B37-E37</f>
        <v>34454</v>
      </c>
      <c r="V37" s="36">
        <v>0</v>
      </c>
      <c r="W37" s="36">
        <v>0</v>
      </c>
      <c r="X37" s="36">
        <v>0</v>
      </c>
      <c r="Y37" s="36">
        <v>34454</v>
      </c>
      <c r="Z37" s="36">
        <f t="shared" si="8"/>
        <v>-34454</v>
      </c>
      <c r="AA37" s="36">
        <f t="shared" si="9"/>
        <v>0</v>
      </c>
      <c r="AB37" s="36">
        <f>'第３９表老人保健会計（最初のページのみ印刷）'!B37-E37-V37-W37</f>
        <v>34454</v>
      </c>
      <c r="AC37" s="36">
        <v>0</v>
      </c>
      <c r="AD37" s="36">
        <v>0</v>
      </c>
      <c r="AE37" s="59"/>
      <c r="AF37" s="30">
        <v>403447</v>
      </c>
      <c r="AG37" s="30">
        <f>'第３９表老人保健会計（最初のページのみ印刷）'!B37-'第３９表老人保健会計 (次ページ以降印刷)'!AF37</f>
        <v>0</v>
      </c>
      <c r="AH37" s="30">
        <v>368993</v>
      </c>
      <c r="AI37" s="30">
        <f t="shared" si="10"/>
        <v>0</v>
      </c>
      <c r="AJ37" s="30">
        <v>0</v>
      </c>
      <c r="AK37" s="30">
        <f t="shared" si="11"/>
        <v>0</v>
      </c>
      <c r="AL37" s="30">
        <v>34454</v>
      </c>
      <c r="AM37" s="30">
        <f t="shared" si="12"/>
        <v>0</v>
      </c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</row>
    <row r="38" spans="1:243" ht="32.25" customHeight="1">
      <c r="A38" s="8" t="s">
        <v>47</v>
      </c>
      <c r="B38" s="39">
        <v>0</v>
      </c>
      <c r="C38" s="39">
        <v>0</v>
      </c>
      <c r="D38" s="39">
        <v>9420</v>
      </c>
      <c r="E38" s="39">
        <f t="shared" si="7"/>
        <v>602052</v>
      </c>
      <c r="F38" s="39">
        <v>0</v>
      </c>
      <c r="G38" s="39">
        <v>0</v>
      </c>
      <c r="H38" s="39">
        <v>0</v>
      </c>
      <c r="I38" s="39">
        <v>589096</v>
      </c>
      <c r="J38" s="39">
        <v>578193</v>
      </c>
      <c r="K38" s="39">
        <v>8869</v>
      </c>
      <c r="L38" s="39">
        <v>0</v>
      </c>
      <c r="M38" s="39">
        <v>0</v>
      </c>
      <c r="N38" s="39">
        <v>8021</v>
      </c>
      <c r="O38" s="39">
        <v>0</v>
      </c>
      <c r="P38" s="39">
        <v>76</v>
      </c>
      <c r="Q38" s="39">
        <v>2806</v>
      </c>
      <c r="R38" s="39">
        <v>87</v>
      </c>
      <c r="S38" s="39">
        <v>0</v>
      </c>
      <c r="T38" s="39">
        <v>12869</v>
      </c>
      <c r="U38" s="39">
        <f>'第３９表老人保健会計（最初のページのみ印刷）'!B38-E38</f>
        <v>0</v>
      </c>
      <c r="V38" s="39">
        <v>0</v>
      </c>
      <c r="W38" s="39">
        <v>0</v>
      </c>
      <c r="X38" s="39">
        <v>39152</v>
      </c>
      <c r="Y38" s="39">
        <v>39152</v>
      </c>
      <c r="Z38" s="39">
        <f t="shared" si="8"/>
        <v>0</v>
      </c>
      <c r="AA38" s="39">
        <f t="shared" si="9"/>
        <v>0</v>
      </c>
      <c r="AB38" s="39">
        <f>'第３９表老人保健会計（最初のページのみ印刷）'!B38-E38-V38-W38</f>
        <v>0</v>
      </c>
      <c r="AC38" s="39">
        <v>0</v>
      </c>
      <c r="AD38" s="39">
        <v>0</v>
      </c>
      <c r="AE38" s="59"/>
      <c r="AF38" s="30">
        <v>602052</v>
      </c>
      <c r="AG38" s="30">
        <f>'第３９表老人保健会計（最初のページのみ印刷）'!B38-'第３９表老人保健会計 (次ページ以降印刷)'!AF38</f>
        <v>0</v>
      </c>
      <c r="AH38" s="30">
        <v>602052</v>
      </c>
      <c r="AI38" s="30">
        <f t="shared" si="10"/>
        <v>0</v>
      </c>
      <c r="AJ38" s="30">
        <v>0</v>
      </c>
      <c r="AK38" s="30">
        <f t="shared" si="11"/>
        <v>0</v>
      </c>
      <c r="AL38" s="30">
        <v>0</v>
      </c>
      <c r="AM38" s="30">
        <f t="shared" si="12"/>
        <v>0</v>
      </c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</row>
    <row r="39" spans="1:243" ht="32.25" customHeight="1">
      <c r="A39" s="7" t="s">
        <v>48</v>
      </c>
      <c r="B39" s="36">
        <v>0</v>
      </c>
      <c r="C39" s="36">
        <v>1373</v>
      </c>
      <c r="D39" s="36">
        <v>728</v>
      </c>
      <c r="E39" s="36">
        <f t="shared" si="7"/>
        <v>305215</v>
      </c>
      <c r="F39" s="36">
        <v>0</v>
      </c>
      <c r="G39" s="36">
        <v>0</v>
      </c>
      <c r="H39" s="36">
        <v>0</v>
      </c>
      <c r="I39" s="36">
        <v>299285</v>
      </c>
      <c r="J39" s="36">
        <v>292369</v>
      </c>
      <c r="K39" s="36">
        <v>5121</v>
      </c>
      <c r="L39" s="36">
        <v>0</v>
      </c>
      <c r="M39" s="36">
        <v>0</v>
      </c>
      <c r="N39" s="36">
        <v>5493</v>
      </c>
      <c r="O39" s="36">
        <v>0</v>
      </c>
      <c r="P39" s="36">
        <v>0</v>
      </c>
      <c r="Q39" s="36">
        <v>1423</v>
      </c>
      <c r="R39" s="36">
        <v>5205</v>
      </c>
      <c r="S39" s="36">
        <v>0</v>
      </c>
      <c r="T39" s="36">
        <v>725</v>
      </c>
      <c r="U39" s="36">
        <f>'第３９表老人保健会計（最初のページのみ印刷）'!B39-E39</f>
        <v>2575</v>
      </c>
      <c r="V39" s="36">
        <v>0</v>
      </c>
      <c r="W39" s="36">
        <v>0</v>
      </c>
      <c r="X39" s="36">
        <v>0</v>
      </c>
      <c r="Y39" s="36">
        <v>2575</v>
      </c>
      <c r="Z39" s="36">
        <f t="shared" si="8"/>
        <v>-2575</v>
      </c>
      <c r="AA39" s="36">
        <f t="shared" si="9"/>
        <v>0</v>
      </c>
      <c r="AB39" s="36">
        <f>'第３９表老人保健会計（最初のページのみ印刷）'!B39-E39-V39-W39</f>
        <v>2575</v>
      </c>
      <c r="AC39" s="36">
        <v>0</v>
      </c>
      <c r="AD39" s="36">
        <v>0</v>
      </c>
      <c r="AE39" s="59"/>
      <c r="AF39" s="30">
        <v>307790</v>
      </c>
      <c r="AG39" s="30">
        <f>'第３９表老人保健会計（最初のページのみ印刷）'!B39-'第３９表老人保健会計 (次ページ以降印刷)'!AF39</f>
        <v>0</v>
      </c>
      <c r="AH39" s="30">
        <v>305215</v>
      </c>
      <c r="AI39" s="30">
        <f t="shared" si="10"/>
        <v>0</v>
      </c>
      <c r="AJ39" s="30">
        <v>0</v>
      </c>
      <c r="AK39" s="30">
        <f t="shared" si="11"/>
        <v>0</v>
      </c>
      <c r="AL39" s="30">
        <v>2575</v>
      </c>
      <c r="AM39" s="30">
        <f t="shared" si="12"/>
        <v>0</v>
      </c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</row>
    <row r="40" spans="1:243" ht="32.25" customHeight="1">
      <c r="A40" s="7" t="s">
        <v>123</v>
      </c>
      <c r="B40" s="36">
        <v>0</v>
      </c>
      <c r="C40" s="36">
        <v>1</v>
      </c>
      <c r="D40" s="36">
        <v>11370</v>
      </c>
      <c r="E40" s="36">
        <f t="shared" si="7"/>
        <v>3117908</v>
      </c>
      <c r="F40" s="36">
        <v>0</v>
      </c>
      <c r="G40" s="36">
        <v>0</v>
      </c>
      <c r="H40" s="36">
        <v>0</v>
      </c>
      <c r="I40" s="36">
        <v>3078289</v>
      </c>
      <c r="J40" s="36">
        <v>3039368</v>
      </c>
      <c r="K40" s="36">
        <v>0</v>
      </c>
      <c r="L40" s="36">
        <v>0</v>
      </c>
      <c r="M40" s="36">
        <v>0</v>
      </c>
      <c r="N40" s="36">
        <v>26699</v>
      </c>
      <c r="O40" s="36">
        <v>0</v>
      </c>
      <c r="P40" s="36">
        <v>1462</v>
      </c>
      <c r="Q40" s="36">
        <v>10760</v>
      </c>
      <c r="R40" s="36">
        <v>39469</v>
      </c>
      <c r="S40" s="36">
        <v>0</v>
      </c>
      <c r="T40" s="36">
        <v>150</v>
      </c>
      <c r="U40" s="36">
        <f>'第３９表老人保健会計（最初のページのみ印刷）'!B40-E40</f>
        <v>0</v>
      </c>
      <c r="V40" s="36">
        <v>0</v>
      </c>
      <c r="W40" s="36">
        <v>0</v>
      </c>
      <c r="X40" s="36">
        <v>28001</v>
      </c>
      <c r="Y40" s="36">
        <v>28001</v>
      </c>
      <c r="Z40" s="36">
        <f t="shared" si="8"/>
        <v>0</v>
      </c>
      <c r="AA40" s="36">
        <f t="shared" si="9"/>
        <v>0</v>
      </c>
      <c r="AB40" s="36">
        <f>'第３９表老人保健会計（最初のページのみ印刷）'!B40-E40-V40-W40</f>
        <v>0</v>
      </c>
      <c r="AC40" s="36">
        <v>0</v>
      </c>
      <c r="AD40" s="36">
        <v>1</v>
      </c>
      <c r="AE40" s="59"/>
      <c r="AF40" s="30">
        <v>3117908</v>
      </c>
      <c r="AG40" s="30">
        <f>'第３９表老人保健会計（最初のページのみ印刷）'!B40-'第３９表老人保健会計 (次ページ以降印刷)'!AF40</f>
        <v>0</v>
      </c>
      <c r="AH40" s="30">
        <v>3117908</v>
      </c>
      <c r="AI40" s="30">
        <f t="shared" si="10"/>
        <v>0</v>
      </c>
      <c r="AJ40" s="30">
        <v>0</v>
      </c>
      <c r="AK40" s="30">
        <f t="shared" si="11"/>
        <v>0</v>
      </c>
      <c r="AL40" s="30">
        <v>0</v>
      </c>
      <c r="AM40" s="30">
        <f t="shared" si="12"/>
        <v>0</v>
      </c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</row>
    <row r="41" spans="1:243" ht="32.25" customHeight="1">
      <c r="A41" s="7" t="s">
        <v>49</v>
      </c>
      <c r="B41" s="36">
        <v>0</v>
      </c>
      <c r="C41" s="36">
        <v>24191</v>
      </c>
      <c r="D41" s="36">
        <v>1414</v>
      </c>
      <c r="E41" s="36">
        <f t="shared" si="7"/>
        <v>1261434</v>
      </c>
      <c r="F41" s="36">
        <v>4056</v>
      </c>
      <c r="G41" s="36">
        <v>4056</v>
      </c>
      <c r="H41" s="36">
        <v>0</v>
      </c>
      <c r="I41" s="36">
        <v>1220350</v>
      </c>
      <c r="J41" s="36">
        <v>1202024</v>
      </c>
      <c r="K41" s="36">
        <v>26900</v>
      </c>
      <c r="L41" s="36">
        <v>0</v>
      </c>
      <c r="M41" s="36">
        <v>0</v>
      </c>
      <c r="N41" s="36">
        <v>13782</v>
      </c>
      <c r="O41" s="36">
        <v>0</v>
      </c>
      <c r="P41" s="36">
        <v>313</v>
      </c>
      <c r="Q41" s="36">
        <v>4231</v>
      </c>
      <c r="R41" s="36">
        <v>30877</v>
      </c>
      <c r="S41" s="36">
        <v>0</v>
      </c>
      <c r="T41" s="36">
        <v>6151</v>
      </c>
      <c r="U41" s="36">
        <f>'第３９表老人保健会計（最初のページのみ印刷）'!B41-E41</f>
        <v>5752</v>
      </c>
      <c r="V41" s="36">
        <v>0</v>
      </c>
      <c r="W41" s="36">
        <v>54</v>
      </c>
      <c r="X41" s="36">
        <v>13521</v>
      </c>
      <c r="Y41" s="36">
        <v>19219</v>
      </c>
      <c r="Z41" s="36">
        <f t="shared" si="8"/>
        <v>-5698</v>
      </c>
      <c r="AA41" s="36">
        <f t="shared" si="9"/>
        <v>0</v>
      </c>
      <c r="AB41" s="36">
        <f>'第３９表老人保健会計（最初のページのみ印刷）'!B41-E41-V41-W41</f>
        <v>5698</v>
      </c>
      <c r="AC41" s="36">
        <v>4056</v>
      </c>
      <c r="AD41" s="36">
        <v>1</v>
      </c>
      <c r="AE41" s="59"/>
      <c r="AF41" s="30">
        <v>1267186</v>
      </c>
      <c r="AG41" s="30">
        <f>'第３９表老人保健会計（最初のページのみ印刷）'!B41-'第３９表老人保健会計 (次ページ以降印刷)'!AF41</f>
        <v>0</v>
      </c>
      <c r="AH41" s="30">
        <v>1261434</v>
      </c>
      <c r="AI41" s="30">
        <f t="shared" si="10"/>
        <v>0</v>
      </c>
      <c r="AJ41" s="30">
        <v>0</v>
      </c>
      <c r="AK41" s="30">
        <f t="shared" si="11"/>
        <v>0</v>
      </c>
      <c r="AL41" s="30">
        <v>5698</v>
      </c>
      <c r="AM41" s="30">
        <f t="shared" si="12"/>
        <v>0</v>
      </c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</row>
    <row r="42" spans="1:243" ht="32.25" customHeight="1">
      <c r="A42" s="7" t="s">
        <v>50</v>
      </c>
      <c r="B42" s="36">
        <v>0</v>
      </c>
      <c r="C42" s="36">
        <v>5302</v>
      </c>
      <c r="D42" s="36">
        <v>0</v>
      </c>
      <c r="E42" s="36">
        <f t="shared" si="7"/>
        <v>623636</v>
      </c>
      <c r="F42" s="36">
        <v>0</v>
      </c>
      <c r="G42" s="36">
        <v>0</v>
      </c>
      <c r="H42" s="36">
        <v>0</v>
      </c>
      <c r="I42" s="36">
        <v>607037</v>
      </c>
      <c r="J42" s="36">
        <v>597473</v>
      </c>
      <c r="K42" s="36">
        <v>15177</v>
      </c>
      <c r="L42" s="36">
        <v>0</v>
      </c>
      <c r="M42" s="36">
        <v>0</v>
      </c>
      <c r="N42" s="36">
        <v>4440</v>
      </c>
      <c r="O42" s="36">
        <v>0</v>
      </c>
      <c r="P42" s="36">
        <v>2810</v>
      </c>
      <c r="Q42" s="36">
        <v>2314</v>
      </c>
      <c r="R42" s="36">
        <v>16564</v>
      </c>
      <c r="S42" s="36">
        <v>0</v>
      </c>
      <c r="T42" s="36">
        <v>35</v>
      </c>
      <c r="U42" s="36">
        <f>'第３９表老人保健会計（最初のページのみ印刷）'!B42-E42</f>
        <v>4995</v>
      </c>
      <c r="V42" s="36">
        <v>0</v>
      </c>
      <c r="W42" s="36">
        <v>4</v>
      </c>
      <c r="X42" s="36">
        <v>11089</v>
      </c>
      <c r="Y42" s="36">
        <v>16080</v>
      </c>
      <c r="Z42" s="36">
        <f t="shared" si="8"/>
        <v>-4991</v>
      </c>
      <c r="AA42" s="36">
        <f t="shared" si="9"/>
        <v>0</v>
      </c>
      <c r="AB42" s="36">
        <f>'第３９表老人保健会計（最初のページのみ印刷）'!B42-E42-V42-W42</f>
        <v>4991</v>
      </c>
      <c r="AC42" s="36">
        <v>0</v>
      </c>
      <c r="AD42" s="36">
        <v>0</v>
      </c>
      <c r="AE42" s="59"/>
      <c r="AF42" s="30">
        <v>628631</v>
      </c>
      <c r="AG42" s="30">
        <f>'第３９表老人保健会計（最初のページのみ印刷）'!B42-'第３９表老人保健会計 (次ページ以降印刷)'!AF42</f>
        <v>0</v>
      </c>
      <c r="AH42" s="30">
        <v>623636</v>
      </c>
      <c r="AI42" s="30">
        <f t="shared" si="10"/>
        <v>0</v>
      </c>
      <c r="AJ42" s="30">
        <v>0</v>
      </c>
      <c r="AK42" s="30">
        <f t="shared" si="11"/>
        <v>0</v>
      </c>
      <c r="AL42" s="30">
        <v>4991</v>
      </c>
      <c r="AM42" s="30">
        <f t="shared" si="12"/>
        <v>0</v>
      </c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</row>
    <row r="43" spans="1:243" ht="32.25" customHeight="1">
      <c r="A43" s="8" t="s">
        <v>51</v>
      </c>
      <c r="B43" s="39">
        <v>0</v>
      </c>
      <c r="C43" s="39">
        <v>412</v>
      </c>
      <c r="D43" s="39">
        <v>0</v>
      </c>
      <c r="E43" s="39">
        <f t="shared" si="7"/>
        <v>398839</v>
      </c>
      <c r="F43" s="39">
        <v>0</v>
      </c>
      <c r="G43" s="39">
        <v>0</v>
      </c>
      <c r="H43" s="39">
        <v>0</v>
      </c>
      <c r="I43" s="39">
        <v>391034</v>
      </c>
      <c r="J43" s="39">
        <v>386473</v>
      </c>
      <c r="K43" s="39">
        <v>9336</v>
      </c>
      <c r="L43" s="39">
        <v>0</v>
      </c>
      <c r="M43" s="39">
        <v>0</v>
      </c>
      <c r="N43" s="39">
        <v>3008</v>
      </c>
      <c r="O43" s="39">
        <v>0</v>
      </c>
      <c r="P43" s="39">
        <v>0</v>
      </c>
      <c r="Q43" s="39">
        <v>1553</v>
      </c>
      <c r="R43" s="39">
        <v>7727</v>
      </c>
      <c r="S43" s="39">
        <v>78</v>
      </c>
      <c r="T43" s="39">
        <v>0</v>
      </c>
      <c r="U43" s="39">
        <f>'第３９表老人保健会計（最初のページのみ印刷）'!B43-E43</f>
        <v>11254</v>
      </c>
      <c r="V43" s="39">
        <v>0</v>
      </c>
      <c r="W43" s="39">
        <v>0</v>
      </c>
      <c r="X43" s="39">
        <v>0</v>
      </c>
      <c r="Y43" s="39">
        <v>11254</v>
      </c>
      <c r="Z43" s="39">
        <f t="shared" si="8"/>
        <v>-11254</v>
      </c>
      <c r="AA43" s="39">
        <f t="shared" si="9"/>
        <v>0</v>
      </c>
      <c r="AB43" s="39">
        <f>'第３９表老人保健会計（最初のページのみ印刷）'!B43-E43-V43-W43</f>
        <v>11254</v>
      </c>
      <c r="AC43" s="39">
        <v>0</v>
      </c>
      <c r="AD43" s="39">
        <v>0</v>
      </c>
      <c r="AE43" s="59"/>
      <c r="AF43" s="30">
        <v>410093</v>
      </c>
      <c r="AG43" s="30">
        <f>'第３９表老人保健会計（最初のページのみ印刷）'!B43-'第３９表老人保健会計 (次ページ以降印刷)'!AF43</f>
        <v>0</v>
      </c>
      <c r="AH43" s="30">
        <v>398839</v>
      </c>
      <c r="AI43" s="30">
        <f t="shared" si="10"/>
        <v>0</v>
      </c>
      <c r="AJ43" s="30">
        <v>0</v>
      </c>
      <c r="AK43" s="30">
        <f t="shared" si="11"/>
        <v>0</v>
      </c>
      <c r="AL43" s="30">
        <v>11254</v>
      </c>
      <c r="AM43" s="30">
        <f t="shared" si="12"/>
        <v>0</v>
      </c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</row>
    <row r="44" spans="1:243" ht="32.25" customHeight="1">
      <c r="A44" s="7" t="s">
        <v>52</v>
      </c>
      <c r="B44" s="36">
        <v>0</v>
      </c>
      <c r="C44" s="36">
        <v>9873</v>
      </c>
      <c r="D44" s="36">
        <v>2430</v>
      </c>
      <c r="E44" s="36">
        <f t="shared" si="7"/>
        <v>1643293</v>
      </c>
      <c r="F44" s="36">
        <v>5556</v>
      </c>
      <c r="G44" s="36">
        <v>5556</v>
      </c>
      <c r="H44" s="36">
        <v>0</v>
      </c>
      <c r="I44" s="36">
        <v>1620462</v>
      </c>
      <c r="J44" s="36">
        <v>1603239</v>
      </c>
      <c r="K44" s="36">
        <v>43271</v>
      </c>
      <c r="L44" s="36">
        <v>0</v>
      </c>
      <c r="M44" s="36">
        <v>0</v>
      </c>
      <c r="N44" s="36">
        <v>8357</v>
      </c>
      <c r="O44" s="36">
        <v>0</v>
      </c>
      <c r="P44" s="36">
        <v>3060</v>
      </c>
      <c r="Q44" s="36">
        <v>5806</v>
      </c>
      <c r="R44" s="36">
        <v>3939</v>
      </c>
      <c r="S44" s="36">
        <v>0</v>
      </c>
      <c r="T44" s="36">
        <v>13336</v>
      </c>
      <c r="U44" s="36">
        <f>'第３９表老人保健会計（最初のページのみ印刷）'!B44-E44</f>
        <v>1</v>
      </c>
      <c r="V44" s="36">
        <v>0</v>
      </c>
      <c r="W44" s="36">
        <v>0</v>
      </c>
      <c r="X44" s="36">
        <v>10076</v>
      </c>
      <c r="Y44" s="36">
        <v>10050</v>
      </c>
      <c r="Z44" s="36">
        <f t="shared" si="8"/>
        <v>26</v>
      </c>
      <c r="AA44" s="36">
        <f t="shared" si="9"/>
        <v>27</v>
      </c>
      <c r="AB44" s="36">
        <f>'第３９表老人保健会計（最初のページのみ印刷）'!B44-E44-V44-W44</f>
        <v>1</v>
      </c>
      <c r="AC44" s="36">
        <v>5556</v>
      </c>
      <c r="AD44" s="36">
        <v>1</v>
      </c>
      <c r="AE44" s="59"/>
      <c r="AF44" s="30">
        <v>1643294</v>
      </c>
      <c r="AG44" s="30">
        <f>'第３９表老人保健会計（最初のページのみ印刷）'!B44-'第３９表老人保健会計 (次ページ以降印刷)'!AF44</f>
        <v>0</v>
      </c>
      <c r="AH44" s="30">
        <v>1643293</v>
      </c>
      <c r="AI44" s="30">
        <f t="shared" si="10"/>
        <v>0</v>
      </c>
      <c r="AJ44" s="30">
        <v>27</v>
      </c>
      <c r="AK44" s="30">
        <f t="shared" si="11"/>
        <v>0</v>
      </c>
      <c r="AL44" s="30">
        <v>1</v>
      </c>
      <c r="AM44" s="30">
        <f t="shared" si="12"/>
        <v>0</v>
      </c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</row>
    <row r="45" spans="1:243" ht="32.25" customHeight="1">
      <c r="A45" s="7" t="s">
        <v>53</v>
      </c>
      <c r="B45" s="36">
        <v>1965</v>
      </c>
      <c r="C45" s="36">
        <v>38112</v>
      </c>
      <c r="D45" s="36">
        <v>0</v>
      </c>
      <c r="E45" s="36">
        <f t="shared" si="7"/>
        <v>1468778</v>
      </c>
      <c r="F45" s="36">
        <v>9124</v>
      </c>
      <c r="G45" s="36">
        <v>7159</v>
      </c>
      <c r="H45" s="36">
        <v>1965</v>
      </c>
      <c r="I45" s="36">
        <v>1390521</v>
      </c>
      <c r="J45" s="36">
        <v>1365915</v>
      </c>
      <c r="K45" s="36">
        <v>32621</v>
      </c>
      <c r="L45" s="36">
        <v>0</v>
      </c>
      <c r="M45" s="36">
        <v>0</v>
      </c>
      <c r="N45" s="36">
        <v>19766</v>
      </c>
      <c r="O45" s="36">
        <v>0</v>
      </c>
      <c r="P45" s="36">
        <v>486</v>
      </c>
      <c r="Q45" s="36">
        <v>4354</v>
      </c>
      <c r="R45" s="36">
        <v>68971</v>
      </c>
      <c r="S45" s="36">
        <v>0</v>
      </c>
      <c r="T45" s="36">
        <v>162</v>
      </c>
      <c r="U45" s="36">
        <f>'第３９表老人保健会計（最初のページのみ印刷）'!B45-E45</f>
        <v>21350</v>
      </c>
      <c r="V45" s="36">
        <v>0</v>
      </c>
      <c r="W45" s="36">
        <v>0</v>
      </c>
      <c r="X45" s="36">
        <v>10737</v>
      </c>
      <c r="Y45" s="36">
        <v>32087</v>
      </c>
      <c r="Z45" s="36">
        <f t="shared" si="8"/>
        <v>-21350</v>
      </c>
      <c r="AA45" s="36">
        <f t="shared" si="9"/>
        <v>0</v>
      </c>
      <c r="AB45" s="36">
        <f>'第３９表老人保健会計（最初のページのみ印刷）'!B45-E45-V45-W45</f>
        <v>21350</v>
      </c>
      <c r="AC45" s="36">
        <v>7159</v>
      </c>
      <c r="AD45" s="36">
        <v>1</v>
      </c>
      <c r="AE45" s="59"/>
      <c r="AF45" s="30">
        <v>1490128</v>
      </c>
      <c r="AG45" s="30">
        <f>'第３９表老人保健会計（最初のページのみ印刷）'!B45-'第３９表老人保健会計 (次ページ以降印刷)'!AF45</f>
        <v>0</v>
      </c>
      <c r="AH45" s="30">
        <v>1468778</v>
      </c>
      <c r="AI45" s="30">
        <f t="shared" si="10"/>
        <v>0</v>
      </c>
      <c r="AJ45" s="30">
        <v>0</v>
      </c>
      <c r="AK45" s="30">
        <f t="shared" si="11"/>
        <v>0</v>
      </c>
      <c r="AL45" s="30">
        <v>21350</v>
      </c>
      <c r="AM45" s="30">
        <f t="shared" si="12"/>
        <v>0</v>
      </c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</row>
    <row r="46" spans="1:243" ht="32.25" customHeight="1">
      <c r="A46" s="7" t="s">
        <v>54</v>
      </c>
      <c r="B46" s="36">
        <v>0</v>
      </c>
      <c r="C46" s="36">
        <v>27619</v>
      </c>
      <c r="D46" s="36">
        <v>0</v>
      </c>
      <c r="E46" s="36">
        <f t="shared" si="7"/>
        <v>711773</v>
      </c>
      <c r="F46" s="36">
        <v>0</v>
      </c>
      <c r="G46" s="36">
        <v>0</v>
      </c>
      <c r="H46" s="36">
        <v>0</v>
      </c>
      <c r="I46" s="36">
        <v>684152</v>
      </c>
      <c r="J46" s="36">
        <v>680659</v>
      </c>
      <c r="K46" s="36">
        <v>14788</v>
      </c>
      <c r="L46" s="36">
        <v>0</v>
      </c>
      <c r="M46" s="36">
        <v>1329</v>
      </c>
      <c r="N46" s="36">
        <v>0</v>
      </c>
      <c r="O46" s="36">
        <v>0</v>
      </c>
      <c r="P46" s="36">
        <v>0</v>
      </c>
      <c r="Q46" s="36">
        <v>2164</v>
      </c>
      <c r="R46" s="36">
        <v>19970</v>
      </c>
      <c r="S46" s="36">
        <v>0</v>
      </c>
      <c r="T46" s="36">
        <v>7651</v>
      </c>
      <c r="U46" s="36">
        <f>'第３９表老人保健会計（最初のページのみ印刷）'!B46-E46</f>
        <v>26003</v>
      </c>
      <c r="V46" s="36">
        <v>0</v>
      </c>
      <c r="W46" s="36">
        <v>0</v>
      </c>
      <c r="X46" s="36">
        <v>6180</v>
      </c>
      <c r="Y46" s="36">
        <v>32132</v>
      </c>
      <c r="Z46" s="36">
        <f t="shared" si="8"/>
        <v>-25952</v>
      </c>
      <c r="AA46" s="36">
        <f t="shared" si="9"/>
        <v>51</v>
      </c>
      <c r="AB46" s="36">
        <f>'第３９表老人保健会計（最初のページのみ印刷）'!B46-E46-V46-W46</f>
        <v>26003</v>
      </c>
      <c r="AC46" s="36">
        <v>0</v>
      </c>
      <c r="AD46" s="36">
        <v>0</v>
      </c>
      <c r="AE46" s="59"/>
      <c r="AF46" s="30">
        <v>737776</v>
      </c>
      <c r="AG46" s="30">
        <f>'第３９表老人保健会計（最初のページのみ印刷）'!B46-'第３９表老人保健会計 (次ページ以降印刷)'!AF46</f>
        <v>0</v>
      </c>
      <c r="AH46" s="30">
        <v>711773</v>
      </c>
      <c r="AI46" s="30">
        <f t="shared" si="10"/>
        <v>0</v>
      </c>
      <c r="AJ46" s="30">
        <v>51</v>
      </c>
      <c r="AK46" s="30">
        <f t="shared" si="11"/>
        <v>0</v>
      </c>
      <c r="AL46" s="30">
        <v>26003</v>
      </c>
      <c r="AM46" s="30">
        <f t="shared" si="12"/>
        <v>0</v>
      </c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</row>
    <row r="47" spans="1:243" ht="32.25" customHeight="1">
      <c r="A47" s="7" t="s">
        <v>55</v>
      </c>
      <c r="B47" s="36">
        <v>0</v>
      </c>
      <c r="C47" s="36">
        <v>0</v>
      </c>
      <c r="D47" s="36">
        <v>4</v>
      </c>
      <c r="E47" s="36">
        <f t="shared" si="7"/>
        <v>1172209</v>
      </c>
      <c r="F47" s="36">
        <v>8875</v>
      </c>
      <c r="G47" s="36">
        <v>8875</v>
      </c>
      <c r="H47" s="36">
        <v>0</v>
      </c>
      <c r="I47" s="36">
        <v>1135714</v>
      </c>
      <c r="J47" s="36">
        <v>1117416</v>
      </c>
      <c r="K47" s="36">
        <v>0</v>
      </c>
      <c r="L47" s="36">
        <v>0</v>
      </c>
      <c r="M47" s="36">
        <v>0</v>
      </c>
      <c r="N47" s="36">
        <v>14220</v>
      </c>
      <c r="O47" s="36">
        <v>0</v>
      </c>
      <c r="P47" s="36">
        <v>1069</v>
      </c>
      <c r="Q47" s="36">
        <v>3009</v>
      </c>
      <c r="R47" s="36">
        <v>0</v>
      </c>
      <c r="S47" s="36">
        <v>27560</v>
      </c>
      <c r="T47" s="36">
        <v>60</v>
      </c>
      <c r="U47" s="36">
        <f>'第３９表老人保健会計（最初のページのみ印刷）'!B47-E47</f>
        <v>-51532</v>
      </c>
      <c r="V47" s="36">
        <v>0</v>
      </c>
      <c r="W47" s="36">
        <v>0</v>
      </c>
      <c r="X47" s="36">
        <v>51556</v>
      </c>
      <c r="Y47" s="36">
        <v>24</v>
      </c>
      <c r="Z47" s="36">
        <f t="shared" si="8"/>
        <v>51532</v>
      </c>
      <c r="AA47" s="36">
        <f t="shared" si="9"/>
        <v>0</v>
      </c>
      <c r="AB47" s="36">
        <f>'第３９表老人保健会計（最初のページのみ印刷）'!B47-E47-V47-W47</f>
        <v>-51532</v>
      </c>
      <c r="AC47" s="36">
        <v>8875</v>
      </c>
      <c r="AD47" s="36">
        <v>1</v>
      </c>
      <c r="AE47" s="59"/>
      <c r="AF47" s="30">
        <v>1120677</v>
      </c>
      <c r="AG47" s="30">
        <f>'第３９表老人保健会計（最初のページのみ印刷）'!B47-'第３９表老人保健会計 (次ページ以降印刷)'!AF47</f>
        <v>0</v>
      </c>
      <c r="AH47" s="30">
        <v>1172209</v>
      </c>
      <c r="AI47" s="30">
        <f t="shared" si="10"/>
        <v>0</v>
      </c>
      <c r="AJ47" s="30">
        <v>0</v>
      </c>
      <c r="AK47" s="30">
        <f t="shared" si="11"/>
        <v>0</v>
      </c>
      <c r="AL47" s="30">
        <v>-51532</v>
      </c>
      <c r="AM47" s="30">
        <f t="shared" si="12"/>
        <v>0</v>
      </c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</row>
    <row r="48" spans="1:243" ht="32.25" customHeight="1">
      <c r="A48" s="8" t="s">
        <v>56</v>
      </c>
      <c r="B48" s="39">
        <v>0</v>
      </c>
      <c r="C48" s="39">
        <v>14165</v>
      </c>
      <c r="D48" s="39">
        <v>59</v>
      </c>
      <c r="E48" s="39">
        <f t="shared" si="7"/>
        <v>495758</v>
      </c>
      <c r="F48" s="39">
        <v>0</v>
      </c>
      <c r="G48" s="39">
        <v>0</v>
      </c>
      <c r="H48" s="39">
        <v>0</v>
      </c>
      <c r="I48" s="39">
        <v>479547</v>
      </c>
      <c r="J48" s="39">
        <v>472816</v>
      </c>
      <c r="K48" s="39">
        <v>9339</v>
      </c>
      <c r="L48" s="39">
        <v>0</v>
      </c>
      <c r="M48" s="39">
        <v>0</v>
      </c>
      <c r="N48" s="39">
        <v>4544</v>
      </c>
      <c r="O48" s="39">
        <v>0</v>
      </c>
      <c r="P48" s="39">
        <v>528</v>
      </c>
      <c r="Q48" s="39">
        <v>1659</v>
      </c>
      <c r="R48" s="39">
        <v>9493</v>
      </c>
      <c r="S48" s="39">
        <v>0</v>
      </c>
      <c r="T48" s="39">
        <v>6718</v>
      </c>
      <c r="U48" s="39">
        <f>'第３９表老人保健会計（最初のページのみ印刷）'!B48-E48</f>
        <v>21522</v>
      </c>
      <c r="V48" s="39">
        <v>0</v>
      </c>
      <c r="W48" s="39">
        <v>31</v>
      </c>
      <c r="X48" s="39">
        <v>4766</v>
      </c>
      <c r="Y48" s="39">
        <v>26257</v>
      </c>
      <c r="Z48" s="39">
        <f t="shared" si="8"/>
        <v>-21491</v>
      </c>
      <c r="AA48" s="39">
        <f t="shared" si="9"/>
        <v>0</v>
      </c>
      <c r="AB48" s="39">
        <f>'第３９表老人保健会計（最初のページのみ印刷）'!B48-E48-V48-W48</f>
        <v>21491</v>
      </c>
      <c r="AC48" s="39">
        <v>0</v>
      </c>
      <c r="AD48" s="39">
        <v>0</v>
      </c>
      <c r="AE48" s="59"/>
      <c r="AF48" s="30">
        <v>517280</v>
      </c>
      <c r="AG48" s="30">
        <f>'第３９表老人保健会計（最初のページのみ印刷）'!B48-'第３９表老人保健会計 (次ページ以降印刷)'!AF48</f>
        <v>0</v>
      </c>
      <c r="AH48" s="30">
        <v>495758</v>
      </c>
      <c r="AI48" s="30">
        <f t="shared" si="10"/>
        <v>0</v>
      </c>
      <c r="AJ48" s="30">
        <v>0</v>
      </c>
      <c r="AK48" s="30">
        <f t="shared" si="11"/>
        <v>0</v>
      </c>
      <c r="AL48" s="30">
        <v>21491</v>
      </c>
      <c r="AM48" s="30">
        <f t="shared" si="12"/>
        <v>0</v>
      </c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</row>
    <row r="49" spans="1:243" ht="32.25" customHeight="1">
      <c r="A49" s="7" t="s">
        <v>57</v>
      </c>
      <c r="B49" s="36">
        <v>0</v>
      </c>
      <c r="C49" s="36">
        <v>721</v>
      </c>
      <c r="D49" s="36">
        <v>2919</v>
      </c>
      <c r="E49" s="36">
        <f aca="true" t="shared" si="13" ref="E49:E65">SUM(F49,I49,R49:T49)</f>
        <v>1986974</v>
      </c>
      <c r="F49" s="36">
        <v>5722</v>
      </c>
      <c r="G49" s="36">
        <v>5722</v>
      </c>
      <c r="H49" s="36">
        <v>0</v>
      </c>
      <c r="I49" s="36">
        <v>1927463</v>
      </c>
      <c r="J49" s="36">
        <v>1897948</v>
      </c>
      <c r="K49" s="36">
        <v>40465</v>
      </c>
      <c r="L49" s="36">
        <v>0</v>
      </c>
      <c r="M49" s="36">
        <v>0</v>
      </c>
      <c r="N49" s="36">
        <v>16132</v>
      </c>
      <c r="O49" s="36">
        <v>0</v>
      </c>
      <c r="P49" s="36">
        <v>5926</v>
      </c>
      <c r="Q49" s="36">
        <v>7457</v>
      </c>
      <c r="R49" s="36">
        <v>53580</v>
      </c>
      <c r="S49" s="36">
        <v>0</v>
      </c>
      <c r="T49" s="36">
        <v>209</v>
      </c>
      <c r="U49" s="36">
        <f>'第３９表老人保健会計（最初のページのみ印刷）'!B49-E49</f>
        <v>2654</v>
      </c>
      <c r="V49" s="36">
        <v>0</v>
      </c>
      <c r="W49" s="36">
        <v>0</v>
      </c>
      <c r="X49" s="36">
        <v>10301</v>
      </c>
      <c r="Y49" s="36">
        <v>12955</v>
      </c>
      <c r="Z49" s="36">
        <f aca="true" t="shared" si="14" ref="Z49:Z65">X49-Y49</f>
        <v>-2654</v>
      </c>
      <c r="AA49" s="36">
        <f aca="true" t="shared" si="15" ref="AA49:AA65">AB49+X49-Y49</f>
        <v>0</v>
      </c>
      <c r="AB49" s="36">
        <f>'第３９表老人保健会計（最初のページのみ印刷）'!B49-E49-V49-W49</f>
        <v>2654</v>
      </c>
      <c r="AC49" s="36">
        <v>5722</v>
      </c>
      <c r="AD49" s="36">
        <v>1</v>
      </c>
      <c r="AE49" s="59"/>
      <c r="AF49" s="30">
        <v>1989628</v>
      </c>
      <c r="AG49" s="30">
        <f>'第３９表老人保健会計（最初のページのみ印刷）'!B49-'第３９表老人保健会計 (次ページ以降印刷)'!AF49</f>
        <v>0</v>
      </c>
      <c r="AH49" s="30">
        <v>1986974</v>
      </c>
      <c r="AI49" s="30">
        <f aca="true" t="shared" si="16" ref="AI49:AI65">E49-AH49</f>
        <v>0</v>
      </c>
      <c r="AJ49" s="30">
        <v>0</v>
      </c>
      <c r="AK49" s="30">
        <f aca="true" t="shared" si="17" ref="AK49:AK65">AA49-AJ49</f>
        <v>0</v>
      </c>
      <c r="AL49" s="30">
        <v>2654</v>
      </c>
      <c r="AM49" s="30">
        <f aca="true" t="shared" si="18" ref="AM49:AM65">AB49-AL49</f>
        <v>0</v>
      </c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</row>
    <row r="50" spans="1:243" ht="32.25" customHeight="1">
      <c r="A50" s="7" t="s">
        <v>58</v>
      </c>
      <c r="B50" s="36">
        <v>0</v>
      </c>
      <c r="C50" s="36">
        <v>4438</v>
      </c>
      <c r="D50" s="36">
        <v>0</v>
      </c>
      <c r="E50" s="36">
        <f t="shared" si="13"/>
        <v>628462</v>
      </c>
      <c r="F50" s="36">
        <v>0</v>
      </c>
      <c r="G50" s="36">
        <v>0</v>
      </c>
      <c r="H50" s="36">
        <v>0</v>
      </c>
      <c r="I50" s="36">
        <v>622481</v>
      </c>
      <c r="J50" s="36">
        <v>610470</v>
      </c>
      <c r="K50" s="36">
        <v>11459</v>
      </c>
      <c r="L50" s="36">
        <v>0</v>
      </c>
      <c r="M50" s="36">
        <v>0</v>
      </c>
      <c r="N50" s="36">
        <v>8842</v>
      </c>
      <c r="O50" s="36">
        <v>0</v>
      </c>
      <c r="P50" s="36">
        <v>588</v>
      </c>
      <c r="Q50" s="36">
        <v>2581</v>
      </c>
      <c r="R50" s="36">
        <v>3090</v>
      </c>
      <c r="S50" s="36">
        <v>0</v>
      </c>
      <c r="T50" s="36">
        <v>2891</v>
      </c>
      <c r="U50" s="36">
        <f>'第３９表老人保健会計（最初のページのみ印刷）'!B50-E50</f>
        <v>16274</v>
      </c>
      <c r="V50" s="36">
        <v>0</v>
      </c>
      <c r="W50" s="36">
        <v>0</v>
      </c>
      <c r="X50" s="36">
        <v>19233</v>
      </c>
      <c r="Y50" s="36">
        <v>35452</v>
      </c>
      <c r="Z50" s="36">
        <f t="shared" si="14"/>
        <v>-16219</v>
      </c>
      <c r="AA50" s="36">
        <f t="shared" si="15"/>
        <v>55</v>
      </c>
      <c r="AB50" s="36">
        <f>'第３９表老人保健会計（最初のページのみ印刷）'!B50-E50-V50-W50</f>
        <v>16274</v>
      </c>
      <c r="AC50" s="36">
        <v>0</v>
      </c>
      <c r="AD50" s="36">
        <v>0</v>
      </c>
      <c r="AE50" s="59"/>
      <c r="AF50" s="30">
        <v>644736</v>
      </c>
      <c r="AG50" s="30">
        <f>'第３９表老人保健会計（最初のページのみ印刷）'!B50-'第３９表老人保健会計 (次ページ以降印刷)'!AF50</f>
        <v>0</v>
      </c>
      <c r="AH50" s="30">
        <v>628462</v>
      </c>
      <c r="AI50" s="30">
        <f t="shared" si="16"/>
        <v>0</v>
      </c>
      <c r="AJ50" s="30">
        <v>55</v>
      </c>
      <c r="AK50" s="30">
        <f t="shared" si="17"/>
        <v>0</v>
      </c>
      <c r="AL50" s="30">
        <v>16274</v>
      </c>
      <c r="AM50" s="30">
        <f t="shared" si="18"/>
        <v>0</v>
      </c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</row>
    <row r="51" spans="1:243" ht="32.25" customHeight="1">
      <c r="A51" s="7" t="s">
        <v>59</v>
      </c>
      <c r="B51" s="36">
        <v>0</v>
      </c>
      <c r="C51" s="36">
        <v>191</v>
      </c>
      <c r="D51" s="36">
        <v>491</v>
      </c>
      <c r="E51" s="36">
        <f t="shared" si="13"/>
        <v>835088</v>
      </c>
      <c r="F51" s="36">
        <v>0</v>
      </c>
      <c r="G51" s="36">
        <v>0</v>
      </c>
      <c r="H51" s="36">
        <v>0</v>
      </c>
      <c r="I51" s="36">
        <v>821701</v>
      </c>
      <c r="J51" s="36">
        <v>814096</v>
      </c>
      <c r="K51" s="36">
        <v>0</v>
      </c>
      <c r="L51" s="36">
        <v>0</v>
      </c>
      <c r="M51" s="36">
        <v>0</v>
      </c>
      <c r="N51" s="36">
        <v>4664</v>
      </c>
      <c r="O51" s="36">
        <v>0</v>
      </c>
      <c r="P51" s="36">
        <v>427</v>
      </c>
      <c r="Q51" s="36">
        <v>2514</v>
      </c>
      <c r="R51" s="36">
        <v>12389</v>
      </c>
      <c r="S51" s="36">
        <v>0</v>
      </c>
      <c r="T51" s="36">
        <v>998</v>
      </c>
      <c r="U51" s="36">
        <f>'第３９表老人保健会計（最初のページのみ印刷）'!B51-E51</f>
        <v>18321</v>
      </c>
      <c r="V51" s="36">
        <v>0</v>
      </c>
      <c r="W51" s="36">
        <v>0</v>
      </c>
      <c r="X51" s="36">
        <v>3903</v>
      </c>
      <c r="Y51" s="36">
        <v>22159</v>
      </c>
      <c r="Z51" s="36">
        <f t="shared" si="14"/>
        <v>-18256</v>
      </c>
      <c r="AA51" s="36">
        <f t="shared" si="15"/>
        <v>65</v>
      </c>
      <c r="AB51" s="36">
        <f>'第３９表老人保健会計（最初のページのみ印刷）'!B51-E51-V51-W51</f>
        <v>18321</v>
      </c>
      <c r="AC51" s="36">
        <v>0</v>
      </c>
      <c r="AD51" s="36">
        <v>1</v>
      </c>
      <c r="AE51" s="59"/>
      <c r="AF51" s="30">
        <v>853409</v>
      </c>
      <c r="AG51" s="30">
        <f>'第３９表老人保健会計（最初のページのみ印刷）'!B51-'第３９表老人保健会計 (次ページ以降印刷)'!AF51</f>
        <v>0</v>
      </c>
      <c r="AH51" s="30">
        <v>835088</v>
      </c>
      <c r="AI51" s="30">
        <f t="shared" si="16"/>
        <v>0</v>
      </c>
      <c r="AJ51" s="30">
        <v>65</v>
      </c>
      <c r="AK51" s="30">
        <f t="shared" si="17"/>
        <v>0</v>
      </c>
      <c r="AL51" s="30">
        <v>18321</v>
      </c>
      <c r="AM51" s="30">
        <f t="shared" si="18"/>
        <v>0</v>
      </c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</row>
    <row r="52" spans="1:243" ht="32.25" customHeight="1">
      <c r="A52" s="7" t="s">
        <v>60</v>
      </c>
      <c r="B52" s="36">
        <v>0</v>
      </c>
      <c r="C52" s="36">
        <v>3</v>
      </c>
      <c r="D52" s="36">
        <v>650</v>
      </c>
      <c r="E52" s="36">
        <f t="shared" si="13"/>
        <v>699645</v>
      </c>
      <c r="F52" s="36">
        <v>0</v>
      </c>
      <c r="G52" s="36">
        <v>0</v>
      </c>
      <c r="H52" s="36">
        <v>0</v>
      </c>
      <c r="I52" s="36">
        <v>691981</v>
      </c>
      <c r="J52" s="36">
        <v>680379</v>
      </c>
      <c r="K52" s="36">
        <v>15067</v>
      </c>
      <c r="L52" s="36">
        <v>0</v>
      </c>
      <c r="M52" s="36">
        <v>0</v>
      </c>
      <c r="N52" s="36">
        <v>8383</v>
      </c>
      <c r="O52" s="36">
        <v>0</v>
      </c>
      <c r="P52" s="36">
        <v>925</v>
      </c>
      <c r="Q52" s="36">
        <v>2294</v>
      </c>
      <c r="R52" s="36">
        <v>7653</v>
      </c>
      <c r="S52" s="36">
        <v>0</v>
      </c>
      <c r="T52" s="36">
        <v>11</v>
      </c>
      <c r="U52" s="36">
        <f>'第３９表老人保健会計（最初のページのみ印刷）'!B52-E52</f>
        <v>10723</v>
      </c>
      <c r="V52" s="36">
        <v>0</v>
      </c>
      <c r="W52" s="36">
        <v>0</v>
      </c>
      <c r="X52" s="36">
        <v>98</v>
      </c>
      <c r="Y52" s="36">
        <v>10821</v>
      </c>
      <c r="Z52" s="36">
        <f t="shared" si="14"/>
        <v>-10723</v>
      </c>
      <c r="AA52" s="36">
        <f t="shared" si="15"/>
        <v>0</v>
      </c>
      <c r="AB52" s="36">
        <f>'第３９表老人保健会計（最初のページのみ印刷）'!B52-E52-V52-W52</f>
        <v>10723</v>
      </c>
      <c r="AC52" s="36">
        <v>0</v>
      </c>
      <c r="AD52" s="36">
        <v>0</v>
      </c>
      <c r="AE52" s="59"/>
      <c r="AF52" s="30">
        <v>710368</v>
      </c>
      <c r="AG52" s="30">
        <f>'第３９表老人保健会計（最初のページのみ印刷）'!B52-'第３９表老人保健会計 (次ページ以降印刷)'!AF52</f>
        <v>0</v>
      </c>
      <c r="AH52" s="30">
        <v>699645</v>
      </c>
      <c r="AI52" s="30">
        <f t="shared" si="16"/>
        <v>0</v>
      </c>
      <c r="AJ52" s="30">
        <v>0</v>
      </c>
      <c r="AK52" s="30">
        <f t="shared" si="17"/>
        <v>0</v>
      </c>
      <c r="AL52" s="30">
        <v>10723</v>
      </c>
      <c r="AM52" s="30">
        <f t="shared" si="18"/>
        <v>0</v>
      </c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</row>
    <row r="53" spans="1:243" ht="32.25" customHeight="1">
      <c r="A53" s="8" t="s">
        <v>61</v>
      </c>
      <c r="B53" s="39">
        <v>0</v>
      </c>
      <c r="C53" s="39">
        <v>9873</v>
      </c>
      <c r="D53" s="39">
        <v>269</v>
      </c>
      <c r="E53" s="39">
        <f t="shared" si="13"/>
        <v>924855</v>
      </c>
      <c r="F53" s="39">
        <v>0</v>
      </c>
      <c r="G53" s="39">
        <v>0</v>
      </c>
      <c r="H53" s="39">
        <v>0</v>
      </c>
      <c r="I53" s="39">
        <v>921263</v>
      </c>
      <c r="J53" s="39">
        <v>915159</v>
      </c>
      <c r="K53" s="39">
        <v>20566</v>
      </c>
      <c r="L53" s="39">
        <v>0</v>
      </c>
      <c r="M53" s="39">
        <v>0</v>
      </c>
      <c r="N53" s="39">
        <v>1042</v>
      </c>
      <c r="O53" s="39">
        <v>0</v>
      </c>
      <c r="P53" s="39">
        <v>1562</v>
      </c>
      <c r="Q53" s="39">
        <v>3500</v>
      </c>
      <c r="R53" s="39">
        <v>1916</v>
      </c>
      <c r="S53" s="39">
        <v>0</v>
      </c>
      <c r="T53" s="39">
        <v>1676</v>
      </c>
      <c r="U53" s="39">
        <f>'第３９表老人保健会計（最初のページのみ印刷）'!B53-E53</f>
        <v>21836</v>
      </c>
      <c r="V53" s="39">
        <v>0</v>
      </c>
      <c r="W53" s="39">
        <v>0</v>
      </c>
      <c r="X53" s="39">
        <v>8271</v>
      </c>
      <c r="Y53" s="39">
        <v>9837</v>
      </c>
      <c r="Z53" s="39">
        <f t="shared" si="14"/>
        <v>-1566</v>
      </c>
      <c r="AA53" s="39">
        <f t="shared" si="15"/>
        <v>20270</v>
      </c>
      <c r="AB53" s="39">
        <f>'第３９表老人保健会計（最初のページのみ印刷）'!B53-E53-V53-W53</f>
        <v>21836</v>
      </c>
      <c r="AC53" s="39">
        <v>0</v>
      </c>
      <c r="AD53" s="39">
        <v>0</v>
      </c>
      <c r="AE53" s="59"/>
      <c r="AF53" s="30">
        <v>946691</v>
      </c>
      <c r="AG53" s="30">
        <f>'第３９表老人保健会計（最初のページのみ印刷）'!B53-'第３９表老人保健会計 (次ページ以降印刷)'!AF53</f>
        <v>0</v>
      </c>
      <c r="AH53" s="30">
        <v>924855</v>
      </c>
      <c r="AI53" s="30">
        <f t="shared" si="16"/>
        <v>0</v>
      </c>
      <c r="AJ53" s="30">
        <v>20270</v>
      </c>
      <c r="AK53" s="30">
        <f t="shared" si="17"/>
        <v>0</v>
      </c>
      <c r="AL53" s="30">
        <v>21836</v>
      </c>
      <c r="AM53" s="30">
        <f t="shared" si="18"/>
        <v>0</v>
      </c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</row>
    <row r="54" spans="1:243" ht="32.25" customHeight="1">
      <c r="A54" s="7" t="s">
        <v>62</v>
      </c>
      <c r="B54" s="36">
        <v>0</v>
      </c>
      <c r="C54" s="36">
        <v>36827</v>
      </c>
      <c r="D54" s="36">
        <v>5119</v>
      </c>
      <c r="E54" s="36">
        <f t="shared" si="13"/>
        <v>1847732</v>
      </c>
      <c r="F54" s="36">
        <v>0</v>
      </c>
      <c r="G54" s="36">
        <v>0</v>
      </c>
      <c r="H54" s="36">
        <v>0</v>
      </c>
      <c r="I54" s="36">
        <v>1804443</v>
      </c>
      <c r="J54" s="36">
        <v>1775744</v>
      </c>
      <c r="K54" s="36">
        <v>0</v>
      </c>
      <c r="L54" s="36">
        <v>0</v>
      </c>
      <c r="M54" s="36">
        <v>0</v>
      </c>
      <c r="N54" s="36">
        <v>17212</v>
      </c>
      <c r="O54" s="36">
        <v>0</v>
      </c>
      <c r="P54" s="36">
        <v>4762</v>
      </c>
      <c r="Q54" s="36">
        <v>6725</v>
      </c>
      <c r="R54" s="36">
        <v>32379</v>
      </c>
      <c r="S54" s="36">
        <v>0</v>
      </c>
      <c r="T54" s="36">
        <v>10910</v>
      </c>
      <c r="U54" s="36">
        <f>'第３９表老人保健会計（最初のページのみ印刷）'!B54-E54</f>
        <v>34</v>
      </c>
      <c r="V54" s="36">
        <v>0</v>
      </c>
      <c r="W54" s="36">
        <v>0</v>
      </c>
      <c r="X54" s="36">
        <v>16028</v>
      </c>
      <c r="Y54" s="36">
        <v>17161</v>
      </c>
      <c r="Z54" s="36">
        <f t="shared" si="14"/>
        <v>-1133</v>
      </c>
      <c r="AA54" s="36">
        <f t="shared" si="15"/>
        <v>-1099</v>
      </c>
      <c r="AB54" s="36">
        <f>'第３９表老人保健会計（最初のページのみ印刷）'!B54-E54-V54-W54</f>
        <v>34</v>
      </c>
      <c r="AC54" s="36">
        <v>0</v>
      </c>
      <c r="AD54" s="36">
        <v>0</v>
      </c>
      <c r="AE54" s="59"/>
      <c r="AF54" s="30">
        <v>1847766</v>
      </c>
      <c r="AG54" s="30">
        <f>'第３９表老人保健会計（最初のページのみ印刷）'!B54-'第３９表老人保健会計 (次ページ以降印刷)'!AF54</f>
        <v>0</v>
      </c>
      <c r="AH54" s="30">
        <v>1847732</v>
      </c>
      <c r="AI54" s="30">
        <f t="shared" si="16"/>
        <v>0</v>
      </c>
      <c r="AJ54" s="30">
        <v>-1099</v>
      </c>
      <c r="AK54" s="30">
        <f t="shared" si="17"/>
        <v>0</v>
      </c>
      <c r="AL54" s="30">
        <v>34</v>
      </c>
      <c r="AM54" s="30">
        <f t="shared" si="18"/>
        <v>0</v>
      </c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</row>
    <row r="55" spans="1:243" ht="32.25" customHeight="1">
      <c r="A55" s="7" t="s">
        <v>63</v>
      </c>
      <c r="B55" s="36">
        <v>0</v>
      </c>
      <c r="C55" s="36">
        <v>106</v>
      </c>
      <c r="D55" s="36">
        <v>495</v>
      </c>
      <c r="E55" s="36">
        <f t="shared" si="13"/>
        <v>1264735</v>
      </c>
      <c r="F55" s="36">
        <v>0</v>
      </c>
      <c r="G55" s="36">
        <v>0</v>
      </c>
      <c r="H55" s="36">
        <v>0</v>
      </c>
      <c r="I55" s="36">
        <v>1256324</v>
      </c>
      <c r="J55" s="36">
        <v>1239364</v>
      </c>
      <c r="K55" s="36">
        <v>28297</v>
      </c>
      <c r="L55" s="36">
        <v>0</v>
      </c>
      <c r="M55" s="36">
        <v>0</v>
      </c>
      <c r="N55" s="36">
        <v>12082</v>
      </c>
      <c r="O55" s="36">
        <v>0</v>
      </c>
      <c r="P55" s="36">
        <v>354</v>
      </c>
      <c r="Q55" s="36">
        <v>4524</v>
      </c>
      <c r="R55" s="36">
        <v>3575</v>
      </c>
      <c r="S55" s="36">
        <v>0</v>
      </c>
      <c r="T55" s="36">
        <v>4836</v>
      </c>
      <c r="U55" s="36">
        <f>'第３９表老人保健会計（最初のページのみ印刷）'!B55-E55</f>
        <v>0</v>
      </c>
      <c r="V55" s="36">
        <v>0</v>
      </c>
      <c r="W55" s="36">
        <v>0</v>
      </c>
      <c r="X55" s="36">
        <v>23629</v>
      </c>
      <c r="Y55" s="36">
        <v>23629</v>
      </c>
      <c r="Z55" s="36">
        <f t="shared" si="14"/>
        <v>0</v>
      </c>
      <c r="AA55" s="36">
        <f t="shared" si="15"/>
        <v>0</v>
      </c>
      <c r="AB55" s="36">
        <f>'第３９表老人保健会計（最初のページのみ印刷）'!B55-E55-V55-W55</f>
        <v>0</v>
      </c>
      <c r="AC55" s="36">
        <v>0</v>
      </c>
      <c r="AD55" s="36">
        <v>0</v>
      </c>
      <c r="AE55" s="59"/>
      <c r="AF55" s="30">
        <v>1264735</v>
      </c>
      <c r="AG55" s="30">
        <f>'第３９表老人保健会計（最初のページのみ印刷）'!B55-'第３９表老人保健会計 (次ページ以降印刷)'!AF55</f>
        <v>0</v>
      </c>
      <c r="AH55" s="30">
        <v>1264735</v>
      </c>
      <c r="AI55" s="30">
        <f t="shared" si="16"/>
        <v>0</v>
      </c>
      <c r="AJ55" s="30">
        <v>0</v>
      </c>
      <c r="AK55" s="30">
        <f t="shared" si="17"/>
        <v>0</v>
      </c>
      <c r="AL55" s="30">
        <v>0</v>
      </c>
      <c r="AM55" s="30">
        <f t="shared" si="18"/>
        <v>0</v>
      </c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</row>
    <row r="56" spans="1:243" ht="32.25" customHeight="1">
      <c r="A56" s="7" t="s">
        <v>64</v>
      </c>
      <c r="B56" s="36">
        <v>0</v>
      </c>
      <c r="C56" s="36">
        <v>25131</v>
      </c>
      <c r="D56" s="36">
        <v>168</v>
      </c>
      <c r="E56" s="36">
        <f t="shared" si="13"/>
        <v>721401</v>
      </c>
      <c r="F56" s="36">
        <v>0</v>
      </c>
      <c r="G56" s="36">
        <v>0</v>
      </c>
      <c r="H56" s="36">
        <v>0</v>
      </c>
      <c r="I56" s="36">
        <v>682278</v>
      </c>
      <c r="J56" s="36">
        <v>670253</v>
      </c>
      <c r="K56" s="36">
        <v>25683</v>
      </c>
      <c r="L56" s="36">
        <v>0</v>
      </c>
      <c r="M56" s="36">
        <v>0</v>
      </c>
      <c r="N56" s="36">
        <v>9826</v>
      </c>
      <c r="O56" s="36">
        <v>0</v>
      </c>
      <c r="P56" s="36">
        <v>246</v>
      </c>
      <c r="Q56" s="36">
        <v>1953</v>
      </c>
      <c r="R56" s="36">
        <v>35666</v>
      </c>
      <c r="S56" s="36">
        <v>0</v>
      </c>
      <c r="T56" s="36">
        <v>3457</v>
      </c>
      <c r="U56" s="36">
        <f>'第３９表老人保健会計（最初のページのみ印刷）'!B56-E56</f>
        <v>31169</v>
      </c>
      <c r="V56" s="36">
        <v>0</v>
      </c>
      <c r="W56" s="36">
        <v>32</v>
      </c>
      <c r="X56" s="36">
        <v>1516</v>
      </c>
      <c r="Y56" s="36">
        <v>32653</v>
      </c>
      <c r="Z56" s="36">
        <f t="shared" si="14"/>
        <v>-31137</v>
      </c>
      <c r="AA56" s="36">
        <f t="shared" si="15"/>
        <v>0</v>
      </c>
      <c r="AB56" s="36">
        <f>'第３９表老人保健会計（最初のページのみ印刷）'!B56-E56-V56-W56</f>
        <v>31137</v>
      </c>
      <c r="AC56" s="36">
        <v>0</v>
      </c>
      <c r="AD56" s="36">
        <v>0</v>
      </c>
      <c r="AE56" s="59"/>
      <c r="AF56" s="30">
        <v>752570</v>
      </c>
      <c r="AG56" s="30">
        <f>'第３９表老人保健会計（最初のページのみ印刷）'!B56-'第３９表老人保健会計 (次ページ以降印刷)'!AF56</f>
        <v>0</v>
      </c>
      <c r="AH56" s="30">
        <v>721401</v>
      </c>
      <c r="AI56" s="30">
        <f t="shared" si="16"/>
        <v>0</v>
      </c>
      <c r="AJ56" s="30">
        <v>0</v>
      </c>
      <c r="AK56" s="30">
        <f t="shared" si="17"/>
        <v>0</v>
      </c>
      <c r="AL56" s="30">
        <v>31137</v>
      </c>
      <c r="AM56" s="30">
        <f t="shared" si="18"/>
        <v>0</v>
      </c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</row>
    <row r="57" spans="1:243" ht="32.25" customHeight="1">
      <c r="A57" s="7" t="s">
        <v>65</v>
      </c>
      <c r="B57" s="36">
        <v>0</v>
      </c>
      <c r="C57" s="36">
        <v>68893</v>
      </c>
      <c r="D57" s="36">
        <v>554</v>
      </c>
      <c r="E57" s="36">
        <f t="shared" si="13"/>
        <v>1032871</v>
      </c>
      <c r="F57" s="36">
        <v>0</v>
      </c>
      <c r="G57" s="36">
        <v>0</v>
      </c>
      <c r="H57" s="36">
        <v>0</v>
      </c>
      <c r="I57" s="36">
        <v>947573</v>
      </c>
      <c r="J57" s="36">
        <v>932296</v>
      </c>
      <c r="K57" s="36">
        <v>0</v>
      </c>
      <c r="L57" s="36">
        <v>0</v>
      </c>
      <c r="M57" s="36">
        <v>0</v>
      </c>
      <c r="N57" s="36">
        <v>11959</v>
      </c>
      <c r="O57" s="36">
        <v>0</v>
      </c>
      <c r="P57" s="36">
        <v>0</v>
      </c>
      <c r="Q57" s="36">
        <v>3318</v>
      </c>
      <c r="R57" s="36">
        <v>83131</v>
      </c>
      <c r="S57" s="36">
        <v>0</v>
      </c>
      <c r="T57" s="36">
        <v>2167</v>
      </c>
      <c r="U57" s="36">
        <f>'第３９表老人保健会計（最初のページのみ印刷）'!B57-E57</f>
        <v>47705</v>
      </c>
      <c r="V57" s="36">
        <v>0</v>
      </c>
      <c r="W57" s="36">
        <v>0</v>
      </c>
      <c r="X57" s="36">
        <v>3472</v>
      </c>
      <c r="Y57" s="36">
        <v>51177</v>
      </c>
      <c r="Z57" s="36">
        <f t="shared" si="14"/>
        <v>-47705</v>
      </c>
      <c r="AA57" s="36">
        <f t="shared" si="15"/>
        <v>0</v>
      </c>
      <c r="AB57" s="36">
        <f>'第３９表老人保健会計（最初のページのみ印刷）'!B57-E57-V57-W57</f>
        <v>47705</v>
      </c>
      <c r="AC57" s="36">
        <v>0</v>
      </c>
      <c r="AD57" s="36">
        <v>0</v>
      </c>
      <c r="AE57" s="59"/>
      <c r="AF57" s="30">
        <v>1080576</v>
      </c>
      <c r="AG57" s="30">
        <f>'第３９表老人保健会計（最初のページのみ印刷）'!B57-'第３９表老人保健会計 (次ページ以降印刷)'!AF57</f>
        <v>0</v>
      </c>
      <c r="AH57" s="30">
        <v>1032871</v>
      </c>
      <c r="AI57" s="30">
        <f t="shared" si="16"/>
        <v>0</v>
      </c>
      <c r="AJ57" s="30">
        <v>0</v>
      </c>
      <c r="AK57" s="30">
        <f t="shared" si="17"/>
        <v>0</v>
      </c>
      <c r="AL57" s="30">
        <v>47705</v>
      </c>
      <c r="AM57" s="30">
        <f t="shared" si="18"/>
        <v>0</v>
      </c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</row>
    <row r="58" spans="1:243" ht="32.25" customHeight="1">
      <c r="A58" s="8" t="s">
        <v>66</v>
      </c>
      <c r="B58" s="39">
        <v>0</v>
      </c>
      <c r="C58" s="39">
        <v>48294</v>
      </c>
      <c r="D58" s="39">
        <v>3898</v>
      </c>
      <c r="E58" s="39">
        <f t="shared" si="13"/>
        <v>1488800</v>
      </c>
      <c r="F58" s="39">
        <v>3259</v>
      </c>
      <c r="G58" s="39">
        <v>3259</v>
      </c>
      <c r="H58" s="39">
        <v>0</v>
      </c>
      <c r="I58" s="39">
        <v>1421798</v>
      </c>
      <c r="J58" s="39">
        <v>1394817</v>
      </c>
      <c r="K58" s="39">
        <v>44813</v>
      </c>
      <c r="L58" s="39">
        <v>0</v>
      </c>
      <c r="M58" s="39">
        <v>0</v>
      </c>
      <c r="N58" s="39">
        <v>19938</v>
      </c>
      <c r="O58" s="39">
        <v>0</v>
      </c>
      <c r="P58" s="39">
        <v>2187</v>
      </c>
      <c r="Q58" s="39">
        <v>4856</v>
      </c>
      <c r="R58" s="39">
        <v>61978</v>
      </c>
      <c r="S58" s="39">
        <v>0</v>
      </c>
      <c r="T58" s="39">
        <v>1765</v>
      </c>
      <c r="U58" s="39">
        <f>'第３９表老人保健会計（最初のページのみ印刷）'!B58-E58</f>
        <v>47221</v>
      </c>
      <c r="V58" s="39">
        <v>0</v>
      </c>
      <c r="W58" s="39">
        <v>0</v>
      </c>
      <c r="X58" s="39">
        <v>6141</v>
      </c>
      <c r="Y58" s="39">
        <v>53316</v>
      </c>
      <c r="Z58" s="39">
        <f t="shared" si="14"/>
        <v>-47175</v>
      </c>
      <c r="AA58" s="39">
        <f t="shared" si="15"/>
        <v>46</v>
      </c>
      <c r="AB58" s="39">
        <f>'第３９表老人保健会計（最初のページのみ印刷）'!B58-E58-V58-W58</f>
        <v>47221</v>
      </c>
      <c r="AC58" s="39">
        <v>3259</v>
      </c>
      <c r="AD58" s="39">
        <v>1</v>
      </c>
      <c r="AE58" s="59"/>
      <c r="AF58" s="30">
        <v>1536021</v>
      </c>
      <c r="AG58" s="30">
        <f>'第３９表老人保健会計（最初のページのみ印刷）'!B58-'第３９表老人保健会計 (次ページ以降印刷)'!AF58</f>
        <v>0</v>
      </c>
      <c r="AH58" s="30">
        <v>1488800</v>
      </c>
      <c r="AI58" s="30">
        <f t="shared" si="16"/>
        <v>0</v>
      </c>
      <c r="AJ58" s="30">
        <v>46</v>
      </c>
      <c r="AK58" s="30">
        <f t="shared" si="17"/>
        <v>0</v>
      </c>
      <c r="AL58" s="30">
        <v>47221</v>
      </c>
      <c r="AM58" s="30">
        <f t="shared" si="18"/>
        <v>0</v>
      </c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</row>
    <row r="59" spans="1:243" ht="32.25" customHeight="1">
      <c r="A59" s="7" t="s">
        <v>67</v>
      </c>
      <c r="B59" s="36">
        <v>0</v>
      </c>
      <c r="C59" s="36">
        <v>43</v>
      </c>
      <c r="D59" s="36">
        <v>0</v>
      </c>
      <c r="E59" s="36">
        <f t="shared" si="13"/>
        <v>497541</v>
      </c>
      <c r="F59" s="36">
        <v>0</v>
      </c>
      <c r="G59" s="36">
        <v>0</v>
      </c>
      <c r="H59" s="36">
        <v>0</v>
      </c>
      <c r="I59" s="36">
        <v>490933</v>
      </c>
      <c r="J59" s="36">
        <v>485127</v>
      </c>
      <c r="K59" s="36">
        <v>14845</v>
      </c>
      <c r="L59" s="36">
        <v>0</v>
      </c>
      <c r="M59" s="36">
        <v>0</v>
      </c>
      <c r="N59" s="36">
        <v>4115</v>
      </c>
      <c r="O59" s="36">
        <v>0</v>
      </c>
      <c r="P59" s="36">
        <v>47</v>
      </c>
      <c r="Q59" s="36">
        <v>1644</v>
      </c>
      <c r="R59" s="36">
        <v>4287</v>
      </c>
      <c r="S59" s="36">
        <v>0</v>
      </c>
      <c r="T59" s="36">
        <v>2321</v>
      </c>
      <c r="U59" s="36">
        <f>'第３９表老人保健会計（最初のページのみ印刷）'!B59-E59</f>
        <v>0</v>
      </c>
      <c r="V59" s="36">
        <v>0</v>
      </c>
      <c r="W59" s="36">
        <v>0</v>
      </c>
      <c r="X59" s="36">
        <v>10098</v>
      </c>
      <c r="Y59" s="36">
        <v>10098</v>
      </c>
      <c r="Z59" s="36">
        <f t="shared" si="14"/>
        <v>0</v>
      </c>
      <c r="AA59" s="36">
        <f t="shared" si="15"/>
        <v>0</v>
      </c>
      <c r="AB59" s="36">
        <f>'第３９表老人保健会計（最初のページのみ印刷）'!B59-E59-V59-W59</f>
        <v>0</v>
      </c>
      <c r="AC59" s="36">
        <v>0</v>
      </c>
      <c r="AD59" s="36">
        <v>0</v>
      </c>
      <c r="AE59" s="59"/>
      <c r="AF59" s="30">
        <v>497541</v>
      </c>
      <c r="AG59" s="30">
        <f>'第３９表老人保健会計（最初のページのみ印刷）'!B59-'第３９表老人保健会計 (次ページ以降印刷)'!AF59</f>
        <v>0</v>
      </c>
      <c r="AH59" s="30">
        <v>497541</v>
      </c>
      <c r="AI59" s="30">
        <f t="shared" si="16"/>
        <v>0</v>
      </c>
      <c r="AJ59" s="30">
        <v>0</v>
      </c>
      <c r="AK59" s="30">
        <f t="shared" si="17"/>
        <v>0</v>
      </c>
      <c r="AL59" s="30">
        <v>0</v>
      </c>
      <c r="AM59" s="30">
        <f t="shared" si="18"/>
        <v>0</v>
      </c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</row>
    <row r="60" spans="1:243" ht="32.25" customHeight="1">
      <c r="A60" s="7" t="s">
        <v>68</v>
      </c>
      <c r="B60" s="36">
        <v>0</v>
      </c>
      <c r="C60" s="36">
        <v>8208</v>
      </c>
      <c r="D60" s="36">
        <v>443</v>
      </c>
      <c r="E60" s="36">
        <f t="shared" si="13"/>
        <v>880275</v>
      </c>
      <c r="F60" s="36">
        <v>0</v>
      </c>
      <c r="G60" s="36">
        <v>0</v>
      </c>
      <c r="H60" s="36">
        <v>0</v>
      </c>
      <c r="I60" s="36">
        <v>854910</v>
      </c>
      <c r="J60" s="36">
        <v>832694</v>
      </c>
      <c r="K60" s="36">
        <v>0</v>
      </c>
      <c r="L60" s="36">
        <v>0</v>
      </c>
      <c r="M60" s="36">
        <v>0</v>
      </c>
      <c r="N60" s="36">
        <v>18696</v>
      </c>
      <c r="O60" s="36">
        <v>0</v>
      </c>
      <c r="P60" s="36">
        <v>334</v>
      </c>
      <c r="Q60" s="36">
        <v>3186</v>
      </c>
      <c r="R60" s="36">
        <v>17157</v>
      </c>
      <c r="S60" s="36">
        <v>0</v>
      </c>
      <c r="T60" s="36">
        <v>8208</v>
      </c>
      <c r="U60" s="36">
        <f>'第３９表老人保健会計（最初のページのみ印刷）'!B60-E60</f>
        <v>-14572</v>
      </c>
      <c r="V60" s="36">
        <v>0</v>
      </c>
      <c r="W60" s="36">
        <v>0</v>
      </c>
      <c r="X60" s="36">
        <v>35167</v>
      </c>
      <c r="Y60" s="36">
        <v>20595</v>
      </c>
      <c r="Z60" s="36">
        <f t="shared" si="14"/>
        <v>14572</v>
      </c>
      <c r="AA60" s="36">
        <f t="shared" si="15"/>
        <v>0</v>
      </c>
      <c r="AB60" s="36">
        <f>'第３９表老人保健会計（最初のページのみ印刷）'!B60-E60-V60-W60</f>
        <v>-14572</v>
      </c>
      <c r="AC60" s="36">
        <v>0</v>
      </c>
      <c r="AD60" s="36">
        <v>0</v>
      </c>
      <c r="AE60" s="59"/>
      <c r="AF60" s="30">
        <v>865703</v>
      </c>
      <c r="AG60" s="30">
        <f>'第３９表老人保健会計（最初のページのみ印刷）'!B60-'第３９表老人保健会計 (次ページ以降印刷)'!AF60</f>
        <v>0</v>
      </c>
      <c r="AH60" s="30">
        <v>880275</v>
      </c>
      <c r="AI60" s="30">
        <f t="shared" si="16"/>
        <v>0</v>
      </c>
      <c r="AJ60" s="30">
        <v>0</v>
      </c>
      <c r="AK60" s="30">
        <f t="shared" si="17"/>
        <v>0</v>
      </c>
      <c r="AL60" s="30">
        <v>-14572</v>
      </c>
      <c r="AM60" s="30">
        <f t="shared" si="18"/>
        <v>0</v>
      </c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</row>
    <row r="61" spans="1:243" ht="32.25" customHeight="1">
      <c r="A61" s="7" t="s">
        <v>69</v>
      </c>
      <c r="B61" s="36">
        <v>0</v>
      </c>
      <c r="C61" s="36">
        <v>7</v>
      </c>
      <c r="D61" s="36">
        <v>0</v>
      </c>
      <c r="E61" s="36">
        <f t="shared" si="13"/>
        <v>723219</v>
      </c>
      <c r="F61" s="36">
        <v>0</v>
      </c>
      <c r="G61" s="36">
        <v>0</v>
      </c>
      <c r="H61" s="36">
        <v>0</v>
      </c>
      <c r="I61" s="36">
        <v>715379</v>
      </c>
      <c r="J61" s="36">
        <v>702031</v>
      </c>
      <c r="K61" s="36">
        <v>0</v>
      </c>
      <c r="L61" s="36">
        <v>0</v>
      </c>
      <c r="M61" s="36">
        <v>0</v>
      </c>
      <c r="N61" s="36">
        <v>10742</v>
      </c>
      <c r="O61" s="36">
        <v>0</v>
      </c>
      <c r="P61" s="36">
        <v>334</v>
      </c>
      <c r="Q61" s="36">
        <v>2272</v>
      </c>
      <c r="R61" s="36">
        <v>6784</v>
      </c>
      <c r="S61" s="36">
        <v>0</v>
      </c>
      <c r="T61" s="36">
        <v>1056</v>
      </c>
      <c r="U61" s="36">
        <f>'第３９表老人保健会計（最初のページのみ印刷）'!B61-E61</f>
        <v>30272</v>
      </c>
      <c r="V61" s="36">
        <v>0</v>
      </c>
      <c r="W61" s="36">
        <v>0</v>
      </c>
      <c r="X61" s="36">
        <v>12405</v>
      </c>
      <c r="Y61" s="36">
        <v>42677</v>
      </c>
      <c r="Z61" s="36">
        <f t="shared" si="14"/>
        <v>-30272</v>
      </c>
      <c r="AA61" s="36">
        <f t="shared" si="15"/>
        <v>0</v>
      </c>
      <c r="AB61" s="36">
        <f>'第３９表老人保健会計（最初のページのみ印刷）'!B61-E61-V61-W61</f>
        <v>30272</v>
      </c>
      <c r="AC61" s="36">
        <v>0</v>
      </c>
      <c r="AD61" s="36">
        <v>0</v>
      </c>
      <c r="AE61" s="59"/>
      <c r="AF61" s="30">
        <v>753491</v>
      </c>
      <c r="AG61" s="30">
        <f>'第３９表老人保健会計（最初のページのみ印刷）'!B61-'第３９表老人保健会計 (次ページ以降印刷)'!AF61</f>
        <v>0</v>
      </c>
      <c r="AH61" s="30">
        <v>723219</v>
      </c>
      <c r="AI61" s="30">
        <f t="shared" si="16"/>
        <v>0</v>
      </c>
      <c r="AJ61" s="30">
        <v>0</v>
      </c>
      <c r="AK61" s="30">
        <f t="shared" si="17"/>
        <v>0</v>
      </c>
      <c r="AL61" s="30">
        <v>30272</v>
      </c>
      <c r="AM61" s="30">
        <f t="shared" si="18"/>
        <v>0</v>
      </c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</row>
    <row r="62" spans="1:243" ht="32.25" customHeight="1">
      <c r="A62" s="7" t="s">
        <v>70</v>
      </c>
      <c r="B62" s="36">
        <v>0</v>
      </c>
      <c r="C62" s="36">
        <v>51484</v>
      </c>
      <c r="D62" s="36">
        <v>1345</v>
      </c>
      <c r="E62" s="36">
        <f t="shared" si="13"/>
        <v>2024373</v>
      </c>
      <c r="F62" s="36">
        <v>0</v>
      </c>
      <c r="G62" s="36">
        <v>0</v>
      </c>
      <c r="H62" s="36">
        <v>0</v>
      </c>
      <c r="I62" s="36">
        <v>1980168</v>
      </c>
      <c r="J62" s="36">
        <v>1943345</v>
      </c>
      <c r="K62" s="36">
        <v>51937</v>
      </c>
      <c r="L62" s="36">
        <v>0</v>
      </c>
      <c r="M62" s="36">
        <v>0</v>
      </c>
      <c r="N62" s="36">
        <v>26302</v>
      </c>
      <c r="O62" s="36">
        <v>0</v>
      </c>
      <c r="P62" s="36">
        <v>2911</v>
      </c>
      <c r="Q62" s="36">
        <v>7610</v>
      </c>
      <c r="R62" s="36">
        <v>24613</v>
      </c>
      <c r="S62" s="36">
        <v>0</v>
      </c>
      <c r="T62" s="36">
        <v>19592</v>
      </c>
      <c r="U62" s="36">
        <f>'第３９表老人保健会計（最初のページのみ印刷）'!B62-E62</f>
        <v>12</v>
      </c>
      <c r="V62" s="36">
        <v>0</v>
      </c>
      <c r="W62" s="36">
        <v>0</v>
      </c>
      <c r="X62" s="36">
        <v>47921</v>
      </c>
      <c r="Y62" s="36">
        <v>29647</v>
      </c>
      <c r="Z62" s="36">
        <f t="shared" si="14"/>
        <v>18274</v>
      </c>
      <c r="AA62" s="36">
        <f t="shared" si="15"/>
        <v>18286</v>
      </c>
      <c r="AB62" s="36">
        <f>'第３９表老人保健会計（最初のページのみ印刷）'!B62-E62-V62-W62</f>
        <v>12</v>
      </c>
      <c r="AC62" s="36">
        <v>0</v>
      </c>
      <c r="AD62" s="36">
        <v>0</v>
      </c>
      <c r="AE62" s="59"/>
      <c r="AF62" s="30">
        <v>2024385</v>
      </c>
      <c r="AG62" s="30">
        <f>'第３９表老人保健会計（最初のページのみ印刷）'!B62-'第３９表老人保健会計 (次ページ以降印刷)'!AF62</f>
        <v>0</v>
      </c>
      <c r="AH62" s="30">
        <v>2024373</v>
      </c>
      <c r="AI62" s="30">
        <f t="shared" si="16"/>
        <v>0</v>
      </c>
      <c r="AJ62" s="30">
        <v>18286</v>
      </c>
      <c r="AK62" s="30">
        <f t="shared" si="17"/>
        <v>0</v>
      </c>
      <c r="AL62" s="30">
        <v>12</v>
      </c>
      <c r="AM62" s="30">
        <f t="shared" si="18"/>
        <v>0</v>
      </c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</row>
    <row r="63" spans="1:243" ht="32.25" customHeight="1">
      <c r="A63" s="8" t="s">
        <v>71</v>
      </c>
      <c r="B63" s="39">
        <v>0</v>
      </c>
      <c r="C63" s="39">
        <v>15713</v>
      </c>
      <c r="D63" s="39">
        <v>0</v>
      </c>
      <c r="E63" s="39">
        <f t="shared" si="13"/>
        <v>196292</v>
      </c>
      <c r="F63" s="39">
        <v>0</v>
      </c>
      <c r="G63" s="39">
        <v>0</v>
      </c>
      <c r="H63" s="39">
        <v>0</v>
      </c>
      <c r="I63" s="39">
        <v>181451</v>
      </c>
      <c r="J63" s="39">
        <v>179078</v>
      </c>
      <c r="K63" s="39">
        <v>4430</v>
      </c>
      <c r="L63" s="39">
        <v>0</v>
      </c>
      <c r="M63" s="39">
        <v>0</v>
      </c>
      <c r="N63" s="39">
        <v>1618</v>
      </c>
      <c r="O63" s="39">
        <v>0</v>
      </c>
      <c r="P63" s="39">
        <v>0</v>
      </c>
      <c r="Q63" s="39">
        <v>755</v>
      </c>
      <c r="R63" s="39">
        <v>13214</v>
      </c>
      <c r="S63" s="39">
        <v>0</v>
      </c>
      <c r="T63" s="39">
        <v>1627</v>
      </c>
      <c r="U63" s="39">
        <f>'第３９表老人保健会計（最初のページのみ印刷）'!B63-E63</f>
        <v>5182</v>
      </c>
      <c r="V63" s="39">
        <v>0</v>
      </c>
      <c r="W63" s="39">
        <v>0</v>
      </c>
      <c r="X63" s="39">
        <v>6834</v>
      </c>
      <c r="Y63" s="39">
        <v>12016</v>
      </c>
      <c r="Z63" s="39">
        <f t="shared" si="14"/>
        <v>-5182</v>
      </c>
      <c r="AA63" s="39">
        <f t="shared" si="15"/>
        <v>0</v>
      </c>
      <c r="AB63" s="39">
        <f>'第３９表老人保健会計（最初のページのみ印刷）'!B63-E63-V63-W63</f>
        <v>5182</v>
      </c>
      <c r="AC63" s="39">
        <v>0</v>
      </c>
      <c r="AD63" s="39">
        <v>0</v>
      </c>
      <c r="AE63" s="59"/>
      <c r="AF63" s="30">
        <v>201474</v>
      </c>
      <c r="AG63" s="30">
        <f>'第３９表老人保健会計（最初のページのみ印刷）'!B63-'第３９表老人保健会計 (次ページ以降印刷)'!AF63</f>
        <v>0</v>
      </c>
      <c r="AH63" s="30">
        <v>196292</v>
      </c>
      <c r="AI63" s="30">
        <f t="shared" si="16"/>
        <v>0</v>
      </c>
      <c r="AJ63" s="30">
        <v>0</v>
      </c>
      <c r="AK63" s="30">
        <f t="shared" si="17"/>
        <v>0</v>
      </c>
      <c r="AL63" s="30">
        <v>5182</v>
      </c>
      <c r="AM63" s="30">
        <f t="shared" si="18"/>
        <v>0</v>
      </c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</row>
    <row r="64" spans="1:243" ht="32.25" customHeight="1">
      <c r="A64" s="7" t="s">
        <v>72</v>
      </c>
      <c r="B64" s="36">
        <v>0</v>
      </c>
      <c r="C64" s="36">
        <v>7298</v>
      </c>
      <c r="D64" s="36">
        <v>0</v>
      </c>
      <c r="E64" s="36">
        <f t="shared" si="13"/>
        <v>779425</v>
      </c>
      <c r="F64" s="36">
        <v>0</v>
      </c>
      <c r="G64" s="36">
        <v>0</v>
      </c>
      <c r="H64" s="36">
        <v>0</v>
      </c>
      <c r="I64" s="36">
        <v>772127</v>
      </c>
      <c r="J64" s="36">
        <v>757230</v>
      </c>
      <c r="K64" s="36">
        <v>0</v>
      </c>
      <c r="L64" s="36">
        <v>0</v>
      </c>
      <c r="M64" s="36">
        <v>0</v>
      </c>
      <c r="N64" s="36">
        <v>9069</v>
      </c>
      <c r="O64" s="36">
        <v>0</v>
      </c>
      <c r="P64" s="36">
        <v>2452</v>
      </c>
      <c r="Q64" s="36">
        <v>3376</v>
      </c>
      <c r="R64" s="36">
        <v>5513</v>
      </c>
      <c r="S64" s="36">
        <v>0</v>
      </c>
      <c r="T64" s="36">
        <v>1785</v>
      </c>
      <c r="U64" s="36">
        <f>'第３９表老人保健会計（最初のページのみ印刷）'!B64-E64</f>
        <v>6059</v>
      </c>
      <c r="V64" s="36">
        <v>0</v>
      </c>
      <c r="W64" s="36">
        <v>0</v>
      </c>
      <c r="X64" s="36">
        <v>6599</v>
      </c>
      <c r="Y64" s="36">
        <v>4535</v>
      </c>
      <c r="Z64" s="36">
        <f t="shared" si="14"/>
        <v>2064</v>
      </c>
      <c r="AA64" s="36">
        <f t="shared" si="15"/>
        <v>8123</v>
      </c>
      <c r="AB64" s="36">
        <f>'第３９表老人保健会計（最初のページのみ印刷）'!B64-E64-V64-W64</f>
        <v>6059</v>
      </c>
      <c r="AC64" s="36">
        <v>0</v>
      </c>
      <c r="AD64" s="36">
        <v>0</v>
      </c>
      <c r="AE64" s="59"/>
      <c r="AF64" s="30">
        <v>785484</v>
      </c>
      <c r="AG64" s="30">
        <f>'第３９表老人保健会計（最初のページのみ印刷）'!B64-'第３９表老人保健会計 (次ページ以降印刷)'!AF64</f>
        <v>0</v>
      </c>
      <c r="AH64" s="30">
        <v>779425</v>
      </c>
      <c r="AI64" s="30">
        <f t="shared" si="16"/>
        <v>0</v>
      </c>
      <c r="AJ64" s="30">
        <v>8123</v>
      </c>
      <c r="AK64" s="30">
        <f t="shared" si="17"/>
        <v>0</v>
      </c>
      <c r="AL64" s="30">
        <v>6059</v>
      </c>
      <c r="AM64" s="30">
        <f t="shared" si="18"/>
        <v>0</v>
      </c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</row>
    <row r="65" spans="1:243" ht="32.25" customHeight="1" thickBot="1">
      <c r="A65" s="7" t="s">
        <v>76</v>
      </c>
      <c r="B65" s="36">
        <v>0</v>
      </c>
      <c r="C65" s="36">
        <v>0</v>
      </c>
      <c r="D65" s="36">
        <v>3</v>
      </c>
      <c r="E65" s="36">
        <f t="shared" si="13"/>
        <v>654574</v>
      </c>
      <c r="F65" s="36">
        <v>0</v>
      </c>
      <c r="G65" s="36">
        <v>0</v>
      </c>
      <c r="H65" s="36">
        <v>0</v>
      </c>
      <c r="I65" s="36">
        <v>651950</v>
      </c>
      <c r="J65" s="36">
        <v>644471</v>
      </c>
      <c r="K65" s="36">
        <v>15982</v>
      </c>
      <c r="L65" s="36">
        <v>0</v>
      </c>
      <c r="M65" s="36">
        <v>0</v>
      </c>
      <c r="N65" s="36">
        <v>4214</v>
      </c>
      <c r="O65" s="36">
        <v>0</v>
      </c>
      <c r="P65" s="36">
        <v>488</v>
      </c>
      <c r="Q65" s="36">
        <v>2777</v>
      </c>
      <c r="R65" s="36">
        <v>3</v>
      </c>
      <c r="S65" s="36">
        <v>0</v>
      </c>
      <c r="T65" s="36">
        <v>2621</v>
      </c>
      <c r="U65" s="36">
        <f>'第３９表老人保健会計（最初のページのみ印刷）'!B65-E65</f>
        <v>0</v>
      </c>
      <c r="V65" s="36">
        <v>0</v>
      </c>
      <c r="W65" s="36">
        <v>0</v>
      </c>
      <c r="X65" s="36">
        <v>4870</v>
      </c>
      <c r="Y65" s="36">
        <v>4870</v>
      </c>
      <c r="Z65" s="36">
        <f t="shared" si="14"/>
        <v>0</v>
      </c>
      <c r="AA65" s="36">
        <f t="shared" si="15"/>
        <v>0</v>
      </c>
      <c r="AB65" s="36">
        <f>'第３９表老人保健会計（最初のページのみ印刷）'!B65-E65-V65-W65</f>
        <v>0</v>
      </c>
      <c r="AC65" s="36">
        <v>0</v>
      </c>
      <c r="AD65" s="36">
        <v>0</v>
      </c>
      <c r="AE65" s="59"/>
      <c r="AF65" s="30">
        <v>654574</v>
      </c>
      <c r="AG65" s="30">
        <f>'第３９表老人保健会計（最初のページのみ印刷）'!B65-'第３９表老人保健会計 (次ページ以降印刷)'!AF65</f>
        <v>0</v>
      </c>
      <c r="AH65" s="30">
        <v>654574</v>
      </c>
      <c r="AI65" s="30">
        <f t="shared" si="16"/>
        <v>0</v>
      </c>
      <c r="AJ65" s="30">
        <v>0</v>
      </c>
      <c r="AK65" s="30">
        <f t="shared" si="17"/>
        <v>0</v>
      </c>
      <c r="AL65" s="30">
        <v>0</v>
      </c>
      <c r="AM65" s="30">
        <f t="shared" si="18"/>
        <v>0</v>
      </c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</row>
    <row r="66" spans="1:243" ht="32.25" customHeight="1" thickBot="1" thickTop="1">
      <c r="A66" s="31" t="s">
        <v>73</v>
      </c>
      <c r="B66" s="37">
        <f aca="true" t="shared" si="19" ref="B66:AD66">SUM(B19:B65)</f>
        <v>5003</v>
      </c>
      <c r="C66" s="37">
        <f t="shared" si="19"/>
        <v>663417</v>
      </c>
      <c r="D66" s="37">
        <f t="shared" si="19"/>
        <v>126488</v>
      </c>
      <c r="E66" s="37">
        <f t="shared" si="19"/>
        <v>49106626</v>
      </c>
      <c r="F66" s="37">
        <f t="shared" si="19"/>
        <v>82663</v>
      </c>
      <c r="G66" s="37">
        <f t="shared" si="19"/>
        <v>77660</v>
      </c>
      <c r="H66" s="37">
        <f t="shared" si="19"/>
        <v>5003</v>
      </c>
      <c r="I66" s="37">
        <f t="shared" si="19"/>
        <v>47787123</v>
      </c>
      <c r="J66" s="37">
        <f t="shared" si="19"/>
        <v>47091153</v>
      </c>
      <c r="K66" s="37">
        <f t="shared" si="19"/>
        <v>794510</v>
      </c>
      <c r="L66" s="37">
        <f t="shared" si="19"/>
        <v>0</v>
      </c>
      <c r="M66" s="37">
        <f t="shared" si="19"/>
        <v>1329</v>
      </c>
      <c r="N66" s="37">
        <f t="shared" si="19"/>
        <v>465391</v>
      </c>
      <c r="O66" s="37">
        <f t="shared" si="19"/>
        <v>0</v>
      </c>
      <c r="P66" s="37">
        <f t="shared" si="19"/>
        <v>53341</v>
      </c>
      <c r="Q66" s="37">
        <f t="shared" si="19"/>
        <v>175909</v>
      </c>
      <c r="R66" s="37">
        <f t="shared" si="19"/>
        <v>970442</v>
      </c>
      <c r="S66" s="37">
        <f t="shared" si="19"/>
        <v>27638</v>
      </c>
      <c r="T66" s="37">
        <f t="shared" si="19"/>
        <v>238760</v>
      </c>
      <c r="U66" s="37">
        <f t="shared" si="19"/>
        <v>668016</v>
      </c>
      <c r="V66" s="37">
        <f t="shared" si="19"/>
        <v>0</v>
      </c>
      <c r="W66" s="37">
        <f>SUM(W19:W65)</f>
        <v>198</v>
      </c>
      <c r="X66" s="37">
        <f t="shared" si="19"/>
        <v>541926</v>
      </c>
      <c r="Y66" s="37">
        <f t="shared" si="19"/>
        <v>1157557</v>
      </c>
      <c r="Z66" s="37">
        <f t="shared" si="19"/>
        <v>-615631</v>
      </c>
      <c r="AA66" s="37">
        <f t="shared" si="19"/>
        <v>52187</v>
      </c>
      <c r="AB66" s="37">
        <f t="shared" si="19"/>
        <v>667818</v>
      </c>
      <c r="AC66" s="37">
        <f t="shared" si="19"/>
        <v>77660</v>
      </c>
      <c r="AD66" s="37">
        <f t="shared" si="19"/>
        <v>15</v>
      </c>
      <c r="AE66" s="59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</row>
    <row r="67" spans="1:243" ht="32.25" customHeight="1" thickTop="1">
      <c r="A67" s="61" t="s">
        <v>74</v>
      </c>
      <c r="B67" s="40">
        <f aca="true" t="shared" si="20" ref="B67:AD67">SUM(B66,B18)</f>
        <v>17741</v>
      </c>
      <c r="C67" s="40">
        <f t="shared" si="20"/>
        <v>933699</v>
      </c>
      <c r="D67" s="40">
        <f t="shared" si="20"/>
        <v>420035</v>
      </c>
      <c r="E67" s="40">
        <f t="shared" si="20"/>
        <v>194813423</v>
      </c>
      <c r="F67" s="40">
        <f t="shared" si="20"/>
        <v>307274</v>
      </c>
      <c r="G67" s="40">
        <f t="shared" si="20"/>
        <v>289533</v>
      </c>
      <c r="H67" s="40">
        <f t="shared" si="20"/>
        <v>17741</v>
      </c>
      <c r="I67" s="40">
        <f t="shared" si="20"/>
        <v>191732165</v>
      </c>
      <c r="J67" s="40">
        <f t="shared" si="20"/>
        <v>187754861</v>
      </c>
      <c r="K67" s="40">
        <f t="shared" si="20"/>
        <v>8522923</v>
      </c>
      <c r="L67" s="40">
        <f t="shared" si="20"/>
        <v>20</v>
      </c>
      <c r="M67" s="40">
        <f t="shared" si="20"/>
        <v>1329</v>
      </c>
      <c r="N67" s="40">
        <f t="shared" si="20"/>
        <v>2882624</v>
      </c>
      <c r="O67" s="40">
        <f t="shared" si="20"/>
        <v>0</v>
      </c>
      <c r="P67" s="40">
        <f t="shared" si="20"/>
        <v>340940</v>
      </c>
      <c r="Q67" s="40">
        <f t="shared" si="20"/>
        <v>752411</v>
      </c>
      <c r="R67" s="40">
        <f t="shared" si="20"/>
        <v>1849178</v>
      </c>
      <c r="S67" s="40">
        <f t="shared" si="20"/>
        <v>226494</v>
      </c>
      <c r="T67" s="40">
        <f t="shared" si="20"/>
        <v>698312</v>
      </c>
      <c r="U67" s="40">
        <f t="shared" si="20"/>
        <v>392880</v>
      </c>
      <c r="V67" s="40">
        <f t="shared" si="20"/>
        <v>0</v>
      </c>
      <c r="W67" s="40">
        <f t="shared" si="20"/>
        <v>198</v>
      </c>
      <c r="X67" s="40">
        <f t="shared" si="20"/>
        <v>1874835</v>
      </c>
      <c r="Y67" s="40">
        <f t="shared" si="20"/>
        <v>2214750</v>
      </c>
      <c r="Z67" s="40">
        <f t="shared" si="20"/>
        <v>-339915</v>
      </c>
      <c r="AA67" s="40">
        <f t="shared" si="20"/>
        <v>52767</v>
      </c>
      <c r="AB67" s="40">
        <f t="shared" si="20"/>
        <v>392682</v>
      </c>
      <c r="AC67" s="40">
        <f t="shared" si="20"/>
        <v>289533</v>
      </c>
      <c r="AD67" s="40">
        <f t="shared" si="20"/>
        <v>50</v>
      </c>
      <c r="AE67" s="59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</row>
    <row r="68" spans="1:30" s="60" customFormat="1" ht="33.75" customHeight="1" hidden="1">
      <c r="A68" s="62" t="s">
        <v>125</v>
      </c>
      <c r="B68" s="62">
        <v>54</v>
      </c>
      <c r="C68" s="62">
        <v>54</v>
      </c>
      <c r="D68" s="62">
        <v>54</v>
      </c>
      <c r="E68" s="62"/>
      <c r="F68" s="62">
        <v>54</v>
      </c>
      <c r="G68" s="62">
        <v>54</v>
      </c>
      <c r="H68" s="62">
        <v>54</v>
      </c>
      <c r="I68" s="62">
        <v>54</v>
      </c>
      <c r="J68" s="62">
        <v>54</v>
      </c>
      <c r="K68" s="62">
        <v>54</v>
      </c>
      <c r="L68" s="62">
        <v>54</v>
      </c>
      <c r="M68" s="62">
        <v>54</v>
      </c>
      <c r="N68" s="62">
        <v>54</v>
      </c>
      <c r="O68" s="62">
        <v>54</v>
      </c>
      <c r="P68" s="62">
        <v>54</v>
      </c>
      <c r="Q68" s="62">
        <v>54</v>
      </c>
      <c r="R68" s="62">
        <v>54</v>
      </c>
      <c r="S68" s="62">
        <v>54</v>
      </c>
      <c r="T68" s="62">
        <v>54</v>
      </c>
      <c r="U68" s="62"/>
      <c r="V68" s="62">
        <v>54</v>
      </c>
      <c r="W68" s="62">
        <v>54</v>
      </c>
      <c r="X68" s="62">
        <v>54</v>
      </c>
      <c r="Y68" s="62">
        <v>54</v>
      </c>
      <c r="Z68" s="62"/>
      <c r="AA68" s="62"/>
      <c r="AB68" s="62"/>
      <c r="AC68" s="62">
        <v>54</v>
      </c>
      <c r="AD68" s="62">
        <v>54</v>
      </c>
    </row>
    <row r="69" spans="1:30" s="60" customFormat="1" ht="33.75" customHeight="1" hidden="1">
      <c r="A69" s="60" t="s">
        <v>126</v>
      </c>
      <c r="B69" s="60">
        <v>1</v>
      </c>
      <c r="C69" s="60">
        <v>1</v>
      </c>
      <c r="D69" s="60">
        <v>1</v>
      </c>
      <c r="F69" s="60">
        <v>1</v>
      </c>
      <c r="G69" s="60">
        <v>1</v>
      </c>
      <c r="H69" s="60">
        <v>1</v>
      </c>
      <c r="I69" s="60">
        <v>1</v>
      </c>
      <c r="J69" s="60">
        <v>1</v>
      </c>
      <c r="K69" s="60">
        <v>1</v>
      </c>
      <c r="L69" s="60">
        <v>1</v>
      </c>
      <c r="M69" s="60">
        <v>1</v>
      </c>
      <c r="N69" s="60">
        <v>1</v>
      </c>
      <c r="O69" s="60">
        <v>1</v>
      </c>
      <c r="P69" s="60">
        <v>1</v>
      </c>
      <c r="Q69" s="60">
        <v>1</v>
      </c>
      <c r="R69" s="60">
        <v>1</v>
      </c>
      <c r="S69" s="60">
        <v>1</v>
      </c>
      <c r="T69" s="60">
        <v>1</v>
      </c>
      <c r="V69" s="60">
        <v>1</v>
      </c>
      <c r="W69" s="60">
        <v>1</v>
      </c>
      <c r="X69" s="60">
        <v>1</v>
      </c>
      <c r="Y69" s="60">
        <v>1</v>
      </c>
      <c r="AC69" s="60">
        <v>1</v>
      </c>
      <c r="AD69" s="60">
        <v>1</v>
      </c>
    </row>
    <row r="70" spans="1:30" s="60" customFormat="1" ht="33.75" customHeight="1" hidden="1">
      <c r="A70" s="60" t="s">
        <v>127</v>
      </c>
      <c r="B70" s="60">
        <v>10</v>
      </c>
      <c r="C70" s="60">
        <v>11</v>
      </c>
      <c r="D70" s="60">
        <v>12</v>
      </c>
      <c r="F70" s="60">
        <v>14</v>
      </c>
      <c r="G70" s="60">
        <v>15</v>
      </c>
      <c r="H70" s="60">
        <v>16</v>
      </c>
      <c r="I70" s="60">
        <v>17</v>
      </c>
      <c r="J70" s="60">
        <v>18</v>
      </c>
      <c r="K70" s="60">
        <v>19</v>
      </c>
      <c r="L70" s="60">
        <v>20</v>
      </c>
      <c r="M70" s="60">
        <v>21</v>
      </c>
      <c r="N70" s="60">
        <v>22</v>
      </c>
      <c r="O70" s="60">
        <v>23</v>
      </c>
      <c r="P70" s="60">
        <v>24</v>
      </c>
      <c r="Q70" s="60">
        <v>25</v>
      </c>
      <c r="R70" s="60">
        <v>26</v>
      </c>
      <c r="S70" s="60">
        <v>27</v>
      </c>
      <c r="T70" s="60">
        <v>28</v>
      </c>
      <c r="V70" s="60">
        <v>30</v>
      </c>
      <c r="W70" s="60">
        <v>31</v>
      </c>
      <c r="X70" s="60">
        <v>32</v>
      </c>
      <c r="Y70" s="60">
        <v>33</v>
      </c>
      <c r="AC70" s="60">
        <v>43</v>
      </c>
      <c r="AD70" s="60">
        <v>44</v>
      </c>
    </row>
    <row r="73" ht="32.25" customHeight="1">
      <c r="E73" s="60"/>
    </row>
  </sheetData>
  <printOptions/>
  <pageMargins left="0.7874015748031497" right="0.7874015748031497" top="0.7874015748031497" bottom="0.3937007874015748" header="0.4330708661417323" footer="0.31496062992125984"/>
  <pageSetup firstPageNumber="271" useFirstPageNumber="1" fitToHeight="10" horizontalDpi="600" verticalDpi="600" orientation="portrait" paperSize="9" scale="35" r:id="rId1"/>
  <headerFooter alignWithMargins="0">
    <oddHeader>&amp;L&amp;24
　　第３９表　老人保険医療事業会計決算の状況</oddHeader>
    <oddFooter>&amp;C&amp;28&amp;P</oddFooter>
  </headerFooter>
  <colBreaks count="2" manualBreakCount="2">
    <brk id="11" max="65535" man="1"/>
    <brk id="20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2009-03-10T02:37:03Z</cp:lastPrinted>
  <dcterms:modified xsi:type="dcterms:W3CDTF">2009-05-01T00:02:22Z</dcterms:modified>
  <cp:category/>
  <cp:version/>
  <cp:contentType/>
  <cp:contentStatus/>
</cp:coreProperties>
</file>