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21" windowWidth="15480" windowHeight="4200" tabRatio="808" activeTab="1"/>
  </bookViews>
  <sheets>
    <sheet name="第３７表国保（事業会計）決算（最初のページのみ印刷）" sheetId="1" r:id="rId1"/>
    <sheet name="第３７表国保（事業会計）決算 (次ページ以降印刷)" sheetId="2" r:id="rId2"/>
  </sheets>
  <definedNames>
    <definedName name="_xlnm.Print_Area" localSheetId="1">'第３７表国保（事業会計）決算 (次ページ以降印刷)'!$A$1:$BH$67</definedName>
    <definedName name="_xlnm.Print_Area" localSheetId="0">'第３７表国保（事業会計）決算（最初のページのみ印刷）'!$A$1:$K$67</definedName>
    <definedName name="_xlnm.Print_Titles" localSheetId="1">'第３７表国保（事業会計）決算 (次ページ以降印刷)'!$A:$A</definedName>
    <definedName name="_xlnm.Print_Titles" localSheetId="0">'第３７表国保（事業会計）決算（最初のページのみ印刷）'!$A:$A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<sst xmlns="http://schemas.openxmlformats.org/spreadsheetml/2006/main" count="291" uniqueCount="180">
  <si>
    <t>市町村名</t>
  </si>
  <si>
    <t>歳入合計</t>
  </si>
  <si>
    <t>歳出合計</t>
  </si>
  <si>
    <t>歳入歳出差引額</t>
  </si>
  <si>
    <t>人件費</t>
  </si>
  <si>
    <t>参　　考</t>
  </si>
  <si>
    <t>C</t>
  </si>
  <si>
    <t>１保険税</t>
  </si>
  <si>
    <t>２一部負担金</t>
  </si>
  <si>
    <t>３国庫支出金</t>
  </si>
  <si>
    <t>５県支出金</t>
  </si>
  <si>
    <t>7他会計繰入金</t>
  </si>
  <si>
    <t>８基金繰入金</t>
  </si>
  <si>
    <t>９繰越金</t>
  </si>
  <si>
    <t>１０その他の収入</t>
  </si>
  <si>
    <t>E</t>
  </si>
  <si>
    <t>１総務費</t>
  </si>
  <si>
    <t>２保険給付費</t>
  </si>
  <si>
    <t>C-E</t>
  </si>
  <si>
    <t>被保険者数（人）</t>
  </si>
  <si>
    <t>（１）一般管理費</t>
  </si>
  <si>
    <t>（２）賦課徴収費</t>
  </si>
  <si>
    <t>（１）療養諸費等</t>
  </si>
  <si>
    <t>（１）元利償還金</t>
  </si>
  <si>
    <t>F</t>
  </si>
  <si>
    <t>療養諸費等 G</t>
  </si>
  <si>
    <t>その他の経費 H</t>
  </si>
  <si>
    <t>計 　I</t>
  </si>
  <si>
    <t>精算還付額  L</t>
  </si>
  <si>
    <t>K-L    M</t>
  </si>
  <si>
    <t>精算交付額  O</t>
  </si>
  <si>
    <t>O-P    Q</t>
  </si>
  <si>
    <t>S+M+Q    R</t>
  </si>
  <si>
    <t>F-I+J+N    S</t>
  </si>
  <si>
    <t>R-A-B+D    T</t>
  </si>
  <si>
    <t>S-A-B+D    U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</si>
  <si>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</si>
  <si>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</si>
  <si>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</si>
  <si>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</si>
  <si>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</si>
  <si>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</si>
  <si>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</si>
  <si>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</si>
  <si>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</si>
  <si>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</si>
  <si>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</si>
  <si>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</si>
  <si>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</si>
  <si>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</si>
  <si>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</si>
  <si>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</si>
  <si>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</si>
  <si>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</si>
  <si>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</si>
  <si>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</si>
  <si>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</si>
  <si>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</si>
  <si>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</si>
  <si>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</si>
  <si>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</si>
  <si>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</si>
  <si>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</si>
  <si>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</si>
  <si>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</si>
  <si>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</si>
  <si>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</si>
  <si>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</si>
  <si>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</si>
  <si>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</si>
  <si>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</si>
  <si>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</si>
  <si>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</si>
  <si>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</si>
  <si>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</si>
  <si>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</si>
  <si>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</si>
  <si>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</si>
  <si>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</si>
  <si>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</si>
  <si>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</si>
  <si>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</si>
  <si>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</si>
  <si>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</si>
  <si>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</si>
  <si>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</si>
  <si>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</si>
  <si>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</si>
  <si>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</si>
  <si>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</si>
  <si>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</si>
  <si>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精算交付額  K</t>
  </si>
  <si>
    <t>田村市</t>
  </si>
  <si>
    <t>飯舘村</t>
  </si>
  <si>
    <t>６保健事業費</t>
  </si>
  <si>
    <t>８基金積立金</t>
  </si>
  <si>
    <t>９公債費</t>
  </si>
  <si>
    <t>療養給付費等負担金及び事務費精算額</t>
  </si>
  <si>
    <t>実質収支額</t>
  </si>
  <si>
    <t>再差引収支額</t>
  </si>
  <si>
    <t>（４）その他の
    総務費</t>
  </si>
  <si>
    <t>（２）その他の
   給付費</t>
  </si>
  <si>
    <t>市計</t>
  </si>
  <si>
    <t>（１）財源補てん的なもの     A</t>
  </si>
  <si>
    <t>（１）財源補てん的なもの     B</t>
  </si>
  <si>
    <t>Gに対する療養給付費交付金    N</t>
  </si>
  <si>
    <t>H17.3.31現在
加入世帯数
（世帯）</t>
  </si>
  <si>
    <t>H17.3.31現在
基金現在高</t>
  </si>
  <si>
    <t>職員数</t>
  </si>
  <si>
    <t xml:space="preserve">H17.4.1現在     </t>
  </si>
  <si>
    <t>療養給付費交付金精算額</t>
  </si>
  <si>
    <t>（１）財源補てん的なもの     D</t>
  </si>
  <si>
    <t xml:space="preserve"> （２）保険基盤安
      定制度に係
      るもの</t>
  </si>
  <si>
    <t>（３）高医療費基
     準超過額に
     係るもの</t>
  </si>
  <si>
    <t xml:space="preserve">   ３老人保健拠出金</t>
  </si>
  <si>
    <t>６共同事業
交付金</t>
  </si>
  <si>
    <t>１１その他の支出</t>
  </si>
  <si>
    <t>（一般職員及び臨時職員）</t>
  </si>
  <si>
    <t>７繰出金</t>
  </si>
  <si>
    <t xml:space="preserve"> （１）療養給付費
      等負担金</t>
  </si>
  <si>
    <t xml:space="preserve">  （２）財政調整
       交付金</t>
  </si>
  <si>
    <t xml:space="preserve">  （３）その他の
        補助金</t>
  </si>
  <si>
    <t xml:space="preserve">  ４療養給付費
    交付金</t>
  </si>
  <si>
    <t>（２）その他の
もの</t>
  </si>
  <si>
    <t>（４）その他の
もの</t>
  </si>
  <si>
    <t xml:space="preserve">     （３）連合会
          負担金</t>
  </si>
  <si>
    <t xml:space="preserve">  （３）診療報酬
       審査支払
       手数料</t>
  </si>
  <si>
    <t xml:space="preserve">  （１）老人保健
        医療費
        拠出金</t>
  </si>
  <si>
    <t xml:space="preserve">  （２）老人保健
        事業費
        拠出金</t>
  </si>
  <si>
    <t xml:space="preserve">  ４介護給付費
     納付金</t>
  </si>
  <si>
    <t xml:space="preserve">  ５共同事業拠出金</t>
  </si>
  <si>
    <t xml:space="preserve">  （１）共同事業
        医療費
        拠出金</t>
  </si>
  <si>
    <t xml:space="preserve">  （２）共同事業
        事務費
        拠出金</t>
  </si>
  <si>
    <t xml:space="preserve">  （３）その他の
        共同事業
        拠出金</t>
  </si>
  <si>
    <t xml:space="preserve">  （２）一時借入金
       利子</t>
  </si>
  <si>
    <t xml:space="preserve"> １０前年度繰上
     充用金</t>
  </si>
  <si>
    <t>繰越又は支払繰延等</t>
  </si>
  <si>
    <t>Gに対する療養
給付費等国庫
負担金        J</t>
  </si>
  <si>
    <t>収     支</t>
  </si>
  <si>
    <t>精算還付額　P</t>
  </si>
  <si>
    <t>収支</t>
  </si>
  <si>
    <t xml:space="preserve">   ３老人保健拠出金</t>
  </si>
  <si>
    <t xml:space="preserve">  ５共同事業拠出金</t>
  </si>
  <si>
    <t>６保健事業費</t>
  </si>
  <si>
    <t>７繰出金</t>
  </si>
  <si>
    <t>８基金積立金</t>
  </si>
  <si>
    <t>９公債費</t>
  </si>
  <si>
    <t xml:space="preserve"> １０前年度繰上
     充用金</t>
  </si>
  <si>
    <t>１１その他の支出</t>
  </si>
  <si>
    <t>繰越又は支払繰延等</t>
  </si>
  <si>
    <t>Gに対する療養
給付費等国庫
負担金        J</t>
  </si>
  <si>
    <t>療養給付費等負担金及び事務費精算額</t>
  </si>
  <si>
    <t>Gに対する療養給付費交付金    N</t>
  </si>
  <si>
    <t>療養給付費交付金精算額</t>
  </si>
  <si>
    <t>実質収支額</t>
  </si>
  <si>
    <t>再差引収支額</t>
  </si>
  <si>
    <t>（一般職員及び臨時職員）</t>
  </si>
  <si>
    <t>職員数</t>
  </si>
  <si>
    <t>（２）その他の
もの</t>
  </si>
  <si>
    <t>（１）財源補てん的なもの     B</t>
  </si>
  <si>
    <t>（４）その他の
もの</t>
  </si>
  <si>
    <t xml:space="preserve">     （３）連合会
          負担金</t>
  </si>
  <si>
    <t>（４）その他の
    総務費</t>
  </si>
  <si>
    <t>（２）その他の
   給付費</t>
  </si>
  <si>
    <t xml:space="preserve">  （３）診療報酬
       審査支払
       手数料</t>
  </si>
  <si>
    <t>（２）その他の
もの</t>
  </si>
  <si>
    <t xml:space="preserve">  （２）一時借入金
       利子</t>
  </si>
  <si>
    <t>精算還付額　P</t>
  </si>
  <si>
    <t>南相馬市</t>
  </si>
  <si>
    <t>伊達市</t>
  </si>
  <si>
    <t>南会津町</t>
  </si>
  <si>
    <t>会津美里町</t>
  </si>
  <si>
    <t xml:space="preserve">  （２）老人保健
        事務費
        拠出金</t>
  </si>
  <si>
    <t>本宮市</t>
  </si>
  <si>
    <t>表</t>
  </si>
  <si>
    <t>行</t>
  </si>
  <si>
    <t>列</t>
  </si>
  <si>
    <t xml:space="preserve">H20.4.1現在     </t>
  </si>
  <si>
    <t>H20.3.31現在
加入世帯数
（世帯）</t>
  </si>
  <si>
    <t>H20.3.31現在
基金現在高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</si>
</sst>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16">
    <xf numFmtId="3" fontId="0" fillId="0" borderId="0" xfId="0" applyAlignment="1">
      <alignment/>
    </xf>
    <xf numFmtId="3" fontId="4" fillId="0" borderId="1" xfId="0" applyNumberFormat="1" applyFont="1" applyAlignment="1">
      <alignment horizontal="center" vertical="center" wrapText="1"/>
    </xf>
    <xf numFmtId="3" fontId="4" fillId="0" borderId="1" xfId="0" applyFont="1" applyAlignment="1">
      <alignment horizontal="center" vertical="center" wrapText="1"/>
    </xf>
    <xf numFmtId="3" fontId="4" fillId="0" borderId="0" xfId="0" applyFont="1" applyAlignment="1">
      <alignment/>
    </xf>
    <xf numFmtId="3" fontId="5" fillId="0" borderId="1" xfId="0" applyNumberFormat="1" applyFont="1" applyAlignment="1">
      <alignment vertical="center"/>
    </xf>
    <xf numFmtId="3" fontId="5" fillId="0" borderId="2" xfId="0" applyNumberFormat="1" applyFont="1" applyAlignment="1">
      <alignment vertical="center"/>
    </xf>
    <xf numFmtId="3" fontId="5" fillId="0" borderId="0" xfId="0" applyFont="1" applyAlignment="1">
      <alignment/>
    </xf>
    <xf numFmtId="3" fontId="5" fillId="0" borderId="3" xfId="0" applyNumberFormat="1" applyFont="1" applyBorder="1" applyAlignment="1">
      <alignment horizontal="center" vertical="center"/>
    </xf>
    <xf numFmtId="3" fontId="7" fillId="0" borderId="2" xfId="0" applyNumberFormat="1" applyFont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0" fillId="0" borderId="0" xfId="0" applyFill="1" applyAlignment="1">
      <alignment/>
    </xf>
    <xf numFmtId="3" fontId="4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1" xfId="0" applyNumberFormat="1" applyFont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shrinkToFi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Continuous" vertical="center" wrapText="1"/>
    </xf>
    <xf numFmtId="3" fontId="7" fillId="0" borderId="9" xfId="0" applyNumberFormat="1" applyFont="1" applyAlignment="1">
      <alignment horizontal="centerContinuous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" xfId="0" applyNumberFormat="1" applyFont="1" applyAlignment="1">
      <alignment horizontal="centerContinuous" vertical="center"/>
    </xf>
    <xf numFmtId="3" fontId="7" fillId="0" borderId="9" xfId="0" applyNumberFormat="1" applyFont="1" applyBorder="1" applyAlignment="1">
      <alignment horizontal="centerContinuous" vertical="center"/>
    </xf>
    <xf numFmtId="3" fontId="7" fillId="0" borderId="11" xfId="0" applyNumberFormat="1" applyFont="1" applyBorder="1" applyAlignment="1">
      <alignment horizontal="centerContinuous" vertical="center"/>
    </xf>
    <xf numFmtId="3" fontId="7" fillId="0" borderId="12" xfId="0" applyNumberFormat="1" applyFont="1" applyBorder="1" applyAlignment="1">
      <alignment horizontal="centerContinuous" vertical="center"/>
    </xf>
    <xf numFmtId="3" fontId="7" fillId="0" borderId="9" xfId="0" applyNumberFormat="1" applyFont="1" applyAlignment="1">
      <alignment horizontal="centerContinuous" vertical="center"/>
    </xf>
    <xf numFmtId="3" fontId="7" fillId="0" borderId="11" xfId="0" applyNumberFormat="1" applyFont="1" applyBorder="1" applyAlignment="1">
      <alignment horizontal="centerContinuous" vertical="center" wrapText="1"/>
    </xf>
    <xf numFmtId="3" fontId="7" fillId="0" borderId="1" xfId="0" applyFont="1" applyAlignment="1">
      <alignment horizontal="center" vertical="center" wrapText="1"/>
    </xf>
    <xf numFmtId="3" fontId="7" fillId="0" borderId="8" xfId="0" applyFont="1" applyBorder="1" applyAlignment="1">
      <alignment horizontal="center" vertical="center" wrapText="1"/>
    </xf>
    <xf numFmtId="3" fontId="7" fillId="0" borderId="17" xfId="0" applyFont="1" applyBorder="1" applyAlignment="1">
      <alignment horizontal="center" vertical="center" wrapText="1"/>
    </xf>
    <xf numFmtId="3" fontId="7" fillId="0" borderId="18" xfId="0" applyFont="1" applyBorder="1" applyAlignment="1">
      <alignment horizontal="center" vertical="center" wrapText="1"/>
    </xf>
    <xf numFmtId="3" fontId="7" fillId="0" borderId="1" xfId="0" applyFont="1" applyFill="1" applyAlignment="1">
      <alignment horizontal="center" vertical="center" wrapText="1"/>
    </xf>
    <xf numFmtId="3" fontId="7" fillId="0" borderId="4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Font="1" applyBorder="1" applyAlignment="1">
      <alignment horizontal="center" vertical="center" wrapText="1"/>
    </xf>
    <xf numFmtId="3" fontId="4" fillId="0" borderId="2" xfId="0" applyNumberFormat="1" applyFont="1" applyAlignment="1">
      <alignment horizontal="center" wrapText="1"/>
    </xf>
    <xf numFmtId="3" fontId="7" fillId="0" borderId="0" xfId="0" applyFont="1" applyAlignment="1">
      <alignment/>
    </xf>
    <xf numFmtId="3" fontId="5" fillId="0" borderId="1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3" fontId="7" fillId="0" borderId="1" xfId="0" applyNumberFormat="1" applyFont="1" applyAlignment="1">
      <alignment horizontal="center" vertical="top" wrapText="1"/>
    </xf>
    <xf numFmtId="3" fontId="7" fillId="0" borderId="9" xfId="0" applyNumberFormat="1" applyFont="1" applyBorder="1" applyAlignment="1">
      <alignment horizontal="centerContinuous" vertical="center" wrapText="1"/>
    </xf>
    <xf numFmtId="3" fontId="7" fillId="0" borderId="2" xfId="0" applyNumberFormat="1" applyFont="1" applyFill="1" applyAlignment="1">
      <alignment vertical="center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" xfId="0" applyNumberFormat="1" applyFont="1" applyAlignment="1">
      <alignment vertical="center"/>
    </xf>
    <xf numFmtId="3" fontId="7" fillId="0" borderId="16" xfId="0" applyNumberFormat="1" applyFont="1" applyBorder="1" applyAlignment="1">
      <alignment horizontal="centerContinuous" vertical="center" wrapText="1"/>
    </xf>
    <xf numFmtId="3" fontId="7" fillId="0" borderId="2" xfId="0" applyNumberFormat="1" applyFont="1" applyBorder="1" applyAlignment="1">
      <alignment horizontal="centerContinuous" vertical="center"/>
    </xf>
    <xf numFmtId="3" fontId="7" fillId="0" borderId="1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centerContinuous" vertical="center" wrapText="1"/>
    </xf>
    <xf numFmtId="3" fontId="7" fillId="0" borderId="2" xfId="0" applyNumberFormat="1" applyFont="1" applyBorder="1" applyAlignment="1">
      <alignment horizontal="centerContinuous" vertical="center" wrapText="1"/>
    </xf>
    <xf numFmtId="3" fontId="7" fillId="0" borderId="23" xfId="0" applyNumberFormat="1" applyFont="1" applyBorder="1" applyAlignment="1">
      <alignment horizontal="centerContinuous" vertical="center"/>
    </xf>
    <xf numFmtId="3" fontId="7" fillId="0" borderId="6" xfId="0" applyNumberFormat="1" applyFont="1" applyBorder="1" applyAlignment="1">
      <alignment horizontal="center" vertical="center"/>
    </xf>
    <xf numFmtId="3" fontId="4" fillId="0" borderId="0" xfId="0" applyFont="1" applyBorder="1" applyAlignment="1">
      <alignment/>
    </xf>
    <xf numFmtId="3" fontId="4" fillId="0" borderId="0" xfId="0" applyFont="1" applyAlignment="1">
      <alignment/>
    </xf>
    <xf numFmtId="176" fontId="5" fillId="0" borderId="6" xfId="0" applyNumberFormat="1" applyFont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3" fontId="5" fillId="0" borderId="0" xfId="0" applyFont="1" applyBorder="1" applyAlignment="1">
      <alignment/>
    </xf>
    <xf numFmtId="3" fontId="5" fillId="0" borderId="0" xfId="0" applyFont="1" applyAlignment="1">
      <alignment/>
    </xf>
    <xf numFmtId="176" fontId="5" fillId="0" borderId="4" xfId="0" applyNumberFormat="1" applyFont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 shrinkToFit="1"/>
    </xf>
    <xf numFmtId="3" fontId="5" fillId="0" borderId="24" xfId="0" applyNumberFormat="1" applyFont="1" applyBorder="1" applyAlignment="1">
      <alignment vertical="center"/>
    </xf>
    <xf numFmtId="3" fontId="5" fillId="0" borderId="9" xfId="0" applyFont="1" applyAlignment="1">
      <alignment/>
    </xf>
    <xf numFmtId="3" fontId="5" fillId="0" borderId="9" xfId="0" applyFont="1" applyFill="1" applyAlignment="1">
      <alignment/>
    </xf>
    <xf numFmtId="3" fontId="5" fillId="0" borderId="0" xfId="0" applyFont="1" applyFill="1" applyAlignment="1">
      <alignment/>
    </xf>
    <xf numFmtId="3" fontId="0" fillId="0" borderId="0" xfId="0" applyNumberFormat="1" applyAlignment="1">
      <alignment/>
    </xf>
    <xf numFmtId="3" fontId="7" fillId="0" borderId="6" xfId="0" applyNumberFormat="1" applyFont="1" applyBorder="1" applyAlignment="1">
      <alignment vertical="center" wrapText="1"/>
    </xf>
    <xf numFmtId="3" fontId="7" fillId="0" borderId="19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19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3" fontId="7" fillId="0" borderId="7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26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showOutlineSymbols="0" view="pageBreakPreview" zoomScale="50" zoomScaleNormal="87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24.75390625" defaultRowHeight="14.25"/>
  <cols>
    <col min="1" max="1" width="20.625" style="0" customWidth="1"/>
    <col min="2" max="11" width="19.75390625" style="0" customWidth="1"/>
    <col min="12" max="31" width="19.75390625" style="0" hidden="1" customWidth="1"/>
    <col min="32" max="32" width="19.75390625" style="10" hidden="1" customWidth="1"/>
    <col min="33" max="50" width="19.75390625" style="0" hidden="1" customWidth="1"/>
    <col min="51" max="61" width="18.25390625" style="0" hidden="1" customWidth="1"/>
    <col min="62" max="70" width="19.75390625" style="0" hidden="1" customWidth="1"/>
    <col min="72" max="72" width="16.875" style="0" hidden="1" customWidth="1"/>
    <col min="73" max="73" width="14.375" style="0" hidden="1" customWidth="1"/>
    <col min="74" max="74" width="16.875" style="0" hidden="1" customWidth="1"/>
    <col min="75" max="75" width="4.375" style="0" hidden="1" customWidth="1"/>
    <col min="76" max="76" width="10.875" style="0" hidden="1" customWidth="1"/>
    <col min="77" max="77" width="4.375" style="0" hidden="1" customWidth="1"/>
    <col min="78" max="78" width="15.125" style="0" hidden="1" customWidth="1"/>
    <col min="79" max="79" width="4.375" style="0" hidden="1" customWidth="1"/>
    <col min="80" max="80" width="15.125" style="0" hidden="1" customWidth="1"/>
    <col min="81" max="81" width="4.375" style="0" hidden="1" customWidth="1"/>
    <col min="82" max="82" width="15.125" style="0" hidden="1" customWidth="1"/>
    <col min="83" max="83" width="4.375" style="0" hidden="1" customWidth="1"/>
    <col min="84" max="84" width="15.125" style="0" hidden="1" customWidth="1"/>
    <col min="85" max="85" width="4.375" style="0" hidden="1" customWidth="1"/>
  </cols>
  <sheetData>
    <row r="1" spans="1:256" ht="33" customHeight="1">
      <c r="A1" s="44" t="s">
        <v>0</v>
      </c>
      <c r="B1" s="8" t="s">
        <v>1</v>
      </c>
      <c r="C1" s="19"/>
      <c r="D1" s="19"/>
      <c r="E1" s="19"/>
      <c r="F1" s="19"/>
      <c r="G1" s="19"/>
      <c r="H1" s="19"/>
      <c r="I1" s="19"/>
      <c r="J1" s="20"/>
      <c r="K1" s="21"/>
      <c r="L1" s="22"/>
      <c r="M1" s="19"/>
      <c r="N1" s="19"/>
      <c r="O1" s="19"/>
      <c r="P1" s="19"/>
      <c r="Q1" s="19"/>
      <c r="R1" s="19"/>
      <c r="S1" s="19"/>
      <c r="T1" s="20"/>
      <c r="U1" s="23"/>
      <c r="V1" s="15" t="s">
        <v>2</v>
      </c>
      <c r="W1" s="20"/>
      <c r="X1" s="19"/>
      <c r="Y1" s="19"/>
      <c r="Z1" s="19"/>
      <c r="AA1" s="19"/>
      <c r="AB1" s="19"/>
      <c r="AC1" s="20"/>
      <c r="AD1" s="24"/>
      <c r="AE1" s="25"/>
      <c r="AF1" s="26"/>
      <c r="AG1" s="19"/>
      <c r="AH1" s="20"/>
      <c r="AI1" s="20"/>
      <c r="AJ1" s="19"/>
      <c r="AK1" s="20"/>
      <c r="AL1" s="24"/>
      <c r="AM1" s="19"/>
      <c r="AN1" s="20"/>
      <c r="AO1" s="29"/>
      <c r="AP1" s="15"/>
      <c r="AQ1" s="20"/>
      <c r="AR1" s="24"/>
      <c r="AS1" s="19"/>
      <c r="AT1" s="20"/>
      <c r="AU1" s="24"/>
      <c r="AV1" s="19"/>
      <c r="AW1" s="19"/>
      <c r="AX1" s="14" t="s">
        <v>140</v>
      </c>
      <c r="AY1" s="70" t="s">
        <v>138</v>
      </c>
      <c r="AZ1" s="27"/>
      <c r="BA1" s="27"/>
      <c r="BB1" s="27"/>
      <c r="BC1" s="27"/>
      <c r="BD1" s="28"/>
      <c r="BE1" s="28"/>
      <c r="BF1" s="28"/>
      <c r="BG1" s="28"/>
      <c r="BH1" s="27"/>
      <c r="BI1" s="67"/>
      <c r="BJ1" s="71" t="s">
        <v>138</v>
      </c>
      <c r="BK1" s="63"/>
      <c r="BL1" s="27"/>
      <c r="BM1" s="28"/>
      <c r="BN1" s="8" t="s">
        <v>4</v>
      </c>
      <c r="BO1" s="8" t="s">
        <v>109</v>
      </c>
      <c r="BP1" s="8"/>
      <c r="BQ1" s="19" t="s">
        <v>5</v>
      </c>
      <c r="BR1" s="21"/>
      <c r="BS1" s="11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30" customHeight="1">
      <c r="A2" s="1"/>
      <c r="B2" s="16" t="s">
        <v>6</v>
      </c>
      <c r="C2" s="8" t="s">
        <v>7</v>
      </c>
      <c r="D2" s="8" t="s">
        <v>8</v>
      </c>
      <c r="E2" s="8" t="s">
        <v>9</v>
      </c>
      <c r="F2" s="19"/>
      <c r="G2" s="19"/>
      <c r="H2" s="19"/>
      <c r="I2" s="95" t="s">
        <v>122</v>
      </c>
      <c r="J2" s="15" t="s">
        <v>10</v>
      </c>
      <c r="K2" s="25"/>
      <c r="L2" s="22"/>
      <c r="M2" s="97" t="s">
        <v>115</v>
      </c>
      <c r="N2" s="8" t="s">
        <v>11</v>
      </c>
      <c r="O2" s="19"/>
      <c r="P2" s="19"/>
      <c r="Q2" s="19"/>
      <c r="R2" s="19"/>
      <c r="S2" s="8" t="s">
        <v>12</v>
      </c>
      <c r="T2" s="13" t="s">
        <v>13</v>
      </c>
      <c r="U2" s="17" t="s">
        <v>14</v>
      </c>
      <c r="V2" s="18" t="s">
        <v>15</v>
      </c>
      <c r="W2" s="22" t="s">
        <v>16</v>
      </c>
      <c r="X2" s="19"/>
      <c r="Y2" s="19"/>
      <c r="Z2" s="19"/>
      <c r="AA2" s="19"/>
      <c r="AB2" s="8" t="s">
        <v>17</v>
      </c>
      <c r="AC2" s="24"/>
      <c r="AD2" s="20"/>
      <c r="AE2" s="29"/>
      <c r="AF2" s="64" t="s">
        <v>114</v>
      </c>
      <c r="AG2" s="19"/>
      <c r="AH2" s="23"/>
      <c r="AI2" s="95" t="s">
        <v>129</v>
      </c>
      <c r="AJ2" s="66" t="s">
        <v>130</v>
      </c>
      <c r="AK2" s="24"/>
      <c r="AL2" s="20"/>
      <c r="AM2" s="19"/>
      <c r="AN2" s="14" t="s">
        <v>94</v>
      </c>
      <c r="AO2" s="14" t="s">
        <v>118</v>
      </c>
      <c r="AP2" s="65"/>
      <c r="AQ2" s="21"/>
      <c r="AR2" s="22" t="s">
        <v>95</v>
      </c>
      <c r="AS2" s="8" t="s">
        <v>96</v>
      </c>
      <c r="AT2" s="20"/>
      <c r="AU2" s="20"/>
      <c r="AV2" s="95" t="s">
        <v>135</v>
      </c>
      <c r="AW2" s="95" t="s">
        <v>116</v>
      </c>
      <c r="AX2" s="73" t="s">
        <v>3</v>
      </c>
      <c r="AY2" s="72" t="s">
        <v>136</v>
      </c>
      <c r="AZ2" s="31"/>
      <c r="BA2" s="32"/>
      <c r="BB2" s="111" t="s">
        <v>137</v>
      </c>
      <c r="BC2" s="33" t="s">
        <v>97</v>
      </c>
      <c r="BD2" s="34"/>
      <c r="BE2" s="34"/>
      <c r="BF2" s="97" t="s">
        <v>105</v>
      </c>
      <c r="BG2" s="30" t="s">
        <v>110</v>
      </c>
      <c r="BH2" s="27"/>
      <c r="BI2" s="67"/>
      <c r="BJ2" s="68" t="s">
        <v>98</v>
      </c>
      <c r="BK2" s="35"/>
      <c r="BL2" s="33" t="s">
        <v>99</v>
      </c>
      <c r="BM2" s="28"/>
      <c r="BN2" s="99" t="s">
        <v>117</v>
      </c>
      <c r="BO2" s="62" t="s">
        <v>108</v>
      </c>
      <c r="BP2" s="97" t="s">
        <v>106</v>
      </c>
      <c r="BQ2" s="97" t="s">
        <v>19</v>
      </c>
      <c r="BR2" s="107" t="s">
        <v>107</v>
      </c>
      <c r="BS2" s="11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4" customHeight="1">
      <c r="A3" s="1"/>
      <c r="B3" s="36"/>
      <c r="C3" s="36"/>
      <c r="D3" s="16"/>
      <c r="E3" s="36"/>
      <c r="F3" s="95" t="s">
        <v>119</v>
      </c>
      <c r="G3" s="95" t="s">
        <v>120</v>
      </c>
      <c r="H3" s="95" t="s">
        <v>121</v>
      </c>
      <c r="I3" s="113"/>
      <c r="J3" s="37"/>
      <c r="K3" s="111" t="s">
        <v>103</v>
      </c>
      <c r="L3" s="101" t="s">
        <v>123</v>
      </c>
      <c r="M3" s="99"/>
      <c r="N3" s="36"/>
      <c r="O3" s="97" t="s">
        <v>104</v>
      </c>
      <c r="P3" s="95" t="s">
        <v>112</v>
      </c>
      <c r="Q3" s="95" t="s">
        <v>113</v>
      </c>
      <c r="R3" s="97" t="s">
        <v>124</v>
      </c>
      <c r="S3" s="36"/>
      <c r="T3" s="37"/>
      <c r="U3" s="38"/>
      <c r="V3" s="37"/>
      <c r="W3" s="39"/>
      <c r="X3" s="97" t="s">
        <v>20</v>
      </c>
      <c r="Y3" s="97" t="s">
        <v>21</v>
      </c>
      <c r="Z3" s="95" t="s">
        <v>125</v>
      </c>
      <c r="AA3" s="97" t="s">
        <v>100</v>
      </c>
      <c r="AB3" s="36"/>
      <c r="AC3" s="107" t="s">
        <v>22</v>
      </c>
      <c r="AD3" s="101" t="s">
        <v>101</v>
      </c>
      <c r="AE3" s="95" t="s">
        <v>126</v>
      </c>
      <c r="AF3" s="40"/>
      <c r="AG3" s="103" t="s">
        <v>127</v>
      </c>
      <c r="AH3" s="105" t="s">
        <v>128</v>
      </c>
      <c r="AI3" s="113"/>
      <c r="AJ3" s="69"/>
      <c r="AK3" s="103" t="s">
        <v>131</v>
      </c>
      <c r="AL3" s="105" t="s">
        <v>132</v>
      </c>
      <c r="AM3" s="95" t="s">
        <v>133</v>
      </c>
      <c r="AN3" s="41"/>
      <c r="AO3" s="41"/>
      <c r="AP3" s="107" t="s">
        <v>111</v>
      </c>
      <c r="AQ3" s="111" t="s">
        <v>123</v>
      </c>
      <c r="AR3" s="42"/>
      <c r="AS3" s="36"/>
      <c r="AT3" s="107" t="s">
        <v>23</v>
      </c>
      <c r="AU3" s="105" t="s">
        <v>134</v>
      </c>
      <c r="AV3" s="113"/>
      <c r="AW3" s="113"/>
      <c r="AX3" s="9" t="s">
        <v>18</v>
      </c>
      <c r="AY3" s="97" t="s">
        <v>25</v>
      </c>
      <c r="AZ3" s="97" t="s">
        <v>26</v>
      </c>
      <c r="BA3" s="107" t="s">
        <v>27</v>
      </c>
      <c r="BB3" s="114"/>
      <c r="BC3" s="101" t="s">
        <v>91</v>
      </c>
      <c r="BD3" s="97" t="s">
        <v>28</v>
      </c>
      <c r="BE3" s="97" t="s">
        <v>29</v>
      </c>
      <c r="BF3" s="99"/>
      <c r="BG3" s="97" t="s">
        <v>30</v>
      </c>
      <c r="BH3" s="97" t="s">
        <v>139</v>
      </c>
      <c r="BI3" s="97" t="s">
        <v>31</v>
      </c>
      <c r="BJ3" s="97" t="s">
        <v>32</v>
      </c>
      <c r="BK3" s="107" t="s">
        <v>33</v>
      </c>
      <c r="BL3" s="101" t="s">
        <v>34</v>
      </c>
      <c r="BM3" s="97" t="s">
        <v>35</v>
      </c>
      <c r="BN3" s="99"/>
      <c r="BO3" s="36"/>
      <c r="BP3" s="99"/>
      <c r="BQ3" s="99"/>
      <c r="BR3" s="115"/>
      <c r="BS3" s="11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34.5" customHeight="1">
      <c r="A4" s="2"/>
      <c r="B4" s="36"/>
      <c r="C4" s="36"/>
      <c r="D4" s="36"/>
      <c r="E4" s="36"/>
      <c r="F4" s="109"/>
      <c r="G4" s="109"/>
      <c r="H4" s="109"/>
      <c r="I4" s="36"/>
      <c r="J4" s="37"/>
      <c r="K4" s="112"/>
      <c r="L4" s="102"/>
      <c r="M4" s="36"/>
      <c r="N4" s="36"/>
      <c r="O4" s="100"/>
      <c r="P4" s="96"/>
      <c r="Q4" s="96"/>
      <c r="R4" s="100"/>
      <c r="S4" s="36"/>
      <c r="T4" s="37"/>
      <c r="U4" s="38"/>
      <c r="V4" s="37"/>
      <c r="W4" s="39"/>
      <c r="X4" s="98"/>
      <c r="Y4" s="98"/>
      <c r="Z4" s="96"/>
      <c r="AA4" s="100"/>
      <c r="AB4" s="36"/>
      <c r="AC4" s="108"/>
      <c r="AD4" s="102"/>
      <c r="AE4" s="109"/>
      <c r="AF4" s="40"/>
      <c r="AG4" s="104"/>
      <c r="AH4" s="106"/>
      <c r="AI4" s="41"/>
      <c r="AJ4" s="36"/>
      <c r="AK4" s="104"/>
      <c r="AL4" s="106"/>
      <c r="AM4" s="109"/>
      <c r="AN4" s="41"/>
      <c r="AO4" s="43"/>
      <c r="AP4" s="110"/>
      <c r="AQ4" s="112"/>
      <c r="AR4" s="39"/>
      <c r="AS4" s="36"/>
      <c r="AT4" s="108"/>
      <c r="AU4" s="106"/>
      <c r="AV4" s="36"/>
      <c r="AW4" s="36"/>
      <c r="AX4" s="9" t="s">
        <v>24</v>
      </c>
      <c r="AY4" s="100"/>
      <c r="AZ4" s="98"/>
      <c r="BA4" s="110"/>
      <c r="BB4" s="112"/>
      <c r="BC4" s="102"/>
      <c r="BD4" s="100"/>
      <c r="BE4" s="100"/>
      <c r="BF4" s="100"/>
      <c r="BG4" s="100"/>
      <c r="BH4" s="98"/>
      <c r="BI4" s="100"/>
      <c r="BJ4" s="100"/>
      <c r="BK4" s="110"/>
      <c r="BL4" s="102"/>
      <c r="BM4" s="100"/>
      <c r="BN4" s="36"/>
      <c r="BO4" s="36"/>
      <c r="BP4" s="100"/>
      <c r="BQ4" s="36"/>
      <c r="BR4" s="37"/>
      <c r="BS4" s="11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32.25" customHeight="1">
      <c r="A5" s="5" t="s">
        <v>36</v>
      </c>
      <c r="B5" s="52">
        <f>C5+D5+E5+I5+J5+'第３７表国保（事業会計）決算 (次ページ以降印刷)'!C5+'第３７表国保（事業会計）決算 (次ページ以降印刷)'!D5+'第３７表国保（事業会計）決算 (次ページ以降印刷)'!I5+'第３７表国保（事業会計）決算 (次ページ以降印刷)'!J5+'第３７表国保（事業会計）決算 (次ページ以降印刷)'!K5</f>
        <v>25749415</v>
      </c>
      <c r="C5" s="76">
        <v>8110425</v>
      </c>
      <c r="D5" s="76">
        <v>0</v>
      </c>
      <c r="E5" s="76">
        <v>6169601</v>
      </c>
      <c r="F5" s="76">
        <v>4425220</v>
      </c>
      <c r="G5" s="76">
        <v>1664162</v>
      </c>
      <c r="H5" s="76">
        <v>80219</v>
      </c>
      <c r="I5" s="76">
        <v>5821383</v>
      </c>
      <c r="J5" s="76">
        <v>949046</v>
      </c>
      <c r="K5" s="76">
        <v>80219</v>
      </c>
      <c r="L5" s="52">
        <v>0</v>
      </c>
      <c r="M5" s="52">
        <v>338383</v>
      </c>
      <c r="N5" s="52">
        <v>1595814</v>
      </c>
      <c r="O5" s="52">
        <v>98369</v>
      </c>
      <c r="P5" s="52">
        <v>730997</v>
      </c>
      <c r="Q5" s="52">
        <v>0</v>
      </c>
      <c r="R5" s="52">
        <v>766448</v>
      </c>
      <c r="S5" s="52">
        <v>0</v>
      </c>
      <c r="T5" s="52">
        <v>714281</v>
      </c>
      <c r="U5" s="52">
        <v>45764</v>
      </c>
      <c r="V5" s="52">
        <f>SUM(W5,AB5,AF5,AI5:AJ5,AN5:AO5,AR5:AS5,AV5:AW5)</f>
        <v>21266134</v>
      </c>
      <c r="W5" s="52">
        <v>514238</v>
      </c>
      <c r="X5" s="52">
        <v>121501</v>
      </c>
      <c r="Y5" s="52">
        <v>312099</v>
      </c>
      <c r="Z5" s="52">
        <v>20412</v>
      </c>
      <c r="AA5" s="52">
        <v>60226</v>
      </c>
      <c r="AB5" s="52">
        <v>13903283</v>
      </c>
      <c r="AC5" s="52">
        <v>13650891</v>
      </c>
      <c r="AD5" s="52">
        <v>192900</v>
      </c>
      <c r="AE5" s="52">
        <v>59492</v>
      </c>
      <c r="AF5" s="53">
        <v>5115720</v>
      </c>
      <c r="AG5" s="52">
        <v>5024050</v>
      </c>
      <c r="AH5" s="52">
        <v>91670</v>
      </c>
      <c r="AI5" s="52">
        <v>1295178</v>
      </c>
      <c r="AJ5" s="52">
        <v>370733</v>
      </c>
      <c r="AK5" s="52">
        <v>370733</v>
      </c>
      <c r="AL5" s="52">
        <v>0</v>
      </c>
      <c r="AM5" s="52">
        <v>0</v>
      </c>
      <c r="AN5" s="52">
        <v>21144</v>
      </c>
      <c r="AO5" s="52">
        <v>0</v>
      </c>
      <c r="AP5" s="52">
        <v>0</v>
      </c>
      <c r="AQ5" s="52">
        <v>0</v>
      </c>
      <c r="AR5" s="52">
        <v>1</v>
      </c>
      <c r="AS5" s="52">
        <v>0</v>
      </c>
      <c r="AT5" s="52">
        <v>0</v>
      </c>
      <c r="AU5" s="52">
        <v>0</v>
      </c>
      <c r="AV5" s="52">
        <v>0</v>
      </c>
      <c r="AW5" s="52">
        <v>45837</v>
      </c>
      <c r="AX5" s="52">
        <f>B5-V5</f>
        <v>4483281</v>
      </c>
      <c r="AY5" s="52">
        <v>0</v>
      </c>
      <c r="AZ5" s="52">
        <v>32409</v>
      </c>
      <c r="BA5" s="52">
        <f>AY5+AZ5</f>
        <v>32409</v>
      </c>
      <c r="BB5" s="52">
        <v>0</v>
      </c>
      <c r="BC5" s="52">
        <v>0</v>
      </c>
      <c r="BD5" s="52">
        <v>43898</v>
      </c>
      <c r="BE5" s="52">
        <f>BC5-BD5</f>
        <v>-43898</v>
      </c>
      <c r="BF5" s="52">
        <v>0</v>
      </c>
      <c r="BG5" s="52">
        <v>0</v>
      </c>
      <c r="BH5" s="52">
        <v>12199</v>
      </c>
      <c r="BI5" s="52">
        <f>BG5-BH5</f>
        <v>-12199</v>
      </c>
      <c r="BJ5" s="52">
        <f>BK5+BE5+BI5</f>
        <v>4394775</v>
      </c>
      <c r="BK5" s="52">
        <f>AX5-BA5+BB5+BF5</f>
        <v>4450872</v>
      </c>
      <c r="BL5" s="52">
        <f aca="true" t="shared" si="0" ref="BL5:BL14">BJ5-K5-O5+AP5</f>
        <v>4216187</v>
      </c>
      <c r="BM5" s="52">
        <f aca="true" t="shared" si="1" ref="BM5:BM14">BK5-K5-O5+AP5</f>
        <v>4272284</v>
      </c>
      <c r="BN5" s="52">
        <v>233877</v>
      </c>
      <c r="BO5" s="52">
        <v>50</v>
      </c>
      <c r="BP5" s="52">
        <v>52410</v>
      </c>
      <c r="BQ5" s="52">
        <v>100424</v>
      </c>
      <c r="BR5" s="52">
        <v>5443</v>
      </c>
      <c r="BS5" s="12"/>
      <c r="BT5" s="45">
        <v>23111108</v>
      </c>
      <c r="BU5" s="45">
        <f>B5-BT5</f>
        <v>2638307</v>
      </c>
      <c r="BV5" s="45">
        <v>21266134</v>
      </c>
      <c r="BW5" s="45">
        <f>V5-BV5</f>
        <v>0</v>
      </c>
      <c r="BX5" s="45">
        <v>32409</v>
      </c>
      <c r="BY5" s="45">
        <f>BA5-BX5</f>
        <v>0</v>
      </c>
      <c r="BZ5" s="45">
        <v>972910</v>
      </c>
      <c r="CA5" s="45">
        <f>BJ5-BZ5</f>
        <v>3421865</v>
      </c>
      <c r="CB5" s="45">
        <v>1029007</v>
      </c>
      <c r="CC5" s="45">
        <f>BK5-CB5</f>
        <v>3421865</v>
      </c>
      <c r="CD5" s="45">
        <v>781858</v>
      </c>
      <c r="CE5" s="45">
        <f>BL5-CD5</f>
        <v>3434329</v>
      </c>
      <c r="CF5" s="45">
        <v>837955</v>
      </c>
      <c r="CG5" s="45">
        <f>BM5-CF5</f>
        <v>3434329</v>
      </c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32.25" customHeight="1">
      <c r="A6" s="4" t="s">
        <v>37</v>
      </c>
      <c r="B6" s="54">
        <f>C6+D6+E6+I6+J6+'第３７表国保（事業会計）決算 (次ページ以降印刷)'!C6+'第３７表国保（事業会計）決算 (次ページ以降印刷)'!D6+'第３７表国保（事業会計）決算 (次ページ以降印刷)'!I6+'第３７表国保（事業会計）決算 (次ページ以降印刷)'!J6+'第３７表国保（事業会計）決算 (次ページ以降印刷)'!K6</f>
        <v>13142296</v>
      </c>
      <c r="C6" s="80">
        <v>3692540</v>
      </c>
      <c r="D6" s="80">
        <v>0</v>
      </c>
      <c r="E6" s="80">
        <v>3567319</v>
      </c>
      <c r="F6" s="80">
        <v>2496776</v>
      </c>
      <c r="G6" s="80">
        <v>1011895</v>
      </c>
      <c r="H6" s="80">
        <v>58648</v>
      </c>
      <c r="I6" s="80">
        <v>2712770</v>
      </c>
      <c r="J6" s="80">
        <v>569748</v>
      </c>
      <c r="K6" s="80">
        <v>0</v>
      </c>
      <c r="L6" s="54">
        <v>0</v>
      </c>
      <c r="M6" s="54">
        <v>254777</v>
      </c>
      <c r="N6" s="54">
        <v>1278723</v>
      </c>
      <c r="O6" s="54">
        <v>550843</v>
      </c>
      <c r="P6" s="54">
        <v>313111</v>
      </c>
      <c r="Q6" s="54">
        <v>0</v>
      </c>
      <c r="R6" s="54">
        <v>414769</v>
      </c>
      <c r="S6" s="54">
        <v>118034</v>
      </c>
      <c r="T6" s="54">
        <v>91672</v>
      </c>
      <c r="U6" s="54">
        <v>13582</v>
      </c>
      <c r="V6" s="54">
        <f>SUM(W6,AB6,AF6,AI6:AJ6,AN6:AO6,AR6:AS6,AV6:AW6)</f>
        <v>10523185</v>
      </c>
      <c r="W6" s="54">
        <v>283425</v>
      </c>
      <c r="X6" s="54">
        <v>136029</v>
      </c>
      <c r="Y6" s="54">
        <v>117877</v>
      </c>
      <c r="Z6" s="54">
        <v>10887</v>
      </c>
      <c r="AA6" s="54">
        <v>18632</v>
      </c>
      <c r="AB6" s="54">
        <v>6774343</v>
      </c>
      <c r="AC6" s="54">
        <v>6660388</v>
      </c>
      <c r="AD6" s="54">
        <v>85470</v>
      </c>
      <c r="AE6" s="54">
        <v>28485</v>
      </c>
      <c r="AF6" s="55">
        <v>2573228</v>
      </c>
      <c r="AG6" s="54">
        <v>2531360</v>
      </c>
      <c r="AH6" s="54">
        <v>41868</v>
      </c>
      <c r="AI6" s="54">
        <v>651267</v>
      </c>
      <c r="AJ6" s="54">
        <v>194493</v>
      </c>
      <c r="AK6" s="54">
        <v>194493</v>
      </c>
      <c r="AL6" s="54">
        <v>0</v>
      </c>
      <c r="AM6" s="54">
        <v>0</v>
      </c>
      <c r="AN6" s="54">
        <v>31434</v>
      </c>
      <c r="AO6" s="54">
        <v>0</v>
      </c>
      <c r="AP6" s="54">
        <v>0</v>
      </c>
      <c r="AQ6" s="54">
        <v>0</v>
      </c>
      <c r="AR6" s="54">
        <v>69</v>
      </c>
      <c r="AS6" s="54">
        <v>556</v>
      </c>
      <c r="AT6" s="54">
        <v>0</v>
      </c>
      <c r="AU6" s="54">
        <v>556</v>
      </c>
      <c r="AV6" s="54">
        <v>0</v>
      </c>
      <c r="AW6" s="54">
        <v>14370</v>
      </c>
      <c r="AX6" s="54">
        <f aca="true" t="shared" si="2" ref="AX6:AX16">B6-V6</f>
        <v>2619111</v>
      </c>
      <c r="AY6" s="54">
        <v>0</v>
      </c>
      <c r="AZ6" s="54">
        <v>0</v>
      </c>
      <c r="BA6" s="54">
        <f aca="true" t="shared" si="3" ref="BA6:BA16">AY6+AZ6</f>
        <v>0</v>
      </c>
      <c r="BB6" s="54">
        <v>0</v>
      </c>
      <c r="BC6" s="54">
        <v>0</v>
      </c>
      <c r="BD6" s="54">
        <v>56851</v>
      </c>
      <c r="BE6" s="54">
        <f aca="true" t="shared" si="4" ref="BE6:BE16">BC6-BD6</f>
        <v>-56851</v>
      </c>
      <c r="BF6" s="54">
        <v>0</v>
      </c>
      <c r="BG6" s="54">
        <v>7964</v>
      </c>
      <c r="BH6" s="54">
        <v>0</v>
      </c>
      <c r="BI6" s="54">
        <f aca="true" t="shared" si="5" ref="BI6:BI16">BG6-BH6</f>
        <v>7964</v>
      </c>
      <c r="BJ6" s="54">
        <f aca="true" t="shared" si="6" ref="BJ6:BJ16">BK6+BE6+BI6</f>
        <v>2570224</v>
      </c>
      <c r="BK6" s="54">
        <f aca="true" t="shared" si="7" ref="BK6:BK16">AX6-BA6+BB6+BF6</f>
        <v>2619111</v>
      </c>
      <c r="BL6" s="54">
        <f t="shared" si="0"/>
        <v>2019381</v>
      </c>
      <c r="BM6" s="54">
        <f t="shared" si="1"/>
        <v>2068268</v>
      </c>
      <c r="BN6" s="54">
        <v>186830</v>
      </c>
      <c r="BO6" s="54">
        <v>31</v>
      </c>
      <c r="BP6" s="54">
        <v>24706</v>
      </c>
      <c r="BQ6" s="54">
        <v>48664</v>
      </c>
      <c r="BR6" s="54">
        <v>863</v>
      </c>
      <c r="BS6" s="12"/>
      <c r="BT6" s="45">
        <v>12036652</v>
      </c>
      <c r="BU6" s="45">
        <f aca="true" t="shared" si="8" ref="BU6:BU65">B6-BT6</f>
        <v>1105644</v>
      </c>
      <c r="BV6" s="45">
        <v>10523185</v>
      </c>
      <c r="BW6" s="45">
        <f aca="true" t="shared" si="9" ref="BW6:BW65">V6-BV6</f>
        <v>0</v>
      </c>
      <c r="BX6" s="45">
        <v>0</v>
      </c>
      <c r="BY6" s="45">
        <f aca="true" t="shared" si="10" ref="BY6:BY65">BA6-BX6</f>
        <v>0</v>
      </c>
      <c r="BZ6" s="45">
        <v>329408</v>
      </c>
      <c r="CA6" s="45">
        <f aca="true" t="shared" si="11" ref="CA6:CA65">BJ6-BZ6</f>
        <v>2240816</v>
      </c>
      <c r="CB6" s="45">
        <v>378295</v>
      </c>
      <c r="CC6" s="45">
        <f aca="true" t="shared" si="12" ref="CC6:CC65">BK6-CB6</f>
        <v>2240816</v>
      </c>
      <c r="CD6" s="45">
        <v>-270058</v>
      </c>
      <c r="CE6" s="45">
        <f aca="true" t="shared" si="13" ref="CE6:CE65">BL6-CD6</f>
        <v>2289439</v>
      </c>
      <c r="CF6" s="45">
        <v>-221171</v>
      </c>
      <c r="CG6" s="45">
        <f aca="true" t="shared" si="14" ref="CG6:CG65">BM6-CF6</f>
        <v>2289439</v>
      </c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32.25" customHeight="1">
      <c r="A7" s="4" t="s">
        <v>38</v>
      </c>
      <c r="B7" s="54">
        <f>C7+D7+E7+I7+J7+'第３７表国保（事業会計）決算 (次ページ以降印刷)'!C7+'第３７表国保（事業会計）決算 (次ページ以降印刷)'!D7+'第３７表国保（事業会計）決算 (次ページ以降印刷)'!I7+'第３７表国保（事業会計）決算 (次ページ以降印刷)'!J7+'第３７表国保（事業会計）決算 (次ページ以降印刷)'!K7</f>
        <v>33104167</v>
      </c>
      <c r="C7" s="80">
        <v>9950697</v>
      </c>
      <c r="D7" s="80">
        <v>0</v>
      </c>
      <c r="E7" s="80">
        <v>8782497</v>
      </c>
      <c r="F7" s="80">
        <v>6404454</v>
      </c>
      <c r="G7" s="80">
        <v>2252990</v>
      </c>
      <c r="H7" s="80">
        <v>125053</v>
      </c>
      <c r="I7" s="80">
        <v>5486923</v>
      </c>
      <c r="J7" s="80">
        <v>1353555</v>
      </c>
      <c r="K7" s="80">
        <v>1353555</v>
      </c>
      <c r="L7" s="54">
        <v>0</v>
      </c>
      <c r="M7" s="54">
        <v>531955</v>
      </c>
      <c r="N7" s="54">
        <v>1783183</v>
      </c>
      <c r="O7" s="54">
        <v>89874</v>
      </c>
      <c r="P7" s="54">
        <v>865006</v>
      </c>
      <c r="Q7" s="54">
        <v>0</v>
      </c>
      <c r="R7" s="54">
        <v>828303</v>
      </c>
      <c r="S7" s="54">
        <v>200000</v>
      </c>
      <c r="T7" s="54">
        <v>1382219</v>
      </c>
      <c r="U7" s="54">
        <v>64048</v>
      </c>
      <c r="V7" s="54">
        <f aca="true" t="shared" si="15" ref="V7:V65">SUM(W7,AB7,AF7,AI7:AJ7,AN7:AO7,AR7:AS7,AV7:AW7)</f>
        <v>25976322</v>
      </c>
      <c r="W7" s="54">
        <v>382179</v>
      </c>
      <c r="X7" s="54">
        <v>125263</v>
      </c>
      <c r="Y7" s="54">
        <v>190697</v>
      </c>
      <c r="Z7" s="54">
        <v>24515</v>
      </c>
      <c r="AA7" s="54">
        <v>41704</v>
      </c>
      <c r="AB7" s="54">
        <v>16613002</v>
      </c>
      <c r="AC7" s="54">
        <v>16295898</v>
      </c>
      <c r="AD7" s="54">
        <v>252730</v>
      </c>
      <c r="AE7" s="54">
        <v>64374</v>
      </c>
      <c r="AF7" s="55">
        <v>6609453</v>
      </c>
      <c r="AG7" s="54">
        <v>6534579</v>
      </c>
      <c r="AH7" s="54">
        <v>74874</v>
      </c>
      <c r="AI7" s="54">
        <v>1585991</v>
      </c>
      <c r="AJ7" s="54">
        <v>496448</v>
      </c>
      <c r="AK7" s="54">
        <v>496448</v>
      </c>
      <c r="AL7" s="54">
        <v>0</v>
      </c>
      <c r="AM7" s="54">
        <v>0</v>
      </c>
      <c r="AN7" s="54">
        <v>29560</v>
      </c>
      <c r="AO7" s="54">
        <v>34973</v>
      </c>
      <c r="AP7" s="54">
        <v>0</v>
      </c>
      <c r="AQ7" s="54">
        <v>34973</v>
      </c>
      <c r="AR7" s="54">
        <v>1928</v>
      </c>
      <c r="AS7" s="54">
        <v>0</v>
      </c>
      <c r="AT7" s="54">
        <v>0</v>
      </c>
      <c r="AU7" s="54">
        <v>0</v>
      </c>
      <c r="AV7" s="54">
        <v>0</v>
      </c>
      <c r="AW7" s="54">
        <v>222788</v>
      </c>
      <c r="AX7" s="54">
        <f t="shared" si="2"/>
        <v>7127845</v>
      </c>
      <c r="AY7" s="54">
        <v>4</v>
      </c>
      <c r="AZ7" s="54">
        <v>0</v>
      </c>
      <c r="BA7" s="54">
        <f t="shared" si="3"/>
        <v>4</v>
      </c>
      <c r="BB7" s="54">
        <v>2</v>
      </c>
      <c r="BC7" s="54">
        <v>0</v>
      </c>
      <c r="BD7" s="54">
        <v>15684</v>
      </c>
      <c r="BE7" s="54">
        <f t="shared" si="4"/>
        <v>-15684</v>
      </c>
      <c r="BF7" s="54">
        <v>0</v>
      </c>
      <c r="BG7" s="54">
        <v>0</v>
      </c>
      <c r="BH7" s="54">
        <v>114054</v>
      </c>
      <c r="BI7" s="54">
        <f t="shared" si="5"/>
        <v>-114054</v>
      </c>
      <c r="BJ7" s="54">
        <f t="shared" si="6"/>
        <v>6998105</v>
      </c>
      <c r="BK7" s="54">
        <f t="shared" si="7"/>
        <v>7127843</v>
      </c>
      <c r="BL7" s="54">
        <f t="shared" si="0"/>
        <v>5554676</v>
      </c>
      <c r="BM7" s="54">
        <f t="shared" si="1"/>
        <v>5684414</v>
      </c>
      <c r="BN7" s="54">
        <v>236897</v>
      </c>
      <c r="BO7" s="54">
        <v>39</v>
      </c>
      <c r="BP7" s="54">
        <v>58716</v>
      </c>
      <c r="BQ7" s="54">
        <v>119879</v>
      </c>
      <c r="BR7" s="54">
        <v>491804</v>
      </c>
      <c r="BS7" s="12"/>
      <c r="BT7" s="45">
        <v>28739911</v>
      </c>
      <c r="BU7" s="45">
        <f t="shared" si="8"/>
        <v>4364256</v>
      </c>
      <c r="BV7" s="45">
        <v>25976322</v>
      </c>
      <c r="BW7" s="45">
        <f t="shared" si="9"/>
        <v>0</v>
      </c>
      <c r="BX7" s="45">
        <v>4</v>
      </c>
      <c r="BY7" s="45">
        <f t="shared" si="10"/>
        <v>0</v>
      </c>
      <c r="BZ7" s="45">
        <v>1539807</v>
      </c>
      <c r="CA7" s="45">
        <f t="shared" si="11"/>
        <v>5458298</v>
      </c>
      <c r="CB7" s="45">
        <v>1669545</v>
      </c>
      <c r="CC7" s="45">
        <f t="shared" si="12"/>
        <v>5458298</v>
      </c>
      <c r="CD7" s="45">
        <v>1325821</v>
      </c>
      <c r="CE7" s="45">
        <f t="shared" si="13"/>
        <v>4228855</v>
      </c>
      <c r="CF7" s="45">
        <v>1455559</v>
      </c>
      <c r="CG7" s="45">
        <f t="shared" si="14"/>
        <v>4228855</v>
      </c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2.25" customHeight="1">
      <c r="A8" s="4" t="s">
        <v>39</v>
      </c>
      <c r="B8" s="54">
        <f>C8+D8+E8+I8+J8+'第３７表国保（事業会計）決算 (次ページ以降印刷)'!C8+'第３７表国保（事業会計）決算 (次ページ以降印刷)'!D8+'第３７表国保（事業会計）決算 (次ページ以降印刷)'!I8+'第３７表国保（事業会計）決算 (次ページ以降印刷)'!J8+'第３７表国保（事業会計）決算 (次ページ以降印刷)'!K8</f>
        <v>36459884</v>
      </c>
      <c r="C8" s="80">
        <v>10230311</v>
      </c>
      <c r="D8" s="80">
        <v>0</v>
      </c>
      <c r="E8" s="80">
        <v>8952639</v>
      </c>
      <c r="F8" s="80">
        <v>6357140</v>
      </c>
      <c r="G8" s="80">
        <v>2480446</v>
      </c>
      <c r="H8" s="80">
        <v>115053</v>
      </c>
      <c r="I8" s="80">
        <v>8798428</v>
      </c>
      <c r="J8" s="80">
        <v>1335544</v>
      </c>
      <c r="K8" s="80">
        <v>106702</v>
      </c>
      <c r="L8" s="54">
        <v>0</v>
      </c>
      <c r="M8" s="54">
        <v>490100</v>
      </c>
      <c r="N8" s="54">
        <v>1794511</v>
      </c>
      <c r="O8" s="54">
        <v>109778</v>
      </c>
      <c r="P8" s="54">
        <v>1150359</v>
      </c>
      <c r="Q8" s="54">
        <v>0</v>
      </c>
      <c r="R8" s="54">
        <v>534374</v>
      </c>
      <c r="S8" s="54">
        <v>300000</v>
      </c>
      <c r="T8" s="54">
        <v>558263</v>
      </c>
      <c r="U8" s="54">
        <v>110486</v>
      </c>
      <c r="V8" s="54">
        <f t="shared" si="15"/>
        <v>29661673</v>
      </c>
      <c r="W8" s="54">
        <v>299683</v>
      </c>
      <c r="X8" s="54">
        <v>155414</v>
      </c>
      <c r="Y8" s="54">
        <v>83999</v>
      </c>
      <c r="Z8" s="54">
        <v>27372</v>
      </c>
      <c r="AA8" s="54">
        <v>32898</v>
      </c>
      <c r="AB8" s="54">
        <v>19925278</v>
      </c>
      <c r="AC8" s="54">
        <v>19608531</v>
      </c>
      <c r="AD8" s="54">
        <v>232410</v>
      </c>
      <c r="AE8" s="54">
        <v>84337</v>
      </c>
      <c r="AF8" s="55">
        <v>7130590</v>
      </c>
      <c r="AG8" s="54">
        <v>7003466</v>
      </c>
      <c r="AH8" s="54">
        <v>127124</v>
      </c>
      <c r="AI8" s="54">
        <v>1608282</v>
      </c>
      <c r="AJ8" s="54">
        <v>528928</v>
      </c>
      <c r="AK8" s="54">
        <v>528928</v>
      </c>
      <c r="AL8" s="54">
        <v>0</v>
      </c>
      <c r="AM8" s="54">
        <v>0</v>
      </c>
      <c r="AN8" s="54">
        <v>64679</v>
      </c>
      <c r="AO8" s="54">
        <v>3056</v>
      </c>
      <c r="AP8" s="54">
        <v>3056</v>
      </c>
      <c r="AQ8" s="54">
        <v>0</v>
      </c>
      <c r="AR8" s="54">
        <v>136</v>
      </c>
      <c r="AS8" s="54">
        <v>0</v>
      </c>
      <c r="AT8" s="54">
        <v>0</v>
      </c>
      <c r="AU8" s="54">
        <v>0</v>
      </c>
      <c r="AV8" s="54">
        <v>0</v>
      </c>
      <c r="AW8" s="54">
        <v>101041</v>
      </c>
      <c r="AX8" s="54">
        <f t="shared" si="2"/>
        <v>6798211</v>
      </c>
      <c r="AY8" s="54">
        <v>0</v>
      </c>
      <c r="AZ8" s="54">
        <v>0</v>
      </c>
      <c r="BA8" s="54">
        <f t="shared" si="3"/>
        <v>0</v>
      </c>
      <c r="BB8" s="54">
        <v>0</v>
      </c>
      <c r="BC8" s="54">
        <v>0</v>
      </c>
      <c r="BD8" s="54">
        <v>40148</v>
      </c>
      <c r="BE8" s="54">
        <f t="shared" si="4"/>
        <v>-40148</v>
      </c>
      <c r="BF8" s="54">
        <v>0</v>
      </c>
      <c r="BG8" s="54">
        <v>0</v>
      </c>
      <c r="BH8" s="54">
        <v>167236</v>
      </c>
      <c r="BI8" s="54">
        <f t="shared" si="5"/>
        <v>-167236</v>
      </c>
      <c r="BJ8" s="54">
        <f t="shared" si="6"/>
        <v>6590827</v>
      </c>
      <c r="BK8" s="54">
        <f t="shared" si="7"/>
        <v>6798211</v>
      </c>
      <c r="BL8" s="54">
        <f t="shared" si="0"/>
        <v>6377403</v>
      </c>
      <c r="BM8" s="54">
        <f t="shared" si="1"/>
        <v>6584787</v>
      </c>
      <c r="BN8" s="54">
        <v>137321</v>
      </c>
      <c r="BO8" s="54">
        <v>22</v>
      </c>
      <c r="BP8" s="54">
        <v>68027</v>
      </c>
      <c r="BQ8" s="54">
        <v>129255</v>
      </c>
      <c r="BR8" s="54">
        <v>464355</v>
      </c>
      <c r="BS8" s="12"/>
      <c r="BT8" s="45">
        <v>31811393</v>
      </c>
      <c r="BU8" s="45">
        <f t="shared" si="8"/>
        <v>4648491</v>
      </c>
      <c r="BV8" s="45">
        <v>29661673</v>
      </c>
      <c r="BW8" s="45">
        <f t="shared" si="9"/>
        <v>0</v>
      </c>
      <c r="BX8" s="45">
        <v>0</v>
      </c>
      <c r="BY8" s="45">
        <f t="shared" si="10"/>
        <v>0</v>
      </c>
      <c r="BZ8" s="45">
        <v>1127182</v>
      </c>
      <c r="CA8" s="45">
        <f t="shared" si="11"/>
        <v>5463645</v>
      </c>
      <c r="CB8" s="45">
        <v>1334566</v>
      </c>
      <c r="CC8" s="45">
        <f t="shared" si="12"/>
        <v>5463645</v>
      </c>
      <c r="CD8" s="45">
        <v>888228</v>
      </c>
      <c r="CE8" s="45">
        <f t="shared" si="13"/>
        <v>5489175</v>
      </c>
      <c r="CF8" s="45">
        <v>1095612</v>
      </c>
      <c r="CG8" s="45">
        <f t="shared" si="14"/>
        <v>5489175</v>
      </c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32.25" customHeight="1">
      <c r="A9" s="4" t="s">
        <v>40</v>
      </c>
      <c r="B9" s="54">
        <f>C9+D9+E9+I9+J9+'第３７表国保（事業会計）決算 (次ページ以降印刷)'!C9+'第３７表国保（事業会計）決算 (次ページ以降印刷)'!D9+'第３７表国保（事業会計）決算 (次ページ以降印刷)'!I9+'第３７表国保（事業会計）決算 (次ページ以降印刷)'!J9+'第３７表国保（事業会計）決算 (次ページ以降印刷)'!K9</f>
        <v>6530126</v>
      </c>
      <c r="C9" s="80">
        <v>1913325</v>
      </c>
      <c r="D9" s="80">
        <v>0</v>
      </c>
      <c r="E9" s="80">
        <v>1679045</v>
      </c>
      <c r="F9" s="80">
        <v>1204556</v>
      </c>
      <c r="G9" s="80">
        <v>445130</v>
      </c>
      <c r="H9" s="80">
        <v>29359</v>
      </c>
      <c r="I9" s="80">
        <v>1108019</v>
      </c>
      <c r="J9" s="80">
        <v>294163</v>
      </c>
      <c r="K9" s="80">
        <v>24975</v>
      </c>
      <c r="L9" s="54">
        <v>0</v>
      </c>
      <c r="M9" s="54">
        <v>72276</v>
      </c>
      <c r="N9" s="54">
        <v>273570</v>
      </c>
      <c r="O9" s="54">
        <v>14077</v>
      </c>
      <c r="P9" s="54">
        <v>139873</v>
      </c>
      <c r="Q9" s="54">
        <v>0</v>
      </c>
      <c r="R9" s="54">
        <v>119620</v>
      </c>
      <c r="S9" s="54">
        <v>0</v>
      </c>
      <c r="T9" s="54">
        <v>302104</v>
      </c>
      <c r="U9" s="54">
        <v>5375</v>
      </c>
      <c r="V9" s="54">
        <f t="shared" si="15"/>
        <v>3761916</v>
      </c>
      <c r="W9" s="54">
        <v>82170</v>
      </c>
      <c r="X9" s="54">
        <v>44877</v>
      </c>
      <c r="Y9" s="54">
        <v>32289</v>
      </c>
      <c r="Z9" s="54">
        <v>4124</v>
      </c>
      <c r="AA9" s="54">
        <v>880</v>
      </c>
      <c r="AB9" s="54">
        <v>2398014</v>
      </c>
      <c r="AC9" s="54">
        <v>2356559</v>
      </c>
      <c r="AD9" s="54">
        <v>32790</v>
      </c>
      <c r="AE9" s="54">
        <v>8665</v>
      </c>
      <c r="AF9" s="55">
        <v>941804</v>
      </c>
      <c r="AG9" s="54">
        <v>929824</v>
      </c>
      <c r="AH9" s="54">
        <v>11980</v>
      </c>
      <c r="AI9" s="54">
        <v>236219</v>
      </c>
      <c r="AJ9" s="54">
        <v>74181</v>
      </c>
      <c r="AK9" s="54">
        <v>74181</v>
      </c>
      <c r="AL9" s="54">
        <v>0</v>
      </c>
      <c r="AM9" s="54">
        <v>0</v>
      </c>
      <c r="AN9" s="54">
        <v>25814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3714</v>
      </c>
      <c r="AX9" s="54">
        <f t="shared" si="2"/>
        <v>2768210</v>
      </c>
      <c r="AY9" s="54">
        <v>0</v>
      </c>
      <c r="AZ9" s="54">
        <v>0</v>
      </c>
      <c r="BA9" s="54">
        <f t="shared" si="3"/>
        <v>0</v>
      </c>
      <c r="BB9" s="54">
        <v>0</v>
      </c>
      <c r="BC9" s="54">
        <v>16505</v>
      </c>
      <c r="BD9" s="54">
        <v>0</v>
      </c>
      <c r="BE9" s="54">
        <f t="shared" si="4"/>
        <v>16505</v>
      </c>
      <c r="BF9" s="54">
        <v>0</v>
      </c>
      <c r="BG9" s="54">
        <v>15015</v>
      </c>
      <c r="BH9" s="54">
        <v>0</v>
      </c>
      <c r="BI9" s="54">
        <f t="shared" si="5"/>
        <v>15015</v>
      </c>
      <c r="BJ9" s="54">
        <f t="shared" si="6"/>
        <v>2799730</v>
      </c>
      <c r="BK9" s="54">
        <f t="shared" si="7"/>
        <v>2768210</v>
      </c>
      <c r="BL9" s="54">
        <f t="shared" si="0"/>
        <v>2760678</v>
      </c>
      <c r="BM9" s="54">
        <f t="shared" si="1"/>
        <v>2729158</v>
      </c>
      <c r="BN9" s="54">
        <v>58402</v>
      </c>
      <c r="BO9" s="54">
        <v>10</v>
      </c>
      <c r="BP9" s="54">
        <v>8765</v>
      </c>
      <c r="BQ9" s="54">
        <v>17289</v>
      </c>
      <c r="BR9" s="54">
        <v>1</v>
      </c>
      <c r="BS9" s="12"/>
      <c r="BT9" s="45">
        <v>5872543</v>
      </c>
      <c r="BU9" s="45">
        <f t="shared" si="8"/>
        <v>657583</v>
      </c>
      <c r="BV9" s="45">
        <v>3761916</v>
      </c>
      <c r="BW9" s="45">
        <f t="shared" si="9"/>
        <v>0</v>
      </c>
      <c r="BX9" s="45">
        <v>0</v>
      </c>
      <c r="BY9" s="45">
        <f t="shared" si="10"/>
        <v>0</v>
      </c>
      <c r="BZ9" s="45">
        <v>287073</v>
      </c>
      <c r="CA9" s="45">
        <f t="shared" si="11"/>
        <v>2512657</v>
      </c>
      <c r="CB9" s="45">
        <v>255553</v>
      </c>
      <c r="CC9" s="45">
        <f t="shared" si="12"/>
        <v>2512657</v>
      </c>
      <c r="CD9" s="45">
        <v>254451</v>
      </c>
      <c r="CE9" s="45">
        <f t="shared" si="13"/>
        <v>2506227</v>
      </c>
      <c r="CF9" s="45">
        <v>222931</v>
      </c>
      <c r="CG9" s="45">
        <f t="shared" si="14"/>
        <v>2506227</v>
      </c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32.25" customHeight="1">
      <c r="A10" s="48" t="s">
        <v>41</v>
      </c>
      <c r="B10" s="52">
        <f>C10+D10+E10+I10+J10+'第３７表国保（事業会計）決算 (次ページ以降印刷)'!C10+'第３７表国保（事業会計）決算 (次ページ以降印刷)'!D10+'第３７表国保（事業会計）決算 (次ページ以降印刷)'!I10+'第３７表国保（事業会計）決算 (次ページ以降印刷)'!J10+'第３７表国保（事業会計）決算 (次ページ以降印刷)'!K10</f>
        <v>8313235</v>
      </c>
      <c r="C10" s="76">
        <v>2557902</v>
      </c>
      <c r="D10" s="76">
        <v>0</v>
      </c>
      <c r="E10" s="76">
        <v>2335886</v>
      </c>
      <c r="F10" s="76">
        <v>1657167</v>
      </c>
      <c r="G10" s="76">
        <v>640802</v>
      </c>
      <c r="H10" s="76">
        <v>37917</v>
      </c>
      <c r="I10" s="76">
        <v>1260664</v>
      </c>
      <c r="J10" s="76">
        <v>372031</v>
      </c>
      <c r="K10" s="76">
        <v>0</v>
      </c>
      <c r="L10" s="52">
        <v>0</v>
      </c>
      <c r="M10" s="52">
        <v>70510</v>
      </c>
      <c r="N10" s="52">
        <v>285884</v>
      </c>
      <c r="O10" s="52">
        <v>17793</v>
      </c>
      <c r="P10" s="52">
        <v>153696</v>
      </c>
      <c r="Q10" s="52">
        <v>0</v>
      </c>
      <c r="R10" s="52">
        <v>114395</v>
      </c>
      <c r="S10" s="52">
        <v>144000</v>
      </c>
      <c r="T10" s="52">
        <v>17987</v>
      </c>
      <c r="U10" s="52">
        <v>8803</v>
      </c>
      <c r="V10" s="52">
        <f t="shared" si="15"/>
        <v>4062364</v>
      </c>
      <c r="W10" s="52">
        <v>84306</v>
      </c>
      <c r="X10" s="52">
        <v>49218</v>
      </c>
      <c r="Y10" s="52">
        <v>14868</v>
      </c>
      <c r="Z10" s="52">
        <v>4472</v>
      </c>
      <c r="AA10" s="52">
        <v>15748</v>
      </c>
      <c r="AB10" s="52">
        <v>2565493</v>
      </c>
      <c r="AC10" s="52">
        <v>2515938</v>
      </c>
      <c r="AD10" s="52">
        <v>38520</v>
      </c>
      <c r="AE10" s="52">
        <v>11035</v>
      </c>
      <c r="AF10" s="53">
        <v>1030400</v>
      </c>
      <c r="AG10" s="52">
        <v>1016056</v>
      </c>
      <c r="AH10" s="52">
        <v>14344</v>
      </c>
      <c r="AI10" s="52">
        <v>278626</v>
      </c>
      <c r="AJ10" s="52">
        <v>73432</v>
      </c>
      <c r="AK10" s="52">
        <v>73432</v>
      </c>
      <c r="AL10" s="52">
        <v>0</v>
      </c>
      <c r="AM10" s="52">
        <v>0</v>
      </c>
      <c r="AN10" s="52">
        <v>21925</v>
      </c>
      <c r="AO10" s="52">
        <v>192</v>
      </c>
      <c r="AP10" s="52">
        <v>0</v>
      </c>
      <c r="AQ10" s="52">
        <v>192</v>
      </c>
      <c r="AR10" s="52">
        <v>148</v>
      </c>
      <c r="AS10" s="52">
        <v>0</v>
      </c>
      <c r="AT10" s="52">
        <v>0</v>
      </c>
      <c r="AU10" s="52">
        <v>0</v>
      </c>
      <c r="AV10" s="52">
        <v>0</v>
      </c>
      <c r="AW10" s="52">
        <v>7842</v>
      </c>
      <c r="AX10" s="52">
        <f t="shared" si="2"/>
        <v>4250871</v>
      </c>
      <c r="AY10" s="52">
        <v>0</v>
      </c>
      <c r="AZ10" s="52">
        <v>0</v>
      </c>
      <c r="BA10" s="52">
        <f t="shared" si="3"/>
        <v>0</v>
      </c>
      <c r="BB10" s="52">
        <v>0</v>
      </c>
      <c r="BC10" s="52">
        <v>8644</v>
      </c>
      <c r="BD10" s="52">
        <v>0</v>
      </c>
      <c r="BE10" s="52">
        <f t="shared" si="4"/>
        <v>8644</v>
      </c>
      <c r="BF10" s="52">
        <v>0</v>
      </c>
      <c r="BG10" s="52">
        <v>0</v>
      </c>
      <c r="BH10" s="52">
        <v>13180</v>
      </c>
      <c r="BI10" s="52">
        <f t="shared" si="5"/>
        <v>-13180</v>
      </c>
      <c r="BJ10" s="52">
        <f t="shared" si="6"/>
        <v>4246335</v>
      </c>
      <c r="BK10" s="52">
        <f t="shared" si="7"/>
        <v>4250871</v>
      </c>
      <c r="BL10" s="52">
        <f t="shared" si="0"/>
        <v>4228542</v>
      </c>
      <c r="BM10" s="52">
        <f t="shared" si="1"/>
        <v>4233078</v>
      </c>
      <c r="BN10" s="52">
        <v>50516</v>
      </c>
      <c r="BO10" s="52">
        <v>9</v>
      </c>
      <c r="BP10" s="52">
        <v>9411</v>
      </c>
      <c r="BQ10" s="52">
        <v>19794</v>
      </c>
      <c r="BR10" s="52">
        <v>255223</v>
      </c>
      <c r="BS10" s="12"/>
      <c r="BT10" s="45">
        <v>7447170</v>
      </c>
      <c r="BU10" s="45">
        <f t="shared" si="8"/>
        <v>866065</v>
      </c>
      <c r="BV10" s="45">
        <v>4062364</v>
      </c>
      <c r="BW10" s="45">
        <f t="shared" si="9"/>
        <v>0</v>
      </c>
      <c r="BX10" s="45">
        <v>0</v>
      </c>
      <c r="BY10" s="45">
        <f t="shared" si="10"/>
        <v>0</v>
      </c>
      <c r="BZ10" s="45">
        <v>58247</v>
      </c>
      <c r="CA10" s="45">
        <f t="shared" si="11"/>
        <v>4188088</v>
      </c>
      <c r="CB10" s="45">
        <v>62783</v>
      </c>
      <c r="CC10" s="45">
        <f t="shared" si="12"/>
        <v>4188088</v>
      </c>
      <c r="CD10" s="45">
        <v>22096</v>
      </c>
      <c r="CE10" s="45">
        <f t="shared" si="13"/>
        <v>4206446</v>
      </c>
      <c r="CF10" s="45">
        <v>26632</v>
      </c>
      <c r="CG10" s="45">
        <f t="shared" si="14"/>
        <v>4206446</v>
      </c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2.25" customHeight="1">
      <c r="A11" s="49" t="s">
        <v>42</v>
      </c>
      <c r="B11" s="54">
        <f>C11+D11+E11+I11+J11+'第３７表国保（事業会計）決算 (次ページ以降印刷)'!C11+'第３７表国保（事業会計）決算 (次ページ以降印刷)'!D11+'第３７表国保（事業会計）決算 (次ページ以降印刷)'!I11+'第３７表国保（事業会計）決算 (次ページ以降印刷)'!J11+'第３７表国保（事業会計）決算 (次ページ以降印刷)'!K11</f>
        <v>5987949</v>
      </c>
      <c r="C11" s="80">
        <v>1450416</v>
      </c>
      <c r="D11" s="80">
        <v>0</v>
      </c>
      <c r="E11" s="80">
        <v>1832511</v>
      </c>
      <c r="F11" s="80">
        <v>1183887</v>
      </c>
      <c r="G11" s="80">
        <v>619121</v>
      </c>
      <c r="H11" s="80">
        <v>29503</v>
      </c>
      <c r="I11" s="80">
        <v>1152720</v>
      </c>
      <c r="J11" s="80">
        <v>273604</v>
      </c>
      <c r="K11" s="80">
        <v>26017</v>
      </c>
      <c r="L11" s="54">
        <v>28641</v>
      </c>
      <c r="M11" s="54">
        <v>106972</v>
      </c>
      <c r="N11" s="54">
        <v>421090</v>
      </c>
      <c r="O11" s="54">
        <v>18755</v>
      </c>
      <c r="P11" s="54">
        <v>249763</v>
      </c>
      <c r="Q11" s="54">
        <v>0</v>
      </c>
      <c r="R11" s="54">
        <v>152572</v>
      </c>
      <c r="S11" s="54">
        <v>0</v>
      </c>
      <c r="T11" s="54">
        <v>54763</v>
      </c>
      <c r="U11" s="54">
        <v>11406</v>
      </c>
      <c r="V11" s="54">
        <f t="shared" si="15"/>
        <v>5753846</v>
      </c>
      <c r="W11" s="54">
        <v>106507</v>
      </c>
      <c r="X11" s="54">
        <v>69860</v>
      </c>
      <c r="Y11" s="54">
        <v>23980</v>
      </c>
      <c r="Z11" s="54">
        <v>5927</v>
      </c>
      <c r="AA11" s="54">
        <v>6740</v>
      </c>
      <c r="AB11" s="54">
        <v>3649283</v>
      </c>
      <c r="AC11" s="54">
        <v>3585482</v>
      </c>
      <c r="AD11" s="54">
        <v>49740</v>
      </c>
      <c r="AE11" s="54">
        <v>14061</v>
      </c>
      <c r="AF11" s="55">
        <v>1465723</v>
      </c>
      <c r="AG11" s="54">
        <v>1448805</v>
      </c>
      <c r="AH11" s="54">
        <v>16918</v>
      </c>
      <c r="AI11" s="54">
        <v>395130</v>
      </c>
      <c r="AJ11" s="54">
        <v>114564</v>
      </c>
      <c r="AK11" s="54">
        <v>114564</v>
      </c>
      <c r="AL11" s="54">
        <v>0</v>
      </c>
      <c r="AM11" s="54">
        <v>0</v>
      </c>
      <c r="AN11" s="54">
        <v>18314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4325</v>
      </c>
      <c r="AX11" s="54">
        <f t="shared" si="2"/>
        <v>234103</v>
      </c>
      <c r="AY11" s="54">
        <v>0</v>
      </c>
      <c r="AZ11" s="54">
        <v>0</v>
      </c>
      <c r="BA11" s="54">
        <f t="shared" si="3"/>
        <v>0</v>
      </c>
      <c r="BB11" s="54">
        <v>0</v>
      </c>
      <c r="BC11" s="54">
        <v>0</v>
      </c>
      <c r="BD11" s="54">
        <v>8003</v>
      </c>
      <c r="BE11" s="54">
        <f t="shared" si="4"/>
        <v>-8003</v>
      </c>
      <c r="BF11" s="54">
        <v>0</v>
      </c>
      <c r="BG11" s="54">
        <v>0</v>
      </c>
      <c r="BH11" s="54">
        <v>1573</v>
      </c>
      <c r="BI11" s="54">
        <f t="shared" si="5"/>
        <v>-1573</v>
      </c>
      <c r="BJ11" s="54">
        <f t="shared" si="6"/>
        <v>224527</v>
      </c>
      <c r="BK11" s="54">
        <f t="shared" si="7"/>
        <v>234103</v>
      </c>
      <c r="BL11" s="54">
        <f t="shared" si="0"/>
        <v>179755</v>
      </c>
      <c r="BM11" s="54">
        <f t="shared" si="1"/>
        <v>189331</v>
      </c>
      <c r="BN11" s="54">
        <v>63960</v>
      </c>
      <c r="BO11" s="54">
        <v>14</v>
      </c>
      <c r="BP11" s="54">
        <v>11665</v>
      </c>
      <c r="BQ11" s="54">
        <v>25936</v>
      </c>
      <c r="BR11" s="54">
        <v>107397</v>
      </c>
      <c r="BS11" s="12"/>
      <c r="BT11" s="45">
        <v>5607935</v>
      </c>
      <c r="BU11" s="45">
        <f t="shared" si="8"/>
        <v>380014</v>
      </c>
      <c r="BV11" s="45">
        <v>5753846</v>
      </c>
      <c r="BW11" s="45">
        <f t="shared" si="9"/>
        <v>0</v>
      </c>
      <c r="BX11" s="45">
        <v>0</v>
      </c>
      <c r="BY11" s="45">
        <f t="shared" si="10"/>
        <v>0</v>
      </c>
      <c r="BZ11" s="45">
        <v>97780</v>
      </c>
      <c r="CA11" s="45">
        <f t="shared" si="11"/>
        <v>126747</v>
      </c>
      <c r="CB11" s="45">
        <v>107356</v>
      </c>
      <c r="CC11" s="45">
        <f t="shared" si="12"/>
        <v>126747</v>
      </c>
      <c r="CD11" s="45">
        <v>79025</v>
      </c>
      <c r="CE11" s="45">
        <f t="shared" si="13"/>
        <v>100730</v>
      </c>
      <c r="CF11" s="45">
        <v>88601</v>
      </c>
      <c r="CG11" s="45">
        <f t="shared" si="14"/>
        <v>100730</v>
      </c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32.25" customHeight="1">
      <c r="A12" s="49" t="s">
        <v>43</v>
      </c>
      <c r="B12" s="54">
        <f>C12+D12+E12+I12+J12+'第３７表国保（事業会計）決算 (次ページ以降印刷)'!C12+'第３７表国保（事業会計）決算 (次ページ以降印刷)'!D12+'第３７表国保（事業会計）決算 (次ページ以降印刷)'!I12+'第３７表国保（事業会計）決算 (次ページ以降印刷)'!J12+'第３７表国保（事業会計）決算 (次ページ以降印刷)'!K12</f>
        <v>4325917</v>
      </c>
      <c r="C12" s="80">
        <v>1190639</v>
      </c>
      <c r="D12" s="80">
        <v>0</v>
      </c>
      <c r="E12" s="80">
        <v>1229969</v>
      </c>
      <c r="F12" s="80">
        <v>855475</v>
      </c>
      <c r="G12" s="80">
        <v>374494</v>
      </c>
      <c r="H12" s="80">
        <v>0</v>
      </c>
      <c r="I12" s="80">
        <v>597333</v>
      </c>
      <c r="J12" s="80">
        <v>186173</v>
      </c>
      <c r="K12" s="80">
        <v>18190</v>
      </c>
      <c r="L12" s="54">
        <v>0</v>
      </c>
      <c r="M12" s="54">
        <v>58610</v>
      </c>
      <c r="N12" s="54">
        <v>212492</v>
      </c>
      <c r="O12" s="54">
        <v>35465</v>
      </c>
      <c r="P12" s="54">
        <v>101160</v>
      </c>
      <c r="Q12" s="54">
        <v>0</v>
      </c>
      <c r="R12" s="54">
        <v>75867</v>
      </c>
      <c r="S12" s="54">
        <v>0</v>
      </c>
      <c r="T12" s="54">
        <v>228514</v>
      </c>
      <c r="U12" s="54">
        <v>6032</v>
      </c>
      <c r="V12" s="54">
        <f t="shared" si="15"/>
        <v>3299045</v>
      </c>
      <c r="W12" s="54">
        <v>81881</v>
      </c>
      <c r="X12" s="54">
        <v>38740</v>
      </c>
      <c r="Y12" s="54">
        <v>22998</v>
      </c>
      <c r="Z12" s="54">
        <v>4307</v>
      </c>
      <c r="AA12" s="54">
        <v>15836</v>
      </c>
      <c r="AB12" s="54">
        <v>2104298</v>
      </c>
      <c r="AC12" s="54">
        <v>2076621</v>
      </c>
      <c r="AD12" s="54">
        <v>19410</v>
      </c>
      <c r="AE12" s="54">
        <v>8267</v>
      </c>
      <c r="AF12" s="55">
        <v>804652</v>
      </c>
      <c r="AG12" s="54">
        <v>792162</v>
      </c>
      <c r="AH12" s="54">
        <v>12490</v>
      </c>
      <c r="AI12" s="54">
        <v>187993</v>
      </c>
      <c r="AJ12" s="54">
        <v>63586</v>
      </c>
      <c r="AK12" s="54">
        <v>63586</v>
      </c>
      <c r="AL12" s="54">
        <v>0</v>
      </c>
      <c r="AM12" s="54">
        <v>0</v>
      </c>
      <c r="AN12" s="54">
        <v>29972</v>
      </c>
      <c r="AO12" s="54">
        <v>0</v>
      </c>
      <c r="AP12" s="54">
        <v>0</v>
      </c>
      <c r="AQ12" s="54">
        <v>0</v>
      </c>
      <c r="AR12" s="54">
        <v>34</v>
      </c>
      <c r="AS12" s="54">
        <v>0</v>
      </c>
      <c r="AT12" s="54">
        <v>0</v>
      </c>
      <c r="AU12" s="54">
        <v>0</v>
      </c>
      <c r="AV12" s="54">
        <v>0</v>
      </c>
      <c r="AW12" s="54">
        <v>26629</v>
      </c>
      <c r="AX12" s="54">
        <f t="shared" si="2"/>
        <v>1026872</v>
      </c>
      <c r="AY12" s="54">
        <v>0</v>
      </c>
      <c r="AZ12" s="54">
        <v>0</v>
      </c>
      <c r="BA12" s="54">
        <f t="shared" si="3"/>
        <v>0</v>
      </c>
      <c r="BB12" s="54">
        <v>0</v>
      </c>
      <c r="BC12" s="54">
        <v>4424</v>
      </c>
      <c r="BD12" s="54">
        <v>0</v>
      </c>
      <c r="BE12" s="54">
        <f t="shared" si="4"/>
        <v>4424</v>
      </c>
      <c r="BF12" s="54">
        <v>0</v>
      </c>
      <c r="BG12" s="54">
        <v>12049</v>
      </c>
      <c r="BH12" s="54">
        <v>0</v>
      </c>
      <c r="BI12" s="54">
        <f t="shared" si="5"/>
        <v>12049</v>
      </c>
      <c r="BJ12" s="54">
        <f t="shared" si="6"/>
        <v>1043345</v>
      </c>
      <c r="BK12" s="54">
        <f t="shared" si="7"/>
        <v>1026872</v>
      </c>
      <c r="BL12" s="54">
        <f t="shared" si="0"/>
        <v>989690</v>
      </c>
      <c r="BM12" s="54">
        <f t="shared" si="1"/>
        <v>973217</v>
      </c>
      <c r="BN12" s="54">
        <v>55602</v>
      </c>
      <c r="BO12" s="54">
        <v>9</v>
      </c>
      <c r="BP12" s="54">
        <v>7246</v>
      </c>
      <c r="BQ12" s="54">
        <v>14843</v>
      </c>
      <c r="BR12" s="54">
        <v>191120</v>
      </c>
      <c r="BS12" s="12"/>
      <c r="BT12" s="45">
        <v>3819113</v>
      </c>
      <c r="BU12" s="45">
        <f t="shared" si="8"/>
        <v>506804</v>
      </c>
      <c r="BV12" s="45">
        <v>3299045</v>
      </c>
      <c r="BW12" s="45">
        <f t="shared" si="9"/>
        <v>0</v>
      </c>
      <c r="BX12" s="45">
        <v>0</v>
      </c>
      <c r="BY12" s="45">
        <f t="shared" si="10"/>
        <v>0</v>
      </c>
      <c r="BZ12" s="45">
        <v>161837</v>
      </c>
      <c r="CA12" s="45">
        <f t="shared" si="11"/>
        <v>881508</v>
      </c>
      <c r="CB12" s="45">
        <v>145364</v>
      </c>
      <c r="CC12" s="45">
        <f t="shared" si="12"/>
        <v>881508</v>
      </c>
      <c r="CD12" s="45">
        <v>110475</v>
      </c>
      <c r="CE12" s="45">
        <f t="shared" si="13"/>
        <v>879215</v>
      </c>
      <c r="CF12" s="45">
        <v>94002</v>
      </c>
      <c r="CG12" s="45">
        <f t="shared" si="14"/>
        <v>879215</v>
      </c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32.25" customHeight="1">
      <c r="A13" s="49" t="s">
        <v>44</v>
      </c>
      <c r="B13" s="54">
        <f>C13+D13+E13+I13+J13+'第３７表国保（事業会計）決算 (次ページ以降印刷)'!C13+'第３７表国保（事業会計）決算 (次ページ以降印刷)'!D13+'第３７表国保（事業会計）決算 (次ページ以降印刷)'!I13+'第３７表国保（事業会計）決算 (次ページ以降印刷)'!J13+'第３７表国保（事業会計）決算 (次ページ以降印刷)'!K13</f>
        <v>6354485</v>
      </c>
      <c r="C13" s="80">
        <v>1732921</v>
      </c>
      <c r="D13" s="80">
        <v>0</v>
      </c>
      <c r="E13" s="80">
        <v>1808439</v>
      </c>
      <c r="F13" s="80">
        <v>1273170</v>
      </c>
      <c r="G13" s="80">
        <v>508101</v>
      </c>
      <c r="H13" s="80">
        <v>27168</v>
      </c>
      <c r="I13" s="80">
        <v>1000870</v>
      </c>
      <c r="J13" s="80">
        <v>287060</v>
      </c>
      <c r="K13" s="80">
        <v>287060</v>
      </c>
      <c r="L13" s="54">
        <v>0</v>
      </c>
      <c r="M13" s="54">
        <v>74114</v>
      </c>
      <c r="N13" s="54">
        <v>228311</v>
      </c>
      <c r="O13" s="54">
        <v>18686</v>
      </c>
      <c r="P13" s="54">
        <v>123894</v>
      </c>
      <c r="Q13" s="54">
        <v>0</v>
      </c>
      <c r="R13" s="54">
        <v>85731</v>
      </c>
      <c r="S13" s="54">
        <v>16852</v>
      </c>
      <c r="T13" s="54">
        <v>205103</v>
      </c>
      <c r="U13" s="54">
        <v>23053</v>
      </c>
      <c r="V13" s="54">
        <f t="shared" si="15"/>
        <v>3516023</v>
      </c>
      <c r="W13" s="54">
        <v>80747</v>
      </c>
      <c r="X13" s="54">
        <v>50276</v>
      </c>
      <c r="Y13" s="54">
        <v>5613</v>
      </c>
      <c r="Z13" s="54">
        <v>4089</v>
      </c>
      <c r="AA13" s="54">
        <v>20769</v>
      </c>
      <c r="AB13" s="54">
        <v>2334529</v>
      </c>
      <c r="AC13" s="54">
        <v>2296268</v>
      </c>
      <c r="AD13" s="54">
        <v>28860</v>
      </c>
      <c r="AE13" s="54">
        <v>9401</v>
      </c>
      <c r="AF13" s="55">
        <v>780648</v>
      </c>
      <c r="AG13" s="54">
        <v>768449</v>
      </c>
      <c r="AH13" s="54">
        <v>12199</v>
      </c>
      <c r="AI13" s="54">
        <v>222106</v>
      </c>
      <c r="AJ13" s="54">
        <v>78455</v>
      </c>
      <c r="AK13" s="54">
        <v>78455</v>
      </c>
      <c r="AL13" s="54">
        <v>0</v>
      </c>
      <c r="AM13" s="54">
        <v>0</v>
      </c>
      <c r="AN13" s="54">
        <v>18128</v>
      </c>
      <c r="AO13" s="54">
        <v>0</v>
      </c>
      <c r="AP13" s="54">
        <v>0</v>
      </c>
      <c r="AQ13" s="54">
        <v>0</v>
      </c>
      <c r="AR13" s="54">
        <v>78</v>
      </c>
      <c r="AS13" s="54">
        <v>0</v>
      </c>
      <c r="AT13" s="54">
        <v>0</v>
      </c>
      <c r="AU13" s="54">
        <v>0</v>
      </c>
      <c r="AV13" s="54">
        <v>0</v>
      </c>
      <c r="AW13" s="54">
        <v>1332</v>
      </c>
      <c r="AX13" s="54">
        <f t="shared" si="2"/>
        <v>2838462</v>
      </c>
      <c r="AY13" s="54">
        <v>0</v>
      </c>
      <c r="AZ13" s="54">
        <v>0</v>
      </c>
      <c r="BA13" s="54">
        <f t="shared" si="3"/>
        <v>0</v>
      </c>
      <c r="BB13" s="54">
        <v>0</v>
      </c>
      <c r="BC13" s="54">
        <v>1020</v>
      </c>
      <c r="BD13" s="54">
        <v>0</v>
      </c>
      <c r="BE13" s="54">
        <f t="shared" si="4"/>
        <v>1020</v>
      </c>
      <c r="BF13" s="54">
        <v>0</v>
      </c>
      <c r="BG13" s="54">
        <v>1497</v>
      </c>
      <c r="BH13" s="54">
        <v>0</v>
      </c>
      <c r="BI13" s="54">
        <f t="shared" si="5"/>
        <v>1497</v>
      </c>
      <c r="BJ13" s="54">
        <f t="shared" si="6"/>
        <v>2840979</v>
      </c>
      <c r="BK13" s="54">
        <f t="shared" si="7"/>
        <v>2838462</v>
      </c>
      <c r="BL13" s="54">
        <f t="shared" si="0"/>
        <v>2535233</v>
      </c>
      <c r="BM13" s="54">
        <f t="shared" si="1"/>
        <v>2532716</v>
      </c>
      <c r="BN13" s="54">
        <v>45095</v>
      </c>
      <c r="BO13" s="54">
        <v>7</v>
      </c>
      <c r="BP13" s="54">
        <v>7445</v>
      </c>
      <c r="BQ13" s="54">
        <v>16260</v>
      </c>
      <c r="BR13" s="54">
        <v>296418</v>
      </c>
      <c r="BS13" s="12"/>
      <c r="BT13" s="45">
        <v>5764424</v>
      </c>
      <c r="BU13" s="45">
        <f t="shared" si="8"/>
        <v>590061</v>
      </c>
      <c r="BV13" s="45">
        <v>3516023</v>
      </c>
      <c r="BW13" s="45">
        <f t="shared" si="9"/>
        <v>0</v>
      </c>
      <c r="BX13" s="45">
        <v>0</v>
      </c>
      <c r="BY13" s="45">
        <f t="shared" si="10"/>
        <v>0</v>
      </c>
      <c r="BZ13" s="45">
        <v>216210</v>
      </c>
      <c r="CA13" s="45">
        <f t="shared" si="11"/>
        <v>2624769</v>
      </c>
      <c r="CB13" s="45">
        <v>213693</v>
      </c>
      <c r="CC13" s="45">
        <f t="shared" si="12"/>
        <v>2624769</v>
      </c>
      <c r="CD13" s="45">
        <v>177910</v>
      </c>
      <c r="CE13" s="45">
        <f t="shared" si="13"/>
        <v>2357323</v>
      </c>
      <c r="CF13" s="45">
        <v>175393</v>
      </c>
      <c r="CG13" s="45">
        <f t="shared" si="14"/>
        <v>2357323</v>
      </c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32.25" customHeight="1">
      <c r="A14" s="50" t="s">
        <v>92</v>
      </c>
      <c r="B14" s="56">
        <f>C14+D14+E14+I14+J14+'第３７表国保（事業会計）決算 (次ページ以降印刷)'!C14+'第３７表国保（事業会計）決算 (次ページ以降印刷)'!D14+'第３７表国保（事業会計）決算 (次ページ以降印刷)'!I14+'第３７表国保（事業会計）決算 (次ページ以降印刷)'!J14+'第３７表国保（事業会計）決算 (次ページ以降印刷)'!K14</f>
        <v>5066998</v>
      </c>
      <c r="C14" s="82">
        <v>1336156</v>
      </c>
      <c r="D14" s="82">
        <v>0</v>
      </c>
      <c r="E14" s="82">
        <v>1577292</v>
      </c>
      <c r="F14" s="82">
        <v>1077067</v>
      </c>
      <c r="G14" s="82">
        <v>477432</v>
      </c>
      <c r="H14" s="82">
        <v>22793</v>
      </c>
      <c r="I14" s="82">
        <v>645262</v>
      </c>
      <c r="J14" s="82">
        <v>255095</v>
      </c>
      <c r="K14" s="82">
        <v>22793</v>
      </c>
      <c r="L14" s="56">
        <v>0</v>
      </c>
      <c r="M14" s="56">
        <v>44070</v>
      </c>
      <c r="N14" s="56">
        <v>172015</v>
      </c>
      <c r="O14" s="56">
        <v>15551</v>
      </c>
      <c r="P14" s="56">
        <v>69595</v>
      </c>
      <c r="Q14" s="56">
        <v>0</v>
      </c>
      <c r="R14" s="56">
        <v>86869</v>
      </c>
      <c r="S14" s="56">
        <v>10000</v>
      </c>
      <c r="T14" s="56">
        <v>245812</v>
      </c>
      <c r="U14" s="56">
        <v>9749</v>
      </c>
      <c r="V14" s="56">
        <f t="shared" si="15"/>
        <v>2945836</v>
      </c>
      <c r="W14" s="56">
        <v>55425</v>
      </c>
      <c r="X14" s="56">
        <v>40448</v>
      </c>
      <c r="Y14" s="56">
        <v>11055</v>
      </c>
      <c r="Z14" s="56">
        <v>3307</v>
      </c>
      <c r="AA14" s="56">
        <v>615</v>
      </c>
      <c r="AB14" s="56">
        <v>1883135</v>
      </c>
      <c r="AC14" s="56">
        <v>1854138</v>
      </c>
      <c r="AD14" s="56">
        <v>22410</v>
      </c>
      <c r="AE14" s="56">
        <v>6587</v>
      </c>
      <c r="AF14" s="57">
        <v>637207</v>
      </c>
      <c r="AG14" s="56">
        <v>628688</v>
      </c>
      <c r="AH14" s="56">
        <v>8519</v>
      </c>
      <c r="AI14" s="56">
        <v>187895</v>
      </c>
      <c r="AJ14" s="56">
        <v>63217</v>
      </c>
      <c r="AK14" s="56">
        <v>63217</v>
      </c>
      <c r="AL14" s="56">
        <v>0</v>
      </c>
      <c r="AM14" s="56">
        <v>0</v>
      </c>
      <c r="AN14" s="56">
        <v>56790</v>
      </c>
      <c r="AO14" s="56">
        <v>0</v>
      </c>
      <c r="AP14" s="56">
        <v>0</v>
      </c>
      <c r="AQ14" s="56">
        <v>0</v>
      </c>
      <c r="AR14" s="56">
        <v>116</v>
      </c>
      <c r="AS14" s="56">
        <v>0</v>
      </c>
      <c r="AT14" s="56">
        <v>0</v>
      </c>
      <c r="AU14" s="56">
        <v>0</v>
      </c>
      <c r="AV14" s="56">
        <v>0</v>
      </c>
      <c r="AW14" s="56">
        <v>62051</v>
      </c>
      <c r="AX14" s="56">
        <f t="shared" si="2"/>
        <v>2121162</v>
      </c>
      <c r="AY14" s="56">
        <v>0</v>
      </c>
      <c r="AZ14" s="56">
        <v>0</v>
      </c>
      <c r="BA14" s="56">
        <f t="shared" si="3"/>
        <v>0</v>
      </c>
      <c r="BB14" s="56">
        <v>0</v>
      </c>
      <c r="BC14" s="56">
        <v>274</v>
      </c>
      <c r="BD14" s="56">
        <v>0</v>
      </c>
      <c r="BE14" s="56">
        <f t="shared" si="4"/>
        <v>274</v>
      </c>
      <c r="BF14" s="56">
        <v>0</v>
      </c>
      <c r="BG14" s="56">
        <v>0</v>
      </c>
      <c r="BH14" s="56">
        <v>4789</v>
      </c>
      <c r="BI14" s="56">
        <f t="shared" si="5"/>
        <v>-4789</v>
      </c>
      <c r="BJ14" s="56">
        <f t="shared" si="6"/>
        <v>2116647</v>
      </c>
      <c r="BK14" s="56">
        <f t="shared" si="7"/>
        <v>2121162</v>
      </c>
      <c r="BL14" s="56">
        <f t="shared" si="0"/>
        <v>2078303</v>
      </c>
      <c r="BM14" s="56">
        <f t="shared" si="1"/>
        <v>2082818</v>
      </c>
      <c r="BN14" s="56">
        <v>41212</v>
      </c>
      <c r="BO14" s="56">
        <v>7</v>
      </c>
      <c r="BP14" s="56">
        <v>6166</v>
      </c>
      <c r="BQ14" s="56">
        <v>13615</v>
      </c>
      <c r="BR14" s="56">
        <v>118713</v>
      </c>
      <c r="BS14" s="12"/>
      <c r="BT14" s="45">
        <v>4511875</v>
      </c>
      <c r="BU14" s="45">
        <f t="shared" si="8"/>
        <v>555123</v>
      </c>
      <c r="BV14" s="45">
        <v>2945836</v>
      </c>
      <c r="BW14" s="45">
        <f t="shared" si="9"/>
        <v>0</v>
      </c>
      <c r="BX14" s="45">
        <v>0</v>
      </c>
      <c r="BY14" s="45">
        <f t="shared" si="10"/>
        <v>0</v>
      </c>
      <c r="BZ14" s="45">
        <v>176819</v>
      </c>
      <c r="CA14" s="45">
        <f t="shared" si="11"/>
        <v>1939828</v>
      </c>
      <c r="CB14" s="45">
        <v>181334</v>
      </c>
      <c r="CC14" s="45">
        <f t="shared" si="12"/>
        <v>1939828</v>
      </c>
      <c r="CD14" s="45">
        <v>145464</v>
      </c>
      <c r="CE14" s="45">
        <f t="shared" si="13"/>
        <v>1932839</v>
      </c>
      <c r="CF14" s="45">
        <v>149979</v>
      </c>
      <c r="CG14" s="45">
        <f t="shared" si="14"/>
        <v>1932839</v>
      </c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32.25" customHeight="1">
      <c r="A15" s="46" t="s">
        <v>168</v>
      </c>
      <c r="B15" s="54">
        <f>C15+D15+E15+I15+J15+'第３７表国保（事業会計）決算 (次ページ以降印刷)'!C15+'第３７表国保（事業会計）決算 (次ページ以降印刷)'!D15+'第３７表国保（事業会計）決算 (次ページ以降印刷)'!I15+'第３７表国保（事業会計）決算 (次ページ以降印刷)'!J15+'第３７表国保（事業会計）決算 (次ページ以降印刷)'!K15</f>
        <v>7747810</v>
      </c>
      <c r="C15" s="80">
        <v>2243045</v>
      </c>
      <c r="D15" s="80">
        <v>0</v>
      </c>
      <c r="E15" s="80">
        <v>2188661</v>
      </c>
      <c r="F15" s="80">
        <v>1516542</v>
      </c>
      <c r="G15" s="80">
        <v>642550</v>
      </c>
      <c r="H15" s="80">
        <v>29569</v>
      </c>
      <c r="I15" s="80">
        <v>1374644</v>
      </c>
      <c r="J15" s="80">
        <v>321233</v>
      </c>
      <c r="K15" s="80">
        <v>29569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5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12"/>
      <c r="BT15" s="45">
        <v>6781859</v>
      </c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2.25" customHeight="1">
      <c r="A16" s="4" t="s">
        <v>169</v>
      </c>
      <c r="B16" s="54">
        <f>C16+D16+E16+I16+J16+'第３７表国保（事業会計）決算 (次ページ以降印刷)'!C16+'第３７表国保（事業会計）決算 (次ページ以降印刷)'!D16+'第３７表国保（事業会計）決算 (次ページ以降印刷)'!I16+'第３７表国保（事業会計）決算 (次ページ以降印刷)'!J16+'第３７表国保（事業会計）決算 (次ページ以降印刷)'!K16</f>
        <v>7747113</v>
      </c>
      <c r="C16" s="80">
        <v>2052779</v>
      </c>
      <c r="D16" s="80">
        <v>0</v>
      </c>
      <c r="E16" s="80">
        <v>2063892</v>
      </c>
      <c r="F16" s="80">
        <v>1482158</v>
      </c>
      <c r="G16" s="80">
        <v>554363</v>
      </c>
      <c r="H16" s="80">
        <v>27371</v>
      </c>
      <c r="I16" s="80">
        <v>1263332</v>
      </c>
      <c r="J16" s="80">
        <v>317390</v>
      </c>
      <c r="K16" s="80">
        <v>293319</v>
      </c>
      <c r="L16" s="54">
        <v>0</v>
      </c>
      <c r="M16" s="54">
        <v>74218</v>
      </c>
      <c r="N16" s="54">
        <v>342010</v>
      </c>
      <c r="O16" s="54">
        <v>36380</v>
      </c>
      <c r="P16" s="54">
        <v>190784</v>
      </c>
      <c r="Q16" s="54">
        <v>0</v>
      </c>
      <c r="R16" s="54">
        <v>114846</v>
      </c>
      <c r="S16" s="54">
        <v>38</v>
      </c>
      <c r="T16" s="54">
        <v>305992</v>
      </c>
      <c r="U16" s="54">
        <v>3954</v>
      </c>
      <c r="V16" s="54">
        <f t="shared" si="15"/>
        <v>4032951</v>
      </c>
      <c r="W16" s="54">
        <v>85385</v>
      </c>
      <c r="X16" s="54">
        <v>59123</v>
      </c>
      <c r="Y16" s="54">
        <v>6671</v>
      </c>
      <c r="Z16" s="54">
        <v>5626</v>
      </c>
      <c r="AA16" s="54">
        <v>13965</v>
      </c>
      <c r="AB16" s="54">
        <v>2539059</v>
      </c>
      <c r="AC16" s="54">
        <v>2491622</v>
      </c>
      <c r="AD16" s="54">
        <v>37200</v>
      </c>
      <c r="AE16" s="54">
        <v>10237</v>
      </c>
      <c r="AF16" s="55">
        <v>959804</v>
      </c>
      <c r="AG16" s="54">
        <v>948736</v>
      </c>
      <c r="AH16" s="54">
        <v>11068</v>
      </c>
      <c r="AI16" s="54">
        <v>295876</v>
      </c>
      <c r="AJ16" s="54">
        <v>92611</v>
      </c>
      <c r="AK16" s="54">
        <v>92611</v>
      </c>
      <c r="AL16" s="54">
        <v>0</v>
      </c>
      <c r="AM16" s="54">
        <v>0</v>
      </c>
      <c r="AN16" s="54">
        <v>35166</v>
      </c>
      <c r="AO16" s="54">
        <v>0</v>
      </c>
      <c r="AP16" s="54">
        <v>0</v>
      </c>
      <c r="AQ16" s="54">
        <v>0</v>
      </c>
      <c r="AR16" s="54">
        <v>443</v>
      </c>
      <c r="AS16" s="54">
        <v>0</v>
      </c>
      <c r="AT16" s="54">
        <v>0</v>
      </c>
      <c r="AU16" s="54">
        <v>0</v>
      </c>
      <c r="AV16" s="54">
        <v>0</v>
      </c>
      <c r="AW16" s="54">
        <v>24607</v>
      </c>
      <c r="AX16" s="54">
        <f t="shared" si="2"/>
        <v>3714162</v>
      </c>
      <c r="AY16" s="54">
        <v>0</v>
      </c>
      <c r="AZ16" s="54">
        <v>0</v>
      </c>
      <c r="BA16" s="54">
        <f t="shared" si="3"/>
        <v>0</v>
      </c>
      <c r="BB16" s="54">
        <v>0</v>
      </c>
      <c r="BC16" s="54">
        <v>7718</v>
      </c>
      <c r="BD16" s="54">
        <v>0</v>
      </c>
      <c r="BE16" s="54">
        <f t="shared" si="4"/>
        <v>7718</v>
      </c>
      <c r="BF16" s="54">
        <v>0</v>
      </c>
      <c r="BG16" s="54">
        <v>0</v>
      </c>
      <c r="BH16" s="54">
        <v>26232</v>
      </c>
      <c r="BI16" s="54">
        <f t="shared" si="5"/>
        <v>-26232</v>
      </c>
      <c r="BJ16" s="54">
        <f t="shared" si="6"/>
        <v>3695648</v>
      </c>
      <c r="BK16" s="54">
        <f t="shared" si="7"/>
        <v>3714162</v>
      </c>
      <c r="BL16" s="54">
        <f>BJ16-K16-O16+AP16</f>
        <v>3365949</v>
      </c>
      <c r="BM16" s="54">
        <f>BK16-K16-O16+AP16</f>
        <v>3384463</v>
      </c>
      <c r="BN16" s="54">
        <v>44487</v>
      </c>
      <c r="BO16" s="54">
        <v>34</v>
      </c>
      <c r="BP16" s="54">
        <v>7965</v>
      </c>
      <c r="BQ16" s="54">
        <v>20114</v>
      </c>
      <c r="BR16" s="54">
        <v>796309</v>
      </c>
      <c r="BS16" s="12"/>
      <c r="BT16" s="45">
        <v>6979011</v>
      </c>
      <c r="BU16" s="45">
        <f t="shared" si="8"/>
        <v>768102</v>
      </c>
      <c r="BV16" s="45">
        <v>4032951</v>
      </c>
      <c r="BW16" s="45">
        <f t="shared" si="9"/>
        <v>0</v>
      </c>
      <c r="BX16" s="45">
        <v>0</v>
      </c>
      <c r="BY16" s="45">
        <f t="shared" si="10"/>
        <v>0</v>
      </c>
      <c r="BZ16" s="45">
        <v>325649</v>
      </c>
      <c r="CA16" s="45">
        <f t="shared" si="11"/>
        <v>3369999</v>
      </c>
      <c r="CB16" s="45">
        <v>344163</v>
      </c>
      <c r="CC16" s="45">
        <f t="shared" si="12"/>
        <v>3369999</v>
      </c>
      <c r="CD16" s="45">
        <v>266116</v>
      </c>
      <c r="CE16" s="45">
        <f t="shared" si="13"/>
        <v>3099833</v>
      </c>
      <c r="CF16" s="45">
        <v>284630</v>
      </c>
      <c r="CG16" s="45">
        <f t="shared" si="14"/>
        <v>3099833</v>
      </c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32.25" customHeight="1" thickBot="1">
      <c r="A17" s="4" t="s">
        <v>173</v>
      </c>
      <c r="B17" s="54">
        <f>C17+D17+E17+I17+J17+'第３７表国保（事業会計）決算 (次ページ以降印刷)'!C17+'第３７表国保（事業会計）決算 (次ページ以降印刷)'!D17+'第３７表国保（事業会計）決算 (次ページ以降印刷)'!I17+'第３７表国保（事業会計）決算 (次ページ以降印刷)'!J17+'第３７表国保（事業会計）決算 (次ページ以降印刷)'!K17</f>
        <v>3005691</v>
      </c>
      <c r="C17" s="80">
        <v>855998</v>
      </c>
      <c r="D17" s="80">
        <v>0</v>
      </c>
      <c r="E17" s="80">
        <v>732359</v>
      </c>
      <c r="F17" s="80">
        <v>541458</v>
      </c>
      <c r="G17" s="80">
        <v>179883</v>
      </c>
      <c r="H17" s="80">
        <v>11018</v>
      </c>
      <c r="I17" s="80">
        <v>546271</v>
      </c>
      <c r="J17" s="80">
        <v>117107</v>
      </c>
      <c r="K17" s="80"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5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12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32.25" customHeight="1" thickBot="1" thickTop="1">
      <c r="A18" s="47" t="s">
        <v>102</v>
      </c>
      <c r="B18" s="58">
        <f>SUM(B5:B17)</f>
        <v>163535086</v>
      </c>
      <c r="C18" s="58">
        <f aca="true" t="shared" si="16" ref="C18:K18">SUM(C5:C17)</f>
        <v>47317154</v>
      </c>
      <c r="D18" s="58">
        <f t="shared" si="16"/>
        <v>0</v>
      </c>
      <c r="E18" s="58">
        <f t="shared" si="16"/>
        <v>42920110</v>
      </c>
      <c r="F18" s="58">
        <f t="shared" si="16"/>
        <v>30475070</v>
      </c>
      <c r="G18" s="58">
        <f t="shared" si="16"/>
        <v>11851369</v>
      </c>
      <c r="H18" s="58">
        <f t="shared" si="16"/>
        <v>593671</v>
      </c>
      <c r="I18" s="58">
        <f t="shared" si="16"/>
        <v>31768619</v>
      </c>
      <c r="J18" s="58">
        <f t="shared" si="16"/>
        <v>6631749</v>
      </c>
      <c r="K18" s="58">
        <f t="shared" si="16"/>
        <v>2242399</v>
      </c>
      <c r="L18" s="58">
        <f aca="true" t="shared" si="17" ref="L18:BN18">SUM(L5:L16)</f>
        <v>28641</v>
      </c>
      <c r="M18" s="58">
        <f t="shared" si="17"/>
        <v>2115985</v>
      </c>
      <c r="N18" s="58">
        <f t="shared" si="17"/>
        <v>8387603</v>
      </c>
      <c r="O18" s="58">
        <f t="shared" si="17"/>
        <v>1005571</v>
      </c>
      <c r="P18" s="58">
        <f t="shared" si="17"/>
        <v>4088238</v>
      </c>
      <c r="Q18" s="58">
        <f t="shared" si="17"/>
        <v>0</v>
      </c>
      <c r="R18" s="58">
        <f t="shared" si="17"/>
        <v>3293794</v>
      </c>
      <c r="S18" s="58">
        <f t="shared" si="17"/>
        <v>788924</v>
      </c>
      <c r="T18" s="58">
        <f t="shared" si="17"/>
        <v>4106710</v>
      </c>
      <c r="U18" s="58">
        <f t="shared" si="17"/>
        <v>302252</v>
      </c>
      <c r="V18" s="58">
        <f t="shared" si="17"/>
        <v>114799295</v>
      </c>
      <c r="W18" s="58">
        <f t="shared" si="17"/>
        <v>2055946</v>
      </c>
      <c r="X18" s="58">
        <f t="shared" si="17"/>
        <v>890749</v>
      </c>
      <c r="Y18" s="58">
        <f t="shared" si="17"/>
        <v>822146</v>
      </c>
      <c r="Z18" s="58">
        <f t="shared" si="17"/>
        <v>115038</v>
      </c>
      <c r="AA18" s="58">
        <f t="shared" si="17"/>
        <v>228013</v>
      </c>
      <c r="AB18" s="58">
        <f t="shared" si="17"/>
        <v>74689717</v>
      </c>
      <c r="AC18" s="58">
        <f t="shared" si="17"/>
        <v>73392336</v>
      </c>
      <c r="AD18" s="58">
        <f t="shared" si="17"/>
        <v>992440</v>
      </c>
      <c r="AE18" s="58">
        <f t="shared" si="17"/>
        <v>304941</v>
      </c>
      <c r="AF18" s="58">
        <f t="shared" si="17"/>
        <v>28049229</v>
      </c>
      <c r="AG18" s="58">
        <f t="shared" si="17"/>
        <v>27626175</v>
      </c>
      <c r="AH18" s="58">
        <f t="shared" si="17"/>
        <v>423054</v>
      </c>
      <c r="AI18" s="58">
        <f t="shared" si="17"/>
        <v>6944563</v>
      </c>
      <c r="AJ18" s="58">
        <f t="shared" si="17"/>
        <v>2150648</v>
      </c>
      <c r="AK18" s="58">
        <f t="shared" si="17"/>
        <v>2150648</v>
      </c>
      <c r="AL18" s="58">
        <f t="shared" si="17"/>
        <v>0</v>
      </c>
      <c r="AM18" s="58">
        <f t="shared" si="17"/>
        <v>0</v>
      </c>
      <c r="AN18" s="58">
        <f t="shared" si="17"/>
        <v>352926</v>
      </c>
      <c r="AO18" s="58">
        <f t="shared" si="17"/>
        <v>38221</v>
      </c>
      <c r="AP18" s="58">
        <f t="shared" si="17"/>
        <v>3056</v>
      </c>
      <c r="AQ18" s="58">
        <f t="shared" si="17"/>
        <v>35165</v>
      </c>
      <c r="AR18" s="58">
        <f t="shared" si="17"/>
        <v>2953</v>
      </c>
      <c r="AS18" s="58">
        <f t="shared" si="17"/>
        <v>556</v>
      </c>
      <c r="AT18" s="58">
        <f t="shared" si="17"/>
        <v>0</v>
      </c>
      <c r="AU18" s="58">
        <f t="shared" si="17"/>
        <v>556</v>
      </c>
      <c r="AV18" s="58">
        <f t="shared" si="17"/>
        <v>0</v>
      </c>
      <c r="AW18" s="58">
        <f t="shared" si="17"/>
        <v>514536</v>
      </c>
      <c r="AX18" s="58">
        <f t="shared" si="17"/>
        <v>37982290</v>
      </c>
      <c r="AY18" s="58">
        <f t="shared" si="17"/>
        <v>4</v>
      </c>
      <c r="AZ18" s="58">
        <f t="shared" si="17"/>
        <v>32409</v>
      </c>
      <c r="BA18" s="58">
        <f t="shared" si="17"/>
        <v>32413</v>
      </c>
      <c r="BB18" s="58">
        <f t="shared" si="17"/>
        <v>2</v>
      </c>
      <c r="BC18" s="58">
        <f t="shared" si="17"/>
        <v>38585</v>
      </c>
      <c r="BD18" s="58">
        <f t="shared" si="17"/>
        <v>164584</v>
      </c>
      <c r="BE18" s="58">
        <f t="shared" si="17"/>
        <v>-125999</v>
      </c>
      <c r="BF18" s="58">
        <f t="shared" si="17"/>
        <v>0</v>
      </c>
      <c r="BG18" s="58">
        <f t="shared" si="17"/>
        <v>36525</v>
      </c>
      <c r="BH18" s="58">
        <f t="shared" si="17"/>
        <v>339263</v>
      </c>
      <c r="BI18" s="58">
        <f t="shared" si="17"/>
        <v>-302738</v>
      </c>
      <c r="BJ18" s="58">
        <f t="shared" si="17"/>
        <v>37521142</v>
      </c>
      <c r="BK18" s="58">
        <f t="shared" si="17"/>
        <v>37949879</v>
      </c>
      <c r="BL18" s="58">
        <f t="shared" si="17"/>
        <v>34305797</v>
      </c>
      <c r="BM18" s="58">
        <f t="shared" si="17"/>
        <v>34734534</v>
      </c>
      <c r="BN18" s="58">
        <f t="shared" si="17"/>
        <v>1154199</v>
      </c>
      <c r="BO18" s="58">
        <f>SUM(BO5:BO16)</f>
        <v>232</v>
      </c>
      <c r="BP18" s="58">
        <f>SUM(BP5:BP16)</f>
        <v>262522</v>
      </c>
      <c r="BQ18" s="58">
        <f>SUM(BQ5:BQ16)</f>
        <v>526073</v>
      </c>
      <c r="BR18" s="58">
        <f>SUM(BR5:BR16)</f>
        <v>2727646</v>
      </c>
      <c r="BS18" s="12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2.25" customHeight="1" thickTop="1">
      <c r="A19" s="46" t="s">
        <v>45</v>
      </c>
      <c r="B19" s="54">
        <f>C19+D19+E19+I19+J19+'第３７表国保（事業会計）決算 (次ページ以降印刷)'!C19+'第３７表国保（事業会計）決算 (次ページ以降印刷)'!D19+'第３７表国保（事業会計）決算 (次ページ以降印刷)'!I19+'第３７表国保（事業会計）決算 (次ページ以降印刷)'!J19+'第３７表国保（事業会計）決算 (次ページ以降印刷)'!K19</f>
        <v>1473484</v>
      </c>
      <c r="C19" s="85">
        <v>390378</v>
      </c>
      <c r="D19" s="85">
        <v>0</v>
      </c>
      <c r="E19" s="85">
        <v>357073</v>
      </c>
      <c r="F19" s="85">
        <v>266474</v>
      </c>
      <c r="G19" s="85">
        <v>88099</v>
      </c>
      <c r="H19" s="85">
        <v>2500</v>
      </c>
      <c r="I19" s="85">
        <v>282979</v>
      </c>
      <c r="J19" s="85">
        <v>59959</v>
      </c>
      <c r="K19" s="85">
        <v>59959</v>
      </c>
      <c r="L19" s="59">
        <v>0</v>
      </c>
      <c r="M19" s="59">
        <v>19418</v>
      </c>
      <c r="N19" s="59">
        <v>102671</v>
      </c>
      <c r="O19" s="59">
        <v>9619</v>
      </c>
      <c r="P19" s="59">
        <v>47872</v>
      </c>
      <c r="Q19" s="59">
        <v>0</v>
      </c>
      <c r="R19" s="59">
        <v>45180</v>
      </c>
      <c r="S19" s="59">
        <v>1676</v>
      </c>
      <c r="T19" s="59">
        <v>122252</v>
      </c>
      <c r="U19" s="59">
        <v>1396</v>
      </c>
      <c r="V19" s="54">
        <f t="shared" si="15"/>
        <v>1205463</v>
      </c>
      <c r="W19" s="59">
        <v>45617</v>
      </c>
      <c r="X19" s="59">
        <v>32001</v>
      </c>
      <c r="Y19" s="59">
        <v>10881</v>
      </c>
      <c r="Z19" s="59">
        <v>1518</v>
      </c>
      <c r="AA19" s="59">
        <v>1217</v>
      </c>
      <c r="AB19" s="59">
        <v>749933</v>
      </c>
      <c r="AC19" s="59">
        <v>737026</v>
      </c>
      <c r="AD19" s="59">
        <v>9400</v>
      </c>
      <c r="AE19" s="59">
        <v>3507</v>
      </c>
      <c r="AF19" s="60">
        <v>299139</v>
      </c>
      <c r="AG19" s="59">
        <v>293789</v>
      </c>
      <c r="AH19" s="59">
        <v>5350</v>
      </c>
      <c r="AI19" s="59">
        <v>81124</v>
      </c>
      <c r="AJ19" s="59">
        <v>20328</v>
      </c>
      <c r="AK19" s="59">
        <v>20328</v>
      </c>
      <c r="AL19" s="59">
        <v>0</v>
      </c>
      <c r="AM19" s="59">
        <v>0</v>
      </c>
      <c r="AN19" s="59">
        <v>6155</v>
      </c>
      <c r="AO19" s="59">
        <v>2561</v>
      </c>
      <c r="AP19" s="59">
        <v>0</v>
      </c>
      <c r="AQ19" s="59">
        <v>2561</v>
      </c>
      <c r="AR19" s="59">
        <v>38</v>
      </c>
      <c r="AS19" s="59">
        <v>0</v>
      </c>
      <c r="AT19" s="59">
        <v>0</v>
      </c>
      <c r="AU19" s="59">
        <v>0</v>
      </c>
      <c r="AV19" s="59">
        <v>0</v>
      </c>
      <c r="AW19" s="59">
        <v>568</v>
      </c>
      <c r="AX19" s="59">
        <f aca="true" t="shared" si="18" ref="AX19:AX65">B19-V19</f>
        <v>268021</v>
      </c>
      <c r="AY19" s="59">
        <v>0</v>
      </c>
      <c r="AZ19" s="59">
        <v>0</v>
      </c>
      <c r="BA19" s="59">
        <f aca="true" t="shared" si="19" ref="BA19:BA65">AY19+AZ19</f>
        <v>0</v>
      </c>
      <c r="BB19" s="59">
        <v>0</v>
      </c>
      <c r="BC19" s="59">
        <v>519</v>
      </c>
      <c r="BD19" s="59">
        <v>0</v>
      </c>
      <c r="BE19" s="59">
        <f aca="true" t="shared" si="20" ref="BE19:BE65">BC19-BD19</f>
        <v>519</v>
      </c>
      <c r="BF19" s="59">
        <v>0</v>
      </c>
      <c r="BG19" s="59">
        <v>0</v>
      </c>
      <c r="BH19" s="59">
        <v>13366</v>
      </c>
      <c r="BI19" s="59">
        <f aca="true" t="shared" si="21" ref="BI19:BI65">BG19-BH19</f>
        <v>-13366</v>
      </c>
      <c r="BJ19" s="59">
        <f aca="true" t="shared" si="22" ref="BJ19:BJ65">BK19+BE19+BI19</f>
        <v>255174</v>
      </c>
      <c r="BK19" s="59">
        <f aca="true" t="shared" si="23" ref="BK19:BK65">AX19-BA19+BB19+BF19</f>
        <v>268021</v>
      </c>
      <c r="BL19" s="59">
        <f aca="true" t="shared" si="24" ref="BL19:BL48">BJ19-K19-O19+AP19</f>
        <v>185596</v>
      </c>
      <c r="BM19" s="59">
        <f aca="true" t="shared" si="25" ref="BM19:BM48">BK19-K19-O19+AP19</f>
        <v>198443</v>
      </c>
      <c r="BN19" s="59">
        <v>33166</v>
      </c>
      <c r="BO19" s="59">
        <v>4</v>
      </c>
      <c r="BP19" s="59">
        <v>2691</v>
      </c>
      <c r="BQ19" s="59">
        <v>5774</v>
      </c>
      <c r="BR19" s="59">
        <v>93113</v>
      </c>
      <c r="BS19" s="12"/>
      <c r="BT19" s="45">
        <v>1319600</v>
      </c>
      <c r="BU19" s="45">
        <f t="shared" si="8"/>
        <v>153884</v>
      </c>
      <c r="BV19" s="45">
        <v>1205463</v>
      </c>
      <c r="BW19" s="45">
        <f t="shared" si="9"/>
        <v>0</v>
      </c>
      <c r="BX19" s="45">
        <v>0</v>
      </c>
      <c r="BY19" s="45">
        <f t="shared" si="10"/>
        <v>0</v>
      </c>
      <c r="BZ19" s="45">
        <v>106204</v>
      </c>
      <c r="CA19" s="45">
        <f t="shared" si="11"/>
        <v>148970</v>
      </c>
      <c r="CB19" s="45">
        <v>119051</v>
      </c>
      <c r="CC19" s="45">
        <f t="shared" si="12"/>
        <v>148970</v>
      </c>
      <c r="CD19" s="45">
        <v>91503</v>
      </c>
      <c r="CE19" s="45">
        <f t="shared" si="13"/>
        <v>94093</v>
      </c>
      <c r="CF19" s="45">
        <v>104350</v>
      </c>
      <c r="CG19" s="45">
        <f t="shared" si="14"/>
        <v>94093</v>
      </c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32.25" customHeight="1">
      <c r="A20" s="4" t="s">
        <v>46</v>
      </c>
      <c r="B20" s="54">
        <f>C20+D20+E20+I20+J20+'第３７表国保（事業会計）決算 (次ページ以降印刷)'!C20+'第３７表国保（事業会計）決算 (次ページ以降印刷)'!D20+'第３７表国保（事業会計）決算 (次ページ以降印刷)'!I20+'第３７表国保（事業会計）決算 (次ページ以降印刷)'!J20+'第３７表国保（事業会計）決算 (次ページ以降印刷)'!K20</f>
        <v>1335752</v>
      </c>
      <c r="C20" s="80">
        <v>337205</v>
      </c>
      <c r="D20" s="80">
        <v>0</v>
      </c>
      <c r="E20" s="80">
        <v>348545</v>
      </c>
      <c r="F20" s="80">
        <v>248760</v>
      </c>
      <c r="G20" s="80">
        <v>95930</v>
      </c>
      <c r="H20" s="80">
        <v>3855</v>
      </c>
      <c r="I20" s="80">
        <v>233963</v>
      </c>
      <c r="J20" s="80">
        <v>55757</v>
      </c>
      <c r="K20" s="80">
        <v>55757</v>
      </c>
      <c r="L20" s="54">
        <v>0</v>
      </c>
      <c r="M20" s="54">
        <v>11660</v>
      </c>
      <c r="N20" s="54">
        <v>77072</v>
      </c>
      <c r="O20" s="54">
        <v>3077</v>
      </c>
      <c r="P20" s="54">
        <v>41528</v>
      </c>
      <c r="Q20" s="54">
        <v>0</v>
      </c>
      <c r="R20" s="54">
        <v>32467</v>
      </c>
      <c r="S20" s="54">
        <v>35000</v>
      </c>
      <c r="T20" s="54">
        <v>50209</v>
      </c>
      <c r="U20" s="54">
        <v>2067</v>
      </c>
      <c r="V20" s="54">
        <f t="shared" si="15"/>
        <v>961419</v>
      </c>
      <c r="W20" s="54">
        <v>27915</v>
      </c>
      <c r="X20" s="54">
        <v>23491</v>
      </c>
      <c r="Y20" s="54">
        <v>2491</v>
      </c>
      <c r="Z20" s="54">
        <v>1217</v>
      </c>
      <c r="AA20" s="54">
        <v>716</v>
      </c>
      <c r="AB20" s="54">
        <v>615003</v>
      </c>
      <c r="AC20" s="54">
        <v>603971</v>
      </c>
      <c r="AD20" s="54">
        <v>8300</v>
      </c>
      <c r="AE20" s="54">
        <v>2732</v>
      </c>
      <c r="AF20" s="55">
        <v>231923</v>
      </c>
      <c r="AG20" s="54">
        <v>227837</v>
      </c>
      <c r="AH20" s="54">
        <v>4086</v>
      </c>
      <c r="AI20" s="54">
        <v>57717</v>
      </c>
      <c r="AJ20" s="54">
        <v>15968</v>
      </c>
      <c r="AK20" s="54">
        <v>15968</v>
      </c>
      <c r="AL20" s="54">
        <v>0</v>
      </c>
      <c r="AM20" s="54">
        <v>0</v>
      </c>
      <c r="AN20" s="54">
        <v>9832</v>
      </c>
      <c r="AO20" s="54">
        <v>1746</v>
      </c>
      <c r="AP20" s="54">
        <v>0</v>
      </c>
      <c r="AQ20" s="54">
        <v>1746</v>
      </c>
      <c r="AR20" s="54">
        <v>32</v>
      </c>
      <c r="AS20" s="54">
        <v>0</v>
      </c>
      <c r="AT20" s="54">
        <v>0</v>
      </c>
      <c r="AU20" s="54">
        <v>0</v>
      </c>
      <c r="AV20" s="54">
        <v>0</v>
      </c>
      <c r="AW20" s="54">
        <v>1283</v>
      </c>
      <c r="AX20" s="54">
        <f t="shared" si="18"/>
        <v>374333</v>
      </c>
      <c r="AY20" s="54">
        <v>0</v>
      </c>
      <c r="AZ20" s="54">
        <v>0</v>
      </c>
      <c r="BA20" s="54">
        <f t="shared" si="19"/>
        <v>0</v>
      </c>
      <c r="BB20" s="54">
        <v>0</v>
      </c>
      <c r="BC20" s="54">
        <v>3000</v>
      </c>
      <c r="BD20" s="54">
        <v>0</v>
      </c>
      <c r="BE20" s="54">
        <f t="shared" si="20"/>
        <v>3000</v>
      </c>
      <c r="BF20" s="54">
        <v>0</v>
      </c>
      <c r="BG20" s="54">
        <v>7000</v>
      </c>
      <c r="BH20" s="54">
        <v>0</v>
      </c>
      <c r="BI20" s="54">
        <f t="shared" si="21"/>
        <v>7000</v>
      </c>
      <c r="BJ20" s="54">
        <f t="shared" si="22"/>
        <v>384333</v>
      </c>
      <c r="BK20" s="54">
        <f t="shared" si="23"/>
        <v>374333</v>
      </c>
      <c r="BL20" s="54">
        <f t="shared" si="24"/>
        <v>325499</v>
      </c>
      <c r="BM20" s="54">
        <f t="shared" si="25"/>
        <v>315499</v>
      </c>
      <c r="BN20" s="54">
        <v>21244</v>
      </c>
      <c r="BO20" s="54">
        <v>3</v>
      </c>
      <c r="BP20" s="54">
        <v>2122</v>
      </c>
      <c r="BQ20" s="54">
        <v>4294</v>
      </c>
      <c r="BR20" s="54">
        <v>45441</v>
      </c>
      <c r="BS20" s="12"/>
      <c r="BT20" s="45">
        <v>1098398</v>
      </c>
      <c r="BU20" s="45">
        <f t="shared" si="8"/>
        <v>237354</v>
      </c>
      <c r="BV20" s="45">
        <v>961419</v>
      </c>
      <c r="BW20" s="45">
        <f t="shared" si="9"/>
        <v>0</v>
      </c>
      <c r="BX20" s="45">
        <v>0</v>
      </c>
      <c r="BY20" s="45">
        <f t="shared" si="10"/>
        <v>0</v>
      </c>
      <c r="BZ20" s="45">
        <v>89261</v>
      </c>
      <c r="CA20" s="45">
        <f t="shared" si="11"/>
        <v>295072</v>
      </c>
      <c r="CB20" s="45">
        <v>79261</v>
      </c>
      <c r="CC20" s="45">
        <f t="shared" si="12"/>
        <v>295072</v>
      </c>
      <c r="CD20" s="45">
        <v>82192</v>
      </c>
      <c r="CE20" s="45">
        <f t="shared" si="13"/>
        <v>243307</v>
      </c>
      <c r="CF20" s="45">
        <v>72192</v>
      </c>
      <c r="CG20" s="45">
        <f t="shared" si="14"/>
        <v>243307</v>
      </c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32.25" customHeight="1">
      <c r="A21" s="4" t="s">
        <v>47</v>
      </c>
      <c r="B21" s="54">
        <f>C21+D21+E21+I21+J21+'第３７表国保（事業会計）決算 (次ページ以降印刷)'!C21+'第３７表国保（事業会計）決算 (次ページ以降印刷)'!D21+'第３７表国保（事業会計）決算 (次ページ以降印刷)'!I21+'第３７表国保（事業会計）決算 (次ページ以降印刷)'!J21+'第３７表国保（事業会計）決算 (次ページ以降印刷)'!K21</f>
        <v>1791174</v>
      </c>
      <c r="C21" s="80">
        <v>452925</v>
      </c>
      <c r="D21" s="80">
        <v>0</v>
      </c>
      <c r="E21" s="80">
        <v>501667</v>
      </c>
      <c r="F21" s="80">
        <v>342619</v>
      </c>
      <c r="G21" s="80">
        <v>153128</v>
      </c>
      <c r="H21" s="80">
        <v>5920</v>
      </c>
      <c r="I21" s="80">
        <v>323711</v>
      </c>
      <c r="J21" s="80">
        <v>84060</v>
      </c>
      <c r="K21" s="80">
        <v>0</v>
      </c>
      <c r="L21" s="54">
        <v>0</v>
      </c>
      <c r="M21" s="54">
        <v>24676</v>
      </c>
      <c r="N21" s="54">
        <v>97120</v>
      </c>
      <c r="O21" s="54">
        <v>54407</v>
      </c>
      <c r="P21" s="54">
        <v>42713</v>
      </c>
      <c r="Q21" s="54">
        <v>0</v>
      </c>
      <c r="R21" s="54">
        <v>0</v>
      </c>
      <c r="S21" s="54">
        <v>44811</v>
      </c>
      <c r="T21" s="54">
        <v>95117</v>
      </c>
      <c r="U21" s="54">
        <v>3549</v>
      </c>
      <c r="V21" s="54">
        <f t="shared" si="15"/>
        <v>1029409</v>
      </c>
      <c r="W21" s="54">
        <v>46628</v>
      </c>
      <c r="X21" s="54">
        <v>44276</v>
      </c>
      <c r="Y21" s="54">
        <v>912</v>
      </c>
      <c r="Z21" s="54">
        <v>1160</v>
      </c>
      <c r="AA21" s="54">
        <v>280</v>
      </c>
      <c r="AB21" s="54">
        <v>642758</v>
      </c>
      <c r="AC21" s="54">
        <v>633520</v>
      </c>
      <c r="AD21" s="54">
        <v>6450</v>
      </c>
      <c r="AE21" s="54">
        <v>2788</v>
      </c>
      <c r="AF21" s="55">
        <v>219664</v>
      </c>
      <c r="AG21" s="54">
        <v>216562</v>
      </c>
      <c r="AH21" s="54">
        <v>3102</v>
      </c>
      <c r="AI21" s="54">
        <v>72109</v>
      </c>
      <c r="AJ21" s="54">
        <v>17117</v>
      </c>
      <c r="AK21" s="54">
        <v>17117</v>
      </c>
      <c r="AL21" s="54">
        <v>0</v>
      </c>
      <c r="AM21" s="54">
        <v>0</v>
      </c>
      <c r="AN21" s="54">
        <v>5933</v>
      </c>
      <c r="AO21" s="54">
        <v>3124</v>
      </c>
      <c r="AP21" s="54">
        <v>0</v>
      </c>
      <c r="AQ21" s="54">
        <v>3124</v>
      </c>
      <c r="AR21" s="54">
        <v>46</v>
      </c>
      <c r="AS21" s="54">
        <v>0</v>
      </c>
      <c r="AT21" s="54">
        <v>0</v>
      </c>
      <c r="AU21" s="54">
        <v>0</v>
      </c>
      <c r="AV21" s="54">
        <v>0</v>
      </c>
      <c r="AW21" s="54">
        <v>22030</v>
      </c>
      <c r="AX21" s="54">
        <f t="shared" si="18"/>
        <v>761765</v>
      </c>
      <c r="AY21" s="54">
        <v>0</v>
      </c>
      <c r="AZ21" s="54">
        <v>0</v>
      </c>
      <c r="BA21" s="54">
        <f t="shared" si="19"/>
        <v>0</v>
      </c>
      <c r="BB21" s="54">
        <v>0</v>
      </c>
      <c r="BC21" s="54">
        <v>0</v>
      </c>
      <c r="BD21" s="54">
        <v>11562</v>
      </c>
      <c r="BE21" s="54">
        <f t="shared" si="20"/>
        <v>-11562</v>
      </c>
      <c r="BF21" s="54">
        <v>0</v>
      </c>
      <c r="BG21" s="54">
        <v>613</v>
      </c>
      <c r="BH21" s="54">
        <v>0</v>
      </c>
      <c r="BI21" s="54">
        <f t="shared" si="21"/>
        <v>613</v>
      </c>
      <c r="BJ21" s="54">
        <f t="shared" si="22"/>
        <v>750816</v>
      </c>
      <c r="BK21" s="54">
        <f t="shared" si="23"/>
        <v>761765</v>
      </c>
      <c r="BL21" s="54">
        <f t="shared" si="24"/>
        <v>696409</v>
      </c>
      <c r="BM21" s="54">
        <f t="shared" si="25"/>
        <v>707358</v>
      </c>
      <c r="BN21" s="54">
        <v>27557</v>
      </c>
      <c r="BO21" s="54">
        <v>5</v>
      </c>
      <c r="BP21" s="54">
        <v>2133</v>
      </c>
      <c r="BQ21" s="54">
        <v>4706</v>
      </c>
      <c r="BR21" s="54">
        <v>16670</v>
      </c>
      <c r="BS21" s="12"/>
      <c r="BT21" s="45">
        <v>1646320</v>
      </c>
      <c r="BU21" s="45">
        <f t="shared" si="8"/>
        <v>144854</v>
      </c>
      <c r="BV21" s="45">
        <v>1029409</v>
      </c>
      <c r="BW21" s="45">
        <f t="shared" si="9"/>
        <v>0</v>
      </c>
      <c r="BX21" s="45">
        <v>0</v>
      </c>
      <c r="BY21" s="45">
        <f t="shared" si="10"/>
        <v>0</v>
      </c>
      <c r="BZ21" s="45">
        <v>123257</v>
      </c>
      <c r="CA21" s="45">
        <f t="shared" si="11"/>
        <v>627559</v>
      </c>
      <c r="CB21" s="45">
        <v>134206</v>
      </c>
      <c r="CC21" s="45">
        <f t="shared" si="12"/>
        <v>627559</v>
      </c>
      <c r="CD21" s="45">
        <v>64571</v>
      </c>
      <c r="CE21" s="45">
        <f t="shared" si="13"/>
        <v>631838</v>
      </c>
      <c r="CF21" s="45">
        <v>75520</v>
      </c>
      <c r="CG21" s="45">
        <f t="shared" si="14"/>
        <v>631838</v>
      </c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2.25" customHeight="1">
      <c r="A22" s="4" t="s">
        <v>48</v>
      </c>
      <c r="B22" s="54">
        <f>C22+D22+E22+I22+J22+'第３７表国保（事業会計）決算 (次ページ以降印刷)'!C22+'第３７表国保（事業会計）決算 (次ページ以降印刷)'!D22+'第３７表国保（事業会計）決算 (次ページ以降印刷)'!I22+'第３７表国保（事業会計）決算 (次ページ以降印刷)'!J22+'第３７表国保（事業会計）決算 (次ページ以降印刷)'!K22</f>
        <v>653216</v>
      </c>
      <c r="C22" s="80">
        <v>145814</v>
      </c>
      <c r="D22" s="80">
        <v>0</v>
      </c>
      <c r="E22" s="80">
        <v>165981</v>
      </c>
      <c r="F22" s="80">
        <v>109076</v>
      </c>
      <c r="G22" s="80">
        <v>55072</v>
      </c>
      <c r="H22" s="80">
        <v>1833</v>
      </c>
      <c r="I22" s="80">
        <v>143740</v>
      </c>
      <c r="J22" s="80">
        <v>27419</v>
      </c>
      <c r="K22" s="80">
        <v>1832</v>
      </c>
      <c r="L22" s="54">
        <v>0</v>
      </c>
      <c r="M22" s="54">
        <v>39595</v>
      </c>
      <c r="N22" s="54">
        <v>208862</v>
      </c>
      <c r="O22" s="54">
        <v>18140</v>
      </c>
      <c r="P22" s="54">
        <v>95235</v>
      </c>
      <c r="Q22" s="54">
        <v>0</v>
      </c>
      <c r="R22" s="54">
        <v>95487</v>
      </c>
      <c r="S22" s="54">
        <v>23000</v>
      </c>
      <c r="T22" s="54">
        <v>325111</v>
      </c>
      <c r="U22" s="54">
        <v>476</v>
      </c>
      <c r="V22" s="54">
        <f t="shared" si="15"/>
        <v>2092946</v>
      </c>
      <c r="W22" s="54">
        <v>79648</v>
      </c>
      <c r="X22" s="54">
        <v>39566</v>
      </c>
      <c r="Y22" s="54">
        <v>34453</v>
      </c>
      <c r="Z22" s="54">
        <v>2279</v>
      </c>
      <c r="AA22" s="54">
        <v>3350</v>
      </c>
      <c r="AB22" s="54">
        <v>1331317</v>
      </c>
      <c r="AC22" s="54">
        <v>1313485</v>
      </c>
      <c r="AD22" s="54">
        <v>12250</v>
      </c>
      <c r="AE22" s="54">
        <v>5582</v>
      </c>
      <c r="AF22" s="55">
        <v>433879</v>
      </c>
      <c r="AG22" s="54">
        <v>427193</v>
      </c>
      <c r="AH22" s="54">
        <v>6686</v>
      </c>
      <c r="AI22" s="54">
        <v>132904</v>
      </c>
      <c r="AJ22" s="54">
        <v>41948</v>
      </c>
      <c r="AK22" s="54">
        <v>41948</v>
      </c>
      <c r="AL22" s="54">
        <v>0</v>
      </c>
      <c r="AM22" s="54">
        <v>0</v>
      </c>
      <c r="AN22" s="54">
        <v>7888</v>
      </c>
      <c r="AO22" s="54">
        <v>0</v>
      </c>
      <c r="AP22" s="54">
        <v>0</v>
      </c>
      <c r="AQ22" s="54">
        <v>0</v>
      </c>
      <c r="AR22" s="54">
        <v>64000</v>
      </c>
      <c r="AS22" s="54">
        <v>0</v>
      </c>
      <c r="AT22" s="54">
        <v>0</v>
      </c>
      <c r="AU22" s="54">
        <v>0</v>
      </c>
      <c r="AV22" s="54">
        <v>0</v>
      </c>
      <c r="AW22" s="54">
        <v>1362</v>
      </c>
      <c r="AX22" s="54">
        <f t="shared" si="18"/>
        <v>-1439730</v>
      </c>
      <c r="AY22" s="54">
        <v>0</v>
      </c>
      <c r="AZ22" s="54">
        <v>0</v>
      </c>
      <c r="BA22" s="54">
        <f t="shared" si="19"/>
        <v>0</v>
      </c>
      <c r="BB22" s="54">
        <v>0</v>
      </c>
      <c r="BC22" s="54">
        <v>0</v>
      </c>
      <c r="BD22" s="54">
        <v>0</v>
      </c>
      <c r="BE22" s="54">
        <f t="shared" si="20"/>
        <v>0</v>
      </c>
      <c r="BF22" s="54">
        <v>0</v>
      </c>
      <c r="BG22" s="54">
        <v>0</v>
      </c>
      <c r="BH22" s="54">
        <v>0</v>
      </c>
      <c r="BI22" s="54">
        <f t="shared" si="21"/>
        <v>0</v>
      </c>
      <c r="BJ22" s="54">
        <f t="shared" si="22"/>
        <v>-1439730</v>
      </c>
      <c r="BK22" s="54">
        <f t="shared" si="23"/>
        <v>-1439730</v>
      </c>
      <c r="BL22" s="54">
        <f t="shared" si="24"/>
        <v>-1459702</v>
      </c>
      <c r="BM22" s="54">
        <f t="shared" si="25"/>
        <v>-1459702</v>
      </c>
      <c r="BN22" s="54">
        <v>58908</v>
      </c>
      <c r="BO22" s="54">
        <v>7</v>
      </c>
      <c r="BP22" s="54">
        <v>3777</v>
      </c>
      <c r="BQ22" s="54">
        <v>9122</v>
      </c>
      <c r="BR22" s="54">
        <v>74000</v>
      </c>
      <c r="BS22" s="12"/>
      <c r="BT22" s="45">
        <v>596152</v>
      </c>
      <c r="BU22" s="45">
        <f t="shared" si="8"/>
        <v>57064</v>
      </c>
      <c r="BV22" s="45">
        <v>2092946</v>
      </c>
      <c r="BW22" s="45">
        <f t="shared" si="9"/>
        <v>0</v>
      </c>
      <c r="BX22" s="45">
        <v>0</v>
      </c>
      <c r="BY22" s="45">
        <f t="shared" si="10"/>
        <v>0</v>
      </c>
      <c r="BZ22" s="45">
        <v>284485</v>
      </c>
      <c r="CA22" s="45">
        <f t="shared" si="11"/>
        <v>-1724215</v>
      </c>
      <c r="CB22" s="45">
        <v>284485</v>
      </c>
      <c r="CC22" s="45">
        <f t="shared" si="12"/>
        <v>-1724215</v>
      </c>
      <c r="CD22" s="45">
        <v>255858</v>
      </c>
      <c r="CE22" s="45">
        <f t="shared" si="13"/>
        <v>-1715560</v>
      </c>
      <c r="CF22" s="45">
        <v>255858</v>
      </c>
      <c r="CG22" s="45">
        <f t="shared" si="14"/>
        <v>-1715560</v>
      </c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32.25" customHeight="1">
      <c r="A23" s="4" t="s">
        <v>49</v>
      </c>
      <c r="B23" s="54">
        <f>C23+D23+E23+I23+J23+'第３７表国保（事業会計）決算 (次ページ以降印刷)'!C23+'第３７表国保（事業会計）決算 (次ページ以降印刷)'!D23+'第３７表国保（事業会計）決算 (次ページ以降印刷)'!I23+'第３７表国保（事業会計）決算 (次ページ以降印刷)'!J23+'第３７表国保（事業会計）決算 (次ページ以降印刷)'!K23</f>
        <v>877027</v>
      </c>
      <c r="C23" s="80">
        <v>219385</v>
      </c>
      <c r="D23" s="80">
        <v>0</v>
      </c>
      <c r="E23" s="80">
        <v>223560</v>
      </c>
      <c r="F23" s="80">
        <v>154890</v>
      </c>
      <c r="G23" s="80">
        <v>62986</v>
      </c>
      <c r="H23" s="80">
        <v>5684</v>
      </c>
      <c r="I23" s="80">
        <v>143981</v>
      </c>
      <c r="J23" s="80">
        <v>38283</v>
      </c>
      <c r="K23" s="80">
        <v>3184</v>
      </c>
      <c r="L23" s="54">
        <v>10026</v>
      </c>
      <c r="M23" s="54">
        <v>27837</v>
      </c>
      <c r="N23" s="54">
        <v>183211</v>
      </c>
      <c r="O23" s="54">
        <v>13587</v>
      </c>
      <c r="P23" s="54">
        <v>94188</v>
      </c>
      <c r="Q23" s="54">
        <v>0</v>
      </c>
      <c r="R23" s="54">
        <v>75436</v>
      </c>
      <c r="S23" s="54">
        <v>0</v>
      </c>
      <c r="T23" s="54">
        <v>87820</v>
      </c>
      <c r="U23" s="54">
        <v>15913</v>
      </c>
      <c r="V23" s="54">
        <f t="shared" si="15"/>
        <v>1996212</v>
      </c>
      <c r="W23" s="54">
        <v>56466</v>
      </c>
      <c r="X23" s="54">
        <v>35686</v>
      </c>
      <c r="Y23" s="54">
        <v>18262</v>
      </c>
      <c r="Z23" s="54">
        <v>2198</v>
      </c>
      <c r="AA23" s="54">
        <v>320</v>
      </c>
      <c r="AB23" s="54">
        <v>1311737</v>
      </c>
      <c r="AC23" s="54">
        <v>1167428</v>
      </c>
      <c r="AD23" s="54">
        <v>138761</v>
      </c>
      <c r="AE23" s="54">
        <v>5548</v>
      </c>
      <c r="AF23" s="55">
        <v>442476</v>
      </c>
      <c r="AG23" s="54">
        <v>435176</v>
      </c>
      <c r="AH23" s="54">
        <v>7300</v>
      </c>
      <c r="AI23" s="54">
        <v>129621</v>
      </c>
      <c r="AJ23" s="54">
        <v>40103</v>
      </c>
      <c r="AK23" s="54">
        <v>40103</v>
      </c>
      <c r="AL23" s="54">
        <v>0</v>
      </c>
      <c r="AM23" s="54">
        <v>0</v>
      </c>
      <c r="AN23" s="54">
        <v>10224</v>
      </c>
      <c r="AO23" s="54">
        <v>0</v>
      </c>
      <c r="AP23" s="54">
        <v>0</v>
      </c>
      <c r="AQ23" s="54">
        <v>0</v>
      </c>
      <c r="AR23" s="54">
        <v>22</v>
      </c>
      <c r="AS23" s="54">
        <v>4</v>
      </c>
      <c r="AT23" s="54">
        <v>0</v>
      </c>
      <c r="AU23" s="54">
        <v>4</v>
      </c>
      <c r="AV23" s="54">
        <v>0</v>
      </c>
      <c r="AW23" s="54">
        <v>5559</v>
      </c>
      <c r="AX23" s="54">
        <f t="shared" si="18"/>
        <v>-1119185</v>
      </c>
      <c r="AY23" s="54">
        <v>0</v>
      </c>
      <c r="AZ23" s="54">
        <v>0</v>
      </c>
      <c r="BA23" s="54">
        <f t="shared" si="19"/>
        <v>0</v>
      </c>
      <c r="BB23" s="54">
        <v>0</v>
      </c>
      <c r="BC23" s="54">
        <v>1560</v>
      </c>
      <c r="BD23" s="54">
        <v>0</v>
      </c>
      <c r="BE23" s="54">
        <f t="shared" si="20"/>
        <v>1560</v>
      </c>
      <c r="BF23" s="54">
        <v>0</v>
      </c>
      <c r="BG23" s="54">
        <v>0</v>
      </c>
      <c r="BH23" s="54">
        <v>3990</v>
      </c>
      <c r="BI23" s="54">
        <f t="shared" si="21"/>
        <v>-3990</v>
      </c>
      <c r="BJ23" s="54">
        <f t="shared" si="22"/>
        <v>-1121615</v>
      </c>
      <c r="BK23" s="54">
        <f t="shared" si="23"/>
        <v>-1119185</v>
      </c>
      <c r="BL23" s="54">
        <f t="shared" si="24"/>
        <v>-1138386</v>
      </c>
      <c r="BM23" s="54">
        <f t="shared" si="25"/>
        <v>-1135956</v>
      </c>
      <c r="BN23" s="54">
        <v>38555</v>
      </c>
      <c r="BO23" s="54">
        <v>5</v>
      </c>
      <c r="BP23" s="54">
        <v>4214</v>
      </c>
      <c r="BQ23" s="54">
        <v>9281</v>
      </c>
      <c r="BR23" s="54">
        <v>72950</v>
      </c>
      <c r="BS23" s="12"/>
      <c r="BT23" s="45">
        <v>762182</v>
      </c>
      <c r="BU23" s="45">
        <f t="shared" si="8"/>
        <v>114845</v>
      </c>
      <c r="BV23" s="45">
        <v>1996212</v>
      </c>
      <c r="BW23" s="45">
        <f t="shared" si="9"/>
        <v>0</v>
      </c>
      <c r="BX23" s="45">
        <v>0</v>
      </c>
      <c r="BY23" s="45">
        <f t="shared" si="10"/>
        <v>0</v>
      </c>
      <c r="BZ23" s="45">
        <v>72522</v>
      </c>
      <c r="CA23" s="45">
        <f t="shared" si="11"/>
        <v>-1194137</v>
      </c>
      <c r="CB23" s="45">
        <v>74952</v>
      </c>
      <c r="CC23" s="45">
        <f t="shared" si="12"/>
        <v>-1194137</v>
      </c>
      <c r="CD23" s="45">
        <v>58935</v>
      </c>
      <c r="CE23" s="45">
        <f t="shared" si="13"/>
        <v>-1197321</v>
      </c>
      <c r="CF23" s="45">
        <v>61365</v>
      </c>
      <c r="CG23" s="45">
        <f t="shared" si="14"/>
        <v>-1197321</v>
      </c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32.25" customHeight="1">
      <c r="A24" s="48" t="s">
        <v>50</v>
      </c>
      <c r="B24" s="52">
        <f>C24+D24+E24+I24+J24+'第３７表国保（事業会計）決算 (次ページ以降印刷)'!C24+'第３７表国保（事業会計）決算 (次ページ以降印刷)'!D24+'第３７表国保（事業会計）決算 (次ページ以降印刷)'!I24+'第３７表国保（事業会計）決算 (次ページ以降印刷)'!J24+'第３７表国保（事業会計）決算 (次ページ以降印刷)'!K24</f>
        <v>1329724</v>
      </c>
      <c r="C24" s="76">
        <v>411296</v>
      </c>
      <c r="D24" s="76">
        <v>0</v>
      </c>
      <c r="E24" s="76">
        <v>382665</v>
      </c>
      <c r="F24" s="76">
        <v>274557</v>
      </c>
      <c r="G24" s="76">
        <v>103232</v>
      </c>
      <c r="H24" s="76">
        <v>4876</v>
      </c>
      <c r="I24" s="76">
        <v>175627</v>
      </c>
      <c r="J24" s="76">
        <v>77372</v>
      </c>
      <c r="K24" s="76">
        <v>4761</v>
      </c>
      <c r="L24" s="54">
        <v>0</v>
      </c>
      <c r="M24" s="54">
        <v>34786</v>
      </c>
      <c r="N24" s="54">
        <v>141299</v>
      </c>
      <c r="O24" s="54">
        <v>16559</v>
      </c>
      <c r="P24" s="54">
        <v>67978</v>
      </c>
      <c r="Q24" s="54">
        <v>0</v>
      </c>
      <c r="R24" s="54">
        <v>56762</v>
      </c>
      <c r="S24" s="54">
        <v>24000</v>
      </c>
      <c r="T24" s="54">
        <v>102405</v>
      </c>
      <c r="U24" s="54">
        <v>3693</v>
      </c>
      <c r="V24" s="54">
        <f t="shared" si="15"/>
        <v>1586408</v>
      </c>
      <c r="W24" s="54">
        <v>51995</v>
      </c>
      <c r="X24" s="54">
        <v>42246</v>
      </c>
      <c r="Y24" s="54">
        <v>5377</v>
      </c>
      <c r="Z24" s="54">
        <v>2057</v>
      </c>
      <c r="AA24" s="54">
        <v>2315</v>
      </c>
      <c r="AB24" s="54">
        <v>1046011</v>
      </c>
      <c r="AC24" s="54">
        <v>918015</v>
      </c>
      <c r="AD24" s="54">
        <v>124504</v>
      </c>
      <c r="AE24" s="54">
        <v>3492</v>
      </c>
      <c r="AF24" s="55">
        <v>335311</v>
      </c>
      <c r="AG24" s="54">
        <v>330227</v>
      </c>
      <c r="AH24" s="54">
        <v>5084</v>
      </c>
      <c r="AI24" s="54">
        <v>96316</v>
      </c>
      <c r="AJ24" s="54">
        <v>29514</v>
      </c>
      <c r="AK24" s="54">
        <v>29514</v>
      </c>
      <c r="AL24" s="54">
        <v>0</v>
      </c>
      <c r="AM24" s="54">
        <v>0</v>
      </c>
      <c r="AN24" s="54">
        <v>6761</v>
      </c>
      <c r="AO24" s="54">
        <v>10024</v>
      </c>
      <c r="AP24" s="54">
        <v>10024</v>
      </c>
      <c r="AQ24" s="54">
        <v>0</v>
      </c>
      <c r="AR24" s="54">
        <v>70</v>
      </c>
      <c r="AS24" s="54">
        <v>146</v>
      </c>
      <c r="AT24" s="54">
        <v>0</v>
      </c>
      <c r="AU24" s="54">
        <v>146</v>
      </c>
      <c r="AV24" s="54">
        <v>0</v>
      </c>
      <c r="AW24" s="54">
        <v>10260</v>
      </c>
      <c r="AX24" s="54">
        <f t="shared" si="18"/>
        <v>-256684</v>
      </c>
      <c r="AY24" s="54">
        <v>0</v>
      </c>
      <c r="AZ24" s="54">
        <v>0</v>
      </c>
      <c r="BA24" s="54">
        <f t="shared" si="19"/>
        <v>0</v>
      </c>
      <c r="BB24" s="54">
        <v>0</v>
      </c>
      <c r="BC24" s="54">
        <v>0</v>
      </c>
      <c r="BD24" s="54">
        <v>1327</v>
      </c>
      <c r="BE24" s="54">
        <f t="shared" si="20"/>
        <v>-1327</v>
      </c>
      <c r="BF24" s="54">
        <v>0</v>
      </c>
      <c r="BG24" s="54">
        <v>0</v>
      </c>
      <c r="BH24" s="54">
        <v>7165</v>
      </c>
      <c r="BI24" s="54">
        <f t="shared" si="21"/>
        <v>-7165</v>
      </c>
      <c r="BJ24" s="54">
        <f t="shared" si="22"/>
        <v>-265176</v>
      </c>
      <c r="BK24" s="54">
        <f t="shared" si="23"/>
        <v>-256684</v>
      </c>
      <c r="BL24" s="54">
        <f t="shared" si="24"/>
        <v>-276472</v>
      </c>
      <c r="BM24" s="54">
        <f t="shared" si="25"/>
        <v>-267980</v>
      </c>
      <c r="BN24" s="54">
        <v>42670</v>
      </c>
      <c r="BO24" s="54">
        <v>5</v>
      </c>
      <c r="BP24" s="54">
        <v>3334</v>
      </c>
      <c r="BQ24" s="54">
        <v>7069</v>
      </c>
      <c r="BR24" s="54">
        <v>159828</v>
      </c>
      <c r="BS24" s="12"/>
      <c r="BT24" s="45">
        <v>1162399</v>
      </c>
      <c r="BU24" s="45">
        <f t="shared" si="8"/>
        <v>167325</v>
      </c>
      <c r="BV24" s="45">
        <v>1586408</v>
      </c>
      <c r="BW24" s="45">
        <f t="shared" si="9"/>
        <v>0</v>
      </c>
      <c r="BX24" s="45">
        <v>0</v>
      </c>
      <c r="BY24" s="45">
        <f t="shared" si="10"/>
        <v>0</v>
      </c>
      <c r="BZ24" s="45">
        <v>62159</v>
      </c>
      <c r="CA24" s="45">
        <f t="shared" si="11"/>
        <v>-327335</v>
      </c>
      <c r="CB24" s="45">
        <v>70651</v>
      </c>
      <c r="CC24" s="45">
        <f t="shared" si="12"/>
        <v>-327335</v>
      </c>
      <c r="CD24" s="45">
        <v>48245</v>
      </c>
      <c r="CE24" s="45">
        <f t="shared" si="13"/>
        <v>-324717</v>
      </c>
      <c r="CF24" s="45">
        <v>56737</v>
      </c>
      <c r="CG24" s="45">
        <f t="shared" si="14"/>
        <v>-324717</v>
      </c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32.25" customHeight="1">
      <c r="A25" s="49" t="s">
        <v>51</v>
      </c>
      <c r="B25" s="54">
        <f>C25+D25+E25+I25+J25+'第３７表国保（事業会計）決算 (次ページ以降印刷)'!C25+'第３７表国保（事業会計）決算 (次ページ以降印刷)'!D25+'第３７表国保（事業会計）決算 (次ページ以降印刷)'!I25+'第３７表国保（事業会計）決算 (次ページ以降印刷)'!J25+'第３７表国保（事業会計）決算 (次ページ以降印刷)'!K25</f>
        <v>626888</v>
      </c>
      <c r="C25" s="80">
        <v>176556</v>
      </c>
      <c r="D25" s="80">
        <v>0</v>
      </c>
      <c r="E25" s="80">
        <v>186618</v>
      </c>
      <c r="F25" s="80">
        <v>122719</v>
      </c>
      <c r="G25" s="80">
        <v>53923</v>
      </c>
      <c r="H25" s="80">
        <v>9976</v>
      </c>
      <c r="I25" s="80">
        <v>76944</v>
      </c>
      <c r="J25" s="80">
        <v>40139</v>
      </c>
      <c r="K25" s="80">
        <v>40139</v>
      </c>
      <c r="L25" s="54">
        <v>0</v>
      </c>
      <c r="M25" s="54">
        <v>8797</v>
      </c>
      <c r="N25" s="54">
        <v>55464</v>
      </c>
      <c r="O25" s="54">
        <v>4847</v>
      </c>
      <c r="P25" s="54">
        <v>24010</v>
      </c>
      <c r="Q25" s="54">
        <v>0</v>
      </c>
      <c r="R25" s="54">
        <v>26607</v>
      </c>
      <c r="S25" s="54">
        <v>0</v>
      </c>
      <c r="T25" s="54">
        <v>35849</v>
      </c>
      <c r="U25" s="54">
        <v>88</v>
      </c>
      <c r="V25" s="54">
        <f t="shared" si="15"/>
        <v>530790</v>
      </c>
      <c r="W25" s="54">
        <v>24154</v>
      </c>
      <c r="X25" s="54">
        <v>21937</v>
      </c>
      <c r="Y25" s="54">
        <v>1319</v>
      </c>
      <c r="Z25" s="54">
        <v>835</v>
      </c>
      <c r="AA25" s="54">
        <v>63</v>
      </c>
      <c r="AB25" s="54">
        <v>328968</v>
      </c>
      <c r="AC25" s="54">
        <v>293020</v>
      </c>
      <c r="AD25" s="54">
        <v>34698</v>
      </c>
      <c r="AE25" s="54">
        <v>1250</v>
      </c>
      <c r="AF25" s="55">
        <v>113415</v>
      </c>
      <c r="AG25" s="54">
        <v>111642</v>
      </c>
      <c r="AH25" s="54">
        <v>1773</v>
      </c>
      <c r="AI25" s="54">
        <v>39339</v>
      </c>
      <c r="AJ25" s="54">
        <v>9406</v>
      </c>
      <c r="AK25" s="54">
        <v>9406</v>
      </c>
      <c r="AL25" s="54">
        <v>0</v>
      </c>
      <c r="AM25" s="54">
        <v>0</v>
      </c>
      <c r="AN25" s="54">
        <v>1192</v>
      </c>
      <c r="AO25" s="54">
        <v>0</v>
      </c>
      <c r="AP25" s="54">
        <v>0</v>
      </c>
      <c r="AQ25" s="54">
        <v>0</v>
      </c>
      <c r="AR25" s="54">
        <v>14067</v>
      </c>
      <c r="AS25" s="54">
        <v>0</v>
      </c>
      <c r="AT25" s="54">
        <v>0</v>
      </c>
      <c r="AU25" s="54">
        <v>0</v>
      </c>
      <c r="AV25" s="54">
        <v>0</v>
      </c>
      <c r="AW25" s="54">
        <v>249</v>
      </c>
      <c r="AX25" s="54">
        <f t="shared" si="18"/>
        <v>96098</v>
      </c>
      <c r="AY25" s="54">
        <v>0</v>
      </c>
      <c r="AZ25" s="54">
        <v>0</v>
      </c>
      <c r="BA25" s="54">
        <f t="shared" si="19"/>
        <v>0</v>
      </c>
      <c r="BB25" s="54">
        <v>0</v>
      </c>
      <c r="BC25" s="54">
        <v>0</v>
      </c>
      <c r="BD25" s="54">
        <v>0</v>
      </c>
      <c r="BE25" s="54">
        <f t="shared" si="20"/>
        <v>0</v>
      </c>
      <c r="BF25" s="54">
        <v>0</v>
      </c>
      <c r="BG25" s="54">
        <v>0</v>
      </c>
      <c r="BH25" s="54">
        <v>0</v>
      </c>
      <c r="BI25" s="54">
        <f t="shared" si="21"/>
        <v>0</v>
      </c>
      <c r="BJ25" s="54">
        <f t="shared" si="22"/>
        <v>96098</v>
      </c>
      <c r="BK25" s="54">
        <f t="shared" si="23"/>
        <v>96098</v>
      </c>
      <c r="BL25" s="54">
        <f t="shared" si="24"/>
        <v>51112</v>
      </c>
      <c r="BM25" s="54">
        <f t="shared" si="25"/>
        <v>51112</v>
      </c>
      <c r="BN25" s="54">
        <v>20340</v>
      </c>
      <c r="BO25" s="54">
        <v>4</v>
      </c>
      <c r="BP25" s="54">
        <v>1244</v>
      </c>
      <c r="BQ25" s="54">
        <v>2659</v>
      </c>
      <c r="BR25" s="54">
        <v>73443</v>
      </c>
      <c r="BS25" s="12"/>
      <c r="BT25" s="45">
        <v>634720</v>
      </c>
      <c r="BU25" s="45">
        <f t="shared" si="8"/>
        <v>-7832</v>
      </c>
      <c r="BV25" s="45">
        <v>530790</v>
      </c>
      <c r="BW25" s="45">
        <f t="shared" si="9"/>
        <v>0</v>
      </c>
      <c r="BX25" s="45">
        <v>0</v>
      </c>
      <c r="BY25" s="45">
        <f t="shared" si="10"/>
        <v>0</v>
      </c>
      <c r="BZ25" s="45">
        <v>30113</v>
      </c>
      <c r="CA25" s="45">
        <f t="shared" si="11"/>
        <v>65985</v>
      </c>
      <c r="CB25" s="45">
        <v>30113</v>
      </c>
      <c r="CC25" s="45">
        <f t="shared" si="12"/>
        <v>65985</v>
      </c>
      <c r="CD25" s="45">
        <v>22914</v>
      </c>
      <c r="CE25" s="45">
        <f t="shared" si="13"/>
        <v>28198</v>
      </c>
      <c r="CF25" s="45">
        <v>22914</v>
      </c>
      <c r="CG25" s="45">
        <f t="shared" si="14"/>
        <v>28198</v>
      </c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32.25" customHeight="1">
      <c r="A26" s="49" t="s">
        <v>52</v>
      </c>
      <c r="B26" s="54">
        <f>C26+D26+E26+I26+J26+'第３７表国保（事業会計）決算 (次ページ以降印刷)'!C26+'第３７表国保（事業会計）決算 (次ページ以降印刷)'!D26+'第３７表国保（事業会計）決算 (次ページ以降印刷)'!I26+'第３７表国保（事業会計）決算 (次ページ以降印刷)'!J26+'第３７表国保（事業会計）決算 (次ページ以降印刷)'!K26</f>
        <v>989698</v>
      </c>
      <c r="C26" s="80">
        <v>216715</v>
      </c>
      <c r="D26" s="80">
        <v>0</v>
      </c>
      <c r="E26" s="80">
        <v>345061</v>
      </c>
      <c r="F26" s="80">
        <v>233270</v>
      </c>
      <c r="G26" s="80">
        <v>104648</v>
      </c>
      <c r="H26" s="80">
        <v>7143</v>
      </c>
      <c r="I26" s="80">
        <v>120363</v>
      </c>
      <c r="J26" s="80">
        <v>53020</v>
      </c>
      <c r="K26" s="80">
        <v>53020</v>
      </c>
      <c r="L26" s="56">
        <v>0</v>
      </c>
      <c r="M26" s="56">
        <v>15793</v>
      </c>
      <c r="N26" s="56">
        <v>76771</v>
      </c>
      <c r="O26" s="56">
        <v>6928</v>
      </c>
      <c r="P26" s="56">
        <v>35686</v>
      </c>
      <c r="Q26" s="56">
        <v>0</v>
      </c>
      <c r="R26" s="56">
        <v>34157</v>
      </c>
      <c r="S26" s="56">
        <v>0</v>
      </c>
      <c r="T26" s="56">
        <v>80217</v>
      </c>
      <c r="U26" s="56">
        <v>855</v>
      </c>
      <c r="V26" s="56">
        <f t="shared" si="15"/>
        <v>908068</v>
      </c>
      <c r="W26" s="56">
        <v>24211</v>
      </c>
      <c r="X26" s="56">
        <v>22458</v>
      </c>
      <c r="Y26" s="56">
        <v>159</v>
      </c>
      <c r="Z26" s="56">
        <v>1210</v>
      </c>
      <c r="AA26" s="56">
        <v>384</v>
      </c>
      <c r="AB26" s="56">
        <v>586663</v>
      </c>
      <c r="AC26" s="56">
        <v>576940</v>
      </c>
      <c r="AD26" s="56">
        <v>7450</v>
      </c>
      <c r="AE26" s="56">
        <v>2273</v>
      </c>
      <c r="AF26" s="57">
        <v>204230</v>
      </c>
      <c r="AG26" s="56">
        <v>201537</v>
      </c>
      <c r="AH26" s="56">
        <v>2693</v>
      </c>
      <c r="AI26" s="56">
        <v>63996</v>
      </c>
      <c r="AJ26" s="56">
        <v>18198</v>
      </c>
      <c r="AK26" s="56">
        <v>18198</v>
      </c>
      <c r="AL26" s="56">
        <v>0</v>
      </c>
      <c r="AM26" s="56">
        <v>0</v>
      </c>
      <c r="AN26" s="56">
        <v>10311</v>
      </c>
      <c r="AO26" s="56">
        <v>0</v>
      </c>
      <c r="AP26" s="56">
        <v>0</v>
      </c>
      <c r="AQ26" s="56">
        <v>0</v>
      </c>
      <c r="AR26" s="56">
        <v>250</v>
      </c>
      <c r="AS26" s="56">
        <v>0</v>
      </c>
      <c r="AT26" s="56">
        <v>0</v>
      </c>
      <c r="AU26" s="56">
        <v>0</v>
      </c>
      <c r="AV26" s="56">
        <v>0</v>
      </c>
      <c r="AW26" s="56">
        <v>209</v>
      </c>
      <c r="AX26" s="56">
        <f t="shared" si="18"/>
        <v>81630</v>
      </c>
      <c r="AY26" s="56">
        <v>0</v>
      </c>
      <c r="AZ26" s="56">
        <v>0</v>
      </c>
      <c r="BA26" s="56">
        <f t="shared" si="19"/>
        <v>0</v>
      </c>
      <c r="BB26" s="56">
        <v>0</v>
      </c>
      <c r="BC26" s="56">
        <v>0</v>
      </c>
      <c r="BD26" s="56">
        <v>1925</v>
      </c>
      <c r="BE26" s="56">
        <f t="shared" si="20"/>
        <v>-1925</v>
      </c>
      <c r="BF26" s="56">
        <v>0</v>
      </c>
      <c r="BG26" s="56">
        <v>0</v>
      </c>
      <c r="BH26" s="56">
        <v>2411</v>
      </c>
      <c r="BI26" s="56">
        <f t="shared" si="21"/>
        <v>-2411</v>
      </c>
      <c r="BJ26" s="56">
        <f t="shared" si="22"/>
        <v>77294</v>
      </c>
      <c r="BK26" s="56">
        <f t="shared" si="23"/>
        <v>81630</v>
      </c>
      <c r="BL26" s="56">
        <f t="shared" si="24"/>
        <v>17346</v>
      </c>
      <c r="BM26" s="56">
        <f t="shared" si="25"/>
        <v>21682</v>
      </c>
      <c r="BN26" s="56">
        <v>19224</v>
      </c>
      <c r="BO26" s="56">
        <v>3</v>
      </c>
      <c r="BP26" s="56">
        <v>1900</v>
      </c>
      <c r="BQ26" s="56">
        <v>4425</v>
      </c>
      <c r="BR26" s="56">
        <v>100037</v>
      </c>
      <c r="BS26" s="12"/>
      <c r="BT26" s="45">
        <v>853019</v>
      </c>
      <c r="BU26" s="45">
        <f t="shared" si="8"/>
        <v>136679</v>
      </c>
      <c r="BV26" s="45">
        <v>908068</v>
      </c>
      <c r="BW26" s="45">
        <f t="shared" si="9"/>
        <v>0</v>
      </c>
      <c r="BX26" s="45">
        <v>0</v>
      </c>
      <c r="BY26" s="45">
        <f t="shared" si="10"/>
        <v>0</v>
      </c>
      <c r="BZ26" s="45">
        <v>77618</v>
      </c>
      <c r="CA26" s="45">
        <f t="shared" si="11"/>
        <v>-324</v>
      </c>
      <c r="CB26" s="45">
        <v>81954</v>
      </c>
      <c r="CC26" s="45">
        <f t="shared" si="12"/>
        <v>-324</v>
      </c>
      <c r="CD26" s="45">
        <v>66140</v>
      </c>
      <c r="CE26" s="45">
        <f t="shared" si="13"/>
        <v>-48794</v>
      </c>
      <c r="CF26" s="45">
        <v>70476</v>
      </c>
      <c r="CG26" s="45">
        <f t="shared" si="14"/>
        <v>-48794</v>
      </c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32.25" customHeight="1">
      <c r="A27" s="46" t="s">
        <v>53</v>
      </c>
      <c r="B27" s="54">
        <f>C27+D27+E27+I27+J27+'第３７表国保（事業会計）決算 (次ページ以降印刷)'!C27+'第３７表国保（事業会計）決算 (次ページ以降印刷)'!D27+'第３７表国保（事業会計）決算 (次ページ以降印刷)'!I27+'第３７表国保（事業会計）決算 (次ページ以降印刷)'!J27+'第３７表国保（事業会計）決算 (次ページ以降印刷)'!K27</f>
        <v>88064</v>
      </c>
      <c r="C27" s="80">
        <v>17564</v>
      </c>
      <c r="D27" s="80">
        <v>0</v>
      </c>
      <c r="E27" s="80">
        <v>20265</v>
      </c>
      <c r="F27" s="80">
        <v>14561</v>
      </c>
      <c r="G27" s="80">
        <v>2956</v>
      </c>
      <c r="H27" s="80">
        <v>2748</v>
      </c>
      <c r="I27" s="80">
        <v>13169</v>
      </c>
      <c r="J27" s="80">
        <v>10517</v>
      </c>
      <c r="K27" s="80">
        <v>0</v>
      </c>
      <c r="L27" s="54">
        <v>0</v>
      </c>
      <c r="M27" s="54">
        <v>15320</v>
      </c>
      <c r="N27" s="54">
        <v>65481</v>
      </c>
      <c r="O27" s="54">
        <v>2704</v>
      </c>
      <c r="P27" s="54">
        <v>30767</v>
      </c>
      <c r="Q27" s="54">
        <v>0</v>
      </c>
      <c r="R27" s="54">
        <v>32010</v>
      </c>
      <c r="S27" s="54">
        <v>0</v>
      </c>
      <c r="T27" s="54">
        <v>63122</v>
      </c>
      <c r="U27" s="54">
        <v>625</v>
      </c>
      <c r="V27" s="54">
        <f t="shared" si="15"/>
        <v>674274</v>
      </c>
      <c r="W27" s="54">
        <v>19232</v>
      </c>
      <c r="X27" s="54">
        <v>16395</v>
      </c>
      <c r="Y27" s="54">
        <v>1834</v>
      </c>
      <c r="Z27" s="54">
        <v>880</v>
      </c>
      <c r="AA27" s="54">
        <v>123</v>
      </c>
      <c r="AB27" s="54">
        <v>392935</v>
      </c>
      <c r="AC27" s="54">
        <v>387430</v>
      </c>
      <c r="AD27" s="54">
        <v>4000</v>
      </c>
      <c r="AE27" s="54">
        <v>1505</v>
      </c>
      <c r="AF27" s="55">
        <v>196329</v>
      </c>
      <c r="AG27" s="54">
        <v>194549</v>
      </c>
      <c r="AH27" s="54">
        <v>1780</v>
      </c>
      <c r="AI27" s="54">
        <v>42922</v>
      </c>
      <c r="AJ27" s="54">
        <v>14105</v>
      </c>
      <c r="AK27" s="54">
        <v>14105</v>
      </c>
      <c r="AL27" s="54">
        <v>0</v>
      </c>
      <c r="AM27" s="54">
        <v>0</v>
      </c>
      <c r="AN27" s="54">
        <v>8003</v>
      </c>
      <c r="AO27" s="54">
        <v>0</v>
      </c>
      <c r="AP27" s="54">
        <v>0</v>
      </c>
      <c r="AQ27" s="54">
        <v>0</v>
      </c>
      <c r="AR27" s="54">
        <v>1</v>
      </c>
      <c r="AS27" s="54">
        <v>0</v>
      </c>
      <c r="AT27" s="54">
        <v>0</v>
      </c>
      <c r="AU27" s="54">
        <v>0</v>
      </c>
      <c r="AV27" s="54">
        <v>0</v>
      </c>
      <c r="AW27" s="54">
        <v>747</v>
      </c>
      <c r="AX27" s="54">
        <f t="shared" si="18"/>
        <v>-586210</v>
      </c>
      <c r="AY27" s="54">
        <v>0</v>
      </c>
      <c r="AZ27" s="54">
        <v>0</v>
      </c>
      <c r="BA27" s="54">
        <f t="shared" si="19"/>
        <v>0</v>
      </c>
      <c r="BB27" s="54">
        <v>0</v>
      </c>
      <c r="BC27" s="54">
        <v>4300</v>
      </c>
      <c r="BD27" s="54">
        <v>0</v>
      </c>
      <c r="BE27" s="54">
        <f t="shared" si="20"/>
        <v>4300</v>
      </c>
      <c r="BF27" s="54">
        <v>0</v>
      </c>
      <c r="BG27" s="54">
        <v>1033</v>
      </c>
      <c r="BH27" s="54">
        <v>0</v>
      </c>
      <c r="BI27" s="54">
        <f t="shared" si="21"/>
        <v>1033</v>
      </c>
      <c r="BJ27" s="54">
        <f t="shared" si="22"/>
        <v>-580877</v>
      </c>
      <c r="BK27" s="54">
        <f t="shared" si="23"/>
        <v>-586210</v>
      </c>
      <c r="BL27" s="54">
        <f t="shared" si="24"/>
        <v>-583581</v>
      </c>
      <c r="BM27" s="54">
        <f t="shared" si="25"/>
        <v>-588914</v>
      </c>
      <c r="BN27" s="54">
        <v>12707</v>
      </c>
      <c r="BO27" s="54">
        <v>2</v>
      </c>
      <c r="BP27" s="54">
        <v>1242</v>
      </c>
      <c r="BQ27" s="54">
        <v>3030</v>
      </c>
      <c r="BR27" s="54">
        <v>12049</v>
      </c>
      <c r="BS27" s="12"/>
      <c r="BT27" s="45">
        <v>71408</v>
      </c>
      <c r="BU27" s="45">
        <f t="shared" si="8"/>
        <v>16656</v>
      </c>
      <c r="BV27" s="45">
        <v>674274</v>
      </c>
      <c r="BW27" s="45">
        <f t="shared" si="9"/>
        <v>0</v>
      </c>
      <c r="BX27" s="45">
        <v>0</v>
      </c>
      <c r="BY27" s="45">
        <f t="shared" si="10"/>
        <v>0</v>
      </c>
      <c r="BZ27" s="45">
        <v>82980</v>
      </c>
      <c r="CA27" s="45">
        <f t="shared" si="11"/>
        <v>-663857</v>
      </c>
      <c r="CB27" s="45">
        <v>77647</v>
      </c>
      <c r="CC27" s="45">
        <f t="shared" si="12"/>
        <v>-663857</v>
      </c>
      <c r="CD27" s="45">
        <v>76750</v>
      </c>
      <c r="CE27" s="45">
        <f t="shared" si="13"/>
        <v>-660331</v>
      </c>
      <c r="CF27" s="45">
        <v>71417</v>
      </c>
      <c r="CG27" s="45">
        <f t="shared" si="14"/>
        <v>-660331</v>
      </c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32.25" customHeight="1">
      <c r="A28" s="90" t="s">
        <v>54</v>
      </c>
      <c r="B28" s="56">
        <f>C28+D28+E28+I28+J28+'第３７表国保（事業会計）決算 (次ページ以降印刷)'!C28+'第３７表国保（事業会計）決算 (次ページ以降印刷)'!D28+'第３７表国保（事業会計）決算 (次ページ以降印刷)'!I28+'第３７表国保（事業会計）決算 (次ページ以降印刷)'!J28+'第３７表国保（事業会計）決算 (次ページ以降印刷)'!K28</f>
        <v>631281</v>
      </c>
      <c r="C28" s="82">
        <v>134174</v>
      </c>
      <c r="D28" s="82">
        <v>0</v>
      </c>
      <c r="E28" s="82">
        <v>199681</v>
      </c>
      <c r="F28" s="82">
        <v>122411</v>
      </c>
      <c r="G28" s="82">
        <v>71324</v>
      </c>
      <c r="H28" s="82">
        <v>5946</v>
      </c>
      <c r="I28" s="82">
        <v>98181</v>
      </c>
      <c r="J28" s="82">
        <v>33574</v>
      </c>
      <c r="K28" s="82">
        <v>3446</v>
      </c>
      <c r="L28" s="54">
        <v>0</v>
      </c>
      <c r="M28" s="54">
        <v>32683</v>
      </c>
      <c r="N28" s="54">
        <v>122220</v>
      </c>
      <c r="O28" s="54">
        <v>0</v>
      </c>
      <c r="P28" s="54">
        <v>84949</v>
      </c>
      <c r="Q28" s="54">
        <v>0</v>
      </c>
      <c r="R28" s="54">
        <v>37271</v>
      </c>
      <c r="S28" s="54">
        <v>20000</v>
      </c>
      <c r="T28" s="54">
        <v>137698</v>
      </c>
      <c r="U28" s="54">
        <v>1803</v>
      </c>
      <c r="V28" s="54">
        <f t="shared" si="15"/>
        <v>1709002</v>
      </c>
      <c r="W28" s="54">
        <v>31999</v>
      </c>
      <c r="X28" s="54">
        <v>22800</v>
      </c>
      <c r="Y28" s="54">
        <v>2114</v>
      </c>
      <c r="Z28" s="54">
        <v>2191</v>
      </c>
      <c r="AA28" s="54">
        <v>4894</v>
      </c>
      <c r="AB28" s="54">
        <v>1200856</v>
      </c>
      <c r="AC28" s="54">
        <v>1186989</v>
      </c>
      <c r="AD28" s="54">
        <v>9220</v>
      </c>
      <c r="AE28" s="54">
        <v>4647</v>
      </c>
      <c r="AF28" s="55">
        <v>319482</v>
      </c>
      <c r="AG28" s="54">
        <v>313546</v>
      </c>
      <c r="AH28" s="54">
        <v>5936</v>
      </c>
      <c r="AI28" s="54">
        <v>111096</v>
      </c>
      <c r="AJ28" s="54">
        <v>37825</v>
      </c>
      <c r="AK28" s="54">
        <v>37825</v>
      </c>
      <c r="AL28" s="54">
        <v>0</v>
      </c>
      <c r="AM28" s="54">
        <v>0</v>
      </c>
      <c r="AN28" s="54">
        <v>2851</v>
      </c>
      <c r="AO28" s="54">
        <v>3200</v>
      </c>
      <c r="AP28" s="54">
        <v>0</v>
      </c>
      <c r="AQ28" s="54">
        <v>3200</v>
      </c>
      <c r="AR28" s="54">
        <v>346</v>
      </c>
      <c r="AS28" s="54">
        <v>0</v>
      </c>
      <c r="AT28" s="54">
        <v>0</v>
      </c>
      <c r="AU28" s="54">
        <v>0</v>
      </c>
      <c r="AV28" s="54">
        <v>0</v>
      </c>
      <c r="AW28" s="54">
        <v>1347</v>
      </c>
      <c r="AX28" s="54">
        <f t="shared" si="18"/>
        <v>-1077721</v>
      </c>
      <c r="AY28" s="54">
        <v>0</v>
      </c>
      <c r="AZ28" s="54">
        <v>0</v>
      </c>
      <c r="BA28" s="54">
        <f t="shared" si="19"/>
        <v>0</v>
      </c>
      <c r="BB28" s="54">
        <v>0</v>
      </c>
      <c r="BC28" s="54">
        <v>0</v>
      </c>
      <c r="BD28" s="54">
        <v>2355</v>
      </c>
      <c r="BE28" s="54">
        <f t="shared" si="20"/>
        <v>-2355</v>
      </c>
      <c r="BF28" s="54">
        <v>0</v>
      </c>
      <c r="BG28" s="54">
        <v>0</v>
      </c>
      <c r="BH28" s="54">
        <v>3845</v>
      </c>
      <c r="BI28" s="54">
        <f t="shared" si="21"/>
        <v>-3845</v>
      </c>
      <c r="BJ28" s="54">
        <f t="shared" si="22"/>
        <v>-1083921</v>
      </c>
      <c r="BK28" s="54">
        <f t="shared" si="23"/>
        <v>-1077721</v>
      </c>
      <c r="BL28" s="54">
        <f t="shared" si="24"/>
        <v>-1087367</v>
      </c>
      <c r="BM28" s="54">
        <f t="shared" si="25"/>
        <v>-1081167</v>
      </c>
      <c r="BN28" s="54">
        <v>19048</v>
      </c>
      <c r="BO28" s="54">
        <v>3</v>
      </c>
      <c r="BP28" s="54">
        <v>3688</v>
      </c>
      <c r="BQ28" s="54">
        <v>8039</v>
      </c>
      <c r="BR28" s="54">
        <v>172559</v>
      </c>
      <c r="BS28" s="12"/>
      <c r="BT28" s="45">
        <v>556827</v>
      </c>
      <c r="BU28" s="45">
        <f t="shared" si="8"/>
        <v>74454</v>
      </c>
      <c r="BV28" s="45">
        <v>1709002</v>
      </c>
      <c r="BW28" s="45">
        <f t="shared" si="9"/>
        <v>0</v>
      </c>
      <c r="BX28" s="45">
        <v>0</v>
      </c>
      <c r="BY28" s="45">
        <f t="shared" si="10"/>
        <v>0</v>
      </c>
      <c r="BZ28" s="45">
        <v>180687</v>
      </c>
      <c r="CA28" s="45">
        <f t="shared" si="11"/>
        <v>-1264608</v>
      </c>
      <c r="CB28" s="45">
        <v>186887</v>
      </c>
      <c r="CC28" s="45">
        <f t="shared" si="12"/>
        <v>-1264608</v>
      </c>
      <c r="CD28" s="45">
        <v>171231</v>
      </c>
      <c r="CE28" s="45">
        <f t="shared" si="13"/>
        <v>-1258598</v>
      </c>
      <c r="CF28" s="45">
        <v>177431</v>
      </c>
      <c r="CG28" s="45">
        <f t="shared" si="14"/>
        <v>-1258598</v>
      </c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32.25" customHeight="1">
      <c r="A29" s="4" t="s">
        <v>170</v>
      </c>
      <c r="B29" s="54">
        <f>C29+D29+E29+I29+J29+'第３７表国保（事業会計）決算 (次ページ以降印刷)'!C29+'第３７表国保（事業会計）決算 (次ページ以降印刷)'!D29+'第３７表国保（事業会計）決算 (次ページ以降印刷)'!I29+'第３７表国保（事業会計）決算 (次ページ以降印刷)'!J29+'第３７表国保（事業会計）決算 (次ページ以降印刷)'!K29</f>
        <v>2326529</v>
      </c>
      <c r="C29" s="80">
        <v>526210</v>
      </c>
      <c r="D29" s="80">
        <v>0</v>
      </c>
      <c r="E29" s="80">
        <v>669185</v>
      </c>
      <c r="F29" s="80">
        <v>464052</v>
      </c>
      <c r="G29" s="80">
        <v>190731</v>
      </c>
      <c r="H29" s="80">
        <v>14402</v>
      </c>
      <c r="I29" s="80">
        <v>375049</v>
      </c>
      <c r="J29" s="80">
        <v>118568</v>
      </c>
      <c r="K29" s="80">
        <v>0</v>
      </c>
      <c r="L29" s="54">
        <v>0</v>
      </c>
      <c r="M29" s="54">
        <v>17420</v>
      </c>
      <c r="N29" s="54">
        <v>72207</v>
      </c>
      <c r="O29" s="54">
        <v>3671</v>
      </c>
      <c r="P29" s="54">
        <v>27285</v>
      </c>
      <c r="Q29" s="54">
        <v>0</v>
      </c>
      <c r="R29" s="54">
        <v>41251</v>
      </c>
      <c r="S29" s="54">
        <v>3000</v>
      </c>
      <c r="T29" s="54">
        <v>48288</v>
      </c>
      <c r="U29" s="54">
        <v>1184</v>
      </c>
      <c r="V29" s="54">
        <f t="shared" si="15"/>
        <v>680745</v>
      </c>
      <c r="W29" s="54">
        <v>29204</v>
      </c>
      <c r="X29" s="54">
        <v>19472</v>
      </c>
      <c r="Y29" s="54">
        <v>8572</v>
      </c>
      <c r="Z29" s="54">
        <v>971</v>
      </c>
      <c r="AA29" s="54">
        <v>189</v>
      </c>
      <c r="AB29" s="54">
        <v>439706</v>
      </c>
      <c r="AC29" s="54">
        <v>429271</v>
      </c>
      <c r="AD29" s="54">
        <v>8850</v>
      </c>
      <c r="AE29" s="54">
        <v>1585</v>
      </c>
      <c r="AF29" s="55">
        <v>139956</v>
      </c>
      <c r="AG29" s="54">
        <v>138154</v>
      </c>
      <c r="AH29" s="54">
        <v>1802</v>
      </c>
      <c r="AI29" s="54">
        <v>45358</v>
      </c>
      <c r="AJ29" s="54">
        <v>14551</v>
      </c>
      <c r="AK29" s="54">
        <v>14551</v>
      </c>
      <c r="AL29" s="54">
        <v>0</v>
      </c>
      <c r="AM29" s="54">
        <v>0</v>
      </c>
      <c r="AN29" s="54">
        <v>6462</v>
      </c>
      <c r="AO29" s="54">
        <v>0</v>
      </c>
      <c r="AP29" s="54">
        <v>0</v>
      </c>
      <c r="AQ29" s="54">
        <v>0</v>
      </c>
      <c r="AR29" s="54">
        <v>122</v>
      </c>
      <c r="AS29" s="54">
        <v>0</v>
      </c>
      <c r="AT29" s="54">
        <v>0</v>
      </c>
      <c r="AU29" s="54">
        <v>0</v>
      </c>
      <c r="AV29" s="54">
        <v>0</v>
      </c>
      <c r="AW29" s="54">
        <v>5386</v>
      </c>
      <c r="AX29" s="54">
        <f t="shared" si="18"/>
        <v>1645784</v>
      </c>
      <c r="AY29" s="54">
        <v>0</v>
      </c>
      <c r="AZ29" s="54">
        <v>0</v>
      </c>
      <c r="BA29" s="54">
        <f t="shared" si="19"/>
        <v>0</v>
      </c>
      <c r="BB29" s="54">
        <v>0</v>
      </c>
      <c r="BC29" s="54">
        <v>0</v>
      </c>
      <c r="BD29" s="54">
        <v>2342</v>
      </c>
      <c r="BE29" s="54">
        <f t="shared" si="20"/>
        <v>-2342</v>
      </c>
      <c r="BF29" s="54">
        <v>0</v>
      </c>
      <c r="BG29" s="54">
        <v>7041</v>
      </c>
      <c r="BH29" s="54">
        <v>0</v>
      </c>
      <c r="BI29" s="54">
        <f t="shared" si="21"/>
        <v>7041</v>
      </c>
      <c r="BJ29" s="54">
        <f t="shared" si="22"/>
        <v>1650483</v>
      </c>
      <c r="BK29" s="54">
        <f t="shared" si="23"/>
        <v>1645784</v>
      </c>
      <c r="BL29" s="54">
        <f t="shared" si="24"/>
        <v>1646812</v>
      </c>
      <c r="BM29" s="54">
        <f t="shared" si="25"/>
        <v>1642113</v>
      </c>
      <c r="BN29" s="54">
        <v>23446</v>
      </c>
      <c r="BO29" s="54">
        <v>3</v>
      </c>
      <c r="BP29" s="54">
        <v>1222</v>
      </c>
      <c r="BQ29" s="54">
        <v>3309</v>
      </c>
      <c r="BR29" s="54">
        <v>73843</v>
      </c>
      <c r="BS29" s="12"/>
      <c r="BT29" s="45">
        <v>2171608</v>
      </c>
      <c r="BU29" s="45">
        <f t="shared" si="8"/>
        <v>154921</v>
      </c>
      <c r="BV29" s="45">
        <v>680745</v>
      </c>
      <c r="BW29" s="45">
        <f t="shared" si="9"/>
        <v>0</v>
      </c>
      <c r="BX29" s="45">
        <v>0</v>
      </c>
      <c r="BY29" s="45">
        <f t="shared" si="10"/>
        <v>0</v>
      </c>
      <c r="BZ29" s="45">
        <v>44681</v>
      </c>
      <c r="CA29" s="45">
        <f t="shared" si="11"/>
        <v>1605802</v>
      </c>
      <c r="CB29" s="45">
        <v>39982</v>
      </c>
      <c r="CC29" s="45">
        <f t="shared" si="12"/>
        <v>1605802</v>
      </c>
      <c r="CD29" s="45">
        <v>37372</v>
      </c>
      <c r="CE29" s="45">
        <f t="shared" si="13"/>
        <v>1609440</v>
      </c>
      <c r="CF29" s="45">
        <v>32673</v>
      </c>
      <c r="CG29" s="45">
        <f t="shared" si="14"/>
        <v>1609440</v>
      </c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32.25" customHeight="1">
      <c r="A30" s="4" t="s">
        <v>55</v>
      </c>
      <c r="B30" s="54">
        <f>C30+D30+E30+I30+J30+'第３７表国保（事業会計）決算 (次ページ以降印刷)'!C30+'第３７表国保（事業会計）決算 (次ページ以降印刷)'!D30+'第３７表国保（事業会計）決算 (次ページ以降印刷)'!I30+'第３７表国保（事業会計）決算 (次ページ以降印刷)'!J30+'第３７表国保（事業会計）決算 (次ページ以降印刷)'!K30</f>
        <v>394308</v>
      </c>
      <c r="C30" s="80">
        <v>83731</v>
      </c>
      <c r="D30" s="80">
        <v>0</v>
      </c>
      <c r="E30" s="80">
        <v>128794</v>
      </c>
      <c r="F30" s="80">
        <v>79318</v>
      </c>
      <c r="G30" s="80">
        <v>44873</v>
      </c>
      <c r="H30" s="80">
        <v>4603</v>
      </c>
      <c r="I30" s="80">
        <v>43794</v>
      </c>
      <c r="J30" s="80">
        <v>27106</v>
      </c>
      <c r="K30" s="80">
        <v>27106</v>
      </c>
      <c r="L30" s="54">
        <v>0</v>
      </c>
      <c r="M30" s="54">
        <v>24466</v>
      </c>
      <c r="N30" s="54">
        <v>78464</v>
      </c>
      <c r="O30" s="54">
        <v>9104</v>
      </c>
      <c r="P30" s="54">
        <v>37454</v>
      </c>
      <c r="Q30" s="54">
        <v>0</v>
      </c>
      <c r="R30" s="54">
        <v>31906</v>
      </c>
      <c r="S30" s="54">
        <v>0</v>
      </c>
      <c r="T30" s="54">
        <v>58518</v>
      </c>
      <c r="U30" s="54">
        <v>996</v>
      </c>
      <c r="V30" s="54">
        <f t="shared" si="15"/>
        <v>832832</v>
      </c>
      <c r="W30" s="54">
        <v>28094</v>
      </c>
      <c r="X30" s="54">
        <v>26623</v>
      </c>
      <c r="Y30" s="54">
        <v>358</v>
      </c>
      <c r="Z30" s="54">
        <v>1113</v>
      </c>
      <c r="AA30" s="54">
        <v>0</v>
      </c>
      <c r="AB30" s="54">
        <v>533314</v>
      </c>
      <c r="AC30" s="54">
        <v>524284</v>
      </c>
      <c r="AD30" s="54">
        <v>7350</v>
      </c>
      <c r="AE30" s="54">
        <v>1680</v>
      </c>
      <c r="AF30" s="55">
        <v>189966</v>
      </c>
      <c r="AG30" s="54">
        <v>187558</v>
      </c>
      <c r="AH30" s="54">
        <v>2408</v>
      </c>
      <c r="AI30" s="54">
        <v>56119</v>
      </c>
      <c r="AJ30" s="54">
        <v>19114</v>
      </c>
      <c r="AK30" s="54">
        <v>19114</v>
      </c>
      <c r="AL30" s="54">
        <v>0</v>
      </c>
      <c r="AM30" s="54">
        <v>0</v>
      </c>
      <c r="AN30" s="54">
        <v>2519</v>
      </c>
      <c r="AO30" s="54">
        <v>3269</v>
      </c>
      <c r="AP30" s="54">
        <v>0</v>
      </c>
      <c r="AQ30" s="54">
        <v>3269</v>
      </c>
      <c r="AR30" s="54">
        <v>143</v>
      </c>
      <c r="AS30" s="54">
        <v>0</v>
      </c>
      <c r="AT30" s="54">
        <v>0</v>
      </c>
      <c r="AU30" s="54">
        <v>0</v>
      </c>
      <c r="AV30" s="54">
        <v>0</v>
      </c>
      <c r="AW30" s="54">
        <v>294</v>
      </c>
      <c r="AX30" s="54">
        <f t="shared" si="18"/>
        <v>-438524</v>
      </c>
      <c r="AY30" s="54">
        <v>0</v>
      </c>
      <c r="AZ30" s="54">
        <v>0</v>
      </c>
      <c r="BA30" s="54">
        <f t="shared" si="19"/>
        <v>0</v>
      </c>
      <c r="BB30" s="54">
        <v>0</v>
      </c>
      <c r="BC30" s="54">
        <v>0</v>
      </c>
      <c r="BD30" s="54">
        <v>0</v>
      </c>
      <c r="BE30" s="54">
        <f t="shared" si="20"/>
        <v>0</v>
      </c>
      <c r="BF30" s="54">
        <v>0</v>
      </c>
      <c r="BG30" s="54">
        <v>0</v>
      </c>
      <c r="BH30" s="54">
        <v>5443</v>
      </c>
      <c r="BI30" s="54">
        <f t="shared" si="21"/>
        <v>-5443</v>
      </c>
      <c r="BJ30" s="54">
        <f t="shared" si="22"/>
        <v>-443967</v>
      </c>
      <c r="BK30" s="54">
        <f t="shared" si="23"/>
        <v>-438524</v>
      </c>
      <c r="BL30" s="54">
        <f t="shared" si="24"/>
        <v>-480177</v>
      </c>
      <c r="BM30" s="54">
        <f t="shared" si="25"/>
        <v>-474734</v>
      </c>
      <c r="BN30" s="54">
        <v>21430</v>
      </c>
      <c r="BO30" s="54">
        <v>4</v>
      </c>
      <c r="BP30" s="54">
        <v>1501</v>
      </c>
      <c r="BQ30" s="54">
        <v>3812</v>
      </c>
      <c r="BR30" s="54">
        <v>122843</v>
      </c>
      <c r="BS30" s="12"/>
      <c r="BT30" s="45">
        <v>366057</v>
      </c>
      <c r="BU30" s="45">
        <f t="shared" si="8"/>
        <v>28251</v>
      </c>
      <c r="BV30" s="45">
        <v>832832</v>
      </c>
      <c r="BW30" s="45">
        <f t="shared" si="9"/>
        <v>0</v>
      </c>
      <c r="BX30" s="45">
        <v>0</v>
      </c>
      <c r="BY30" s="45">
        <f t="shared" si="10"/>
        <v>0</v>
      </c>
      <c r="BZ30" s="45">
        <v>69878</v>
      </c>
      <c r="CA30" s="45">
        <f t="shared" si="11"/>
        <v>-513845</v>
      </c>
      <c r="CB30" s="45">
        <v>75321</v>
      </c>
      <c r="CC30" s="45">
        <f t="shared" si="12"/>
        <v>-513845</v>
      </c>
      <c r="CD30" s="45">
        <v>55995</v>
      </c>
      <c r="CE30" s="45">
        <f t="shared" si="13"/>
        <v>-536172</v>
      </c>
      <c r="CF30" s="45">
        <v>61438</v>
      </c>
      <c r="CG30" s="45">
        <f t="shared" si="14"/>
        <v>-536172</v>
      </c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32.25" customHeight="1">
      <c r="A31" s="4" t="s">
        <v>56</v>
      </c>
      <c r="B31" s="54">
        <f>C31+D31+E31+I31+J31+'第３７表国保（事業会計）決算 (次ページ以降印刷)'!C31+'第３７表国保（事業会計）決算 (次ページ以降印刷)'!D31+'第３７表国保（事業会計）決算 (次ページ以降印刷)'!I31+'第３７表国保（事業会計）決算 (次ページ以降印刷)'!J31+'第３７表国保（事業会計）決算 (次ページ以降印刷)'!K31</f>
        <v>1157006</v>
      </c>
      <c r="C31" s="80">
        <v>243165</v>
      </c>
      <c r="D31" s="80">
        <v>0</v>
      </c>
      <c r="E31" s="80">
        <v>330220</v>
      </c>
      <c r="F31" s="80">
        <v>211473</v>
      </c>
      <c r="G31" s="80">
        <v>111352</v>
      </c>
      <c r="H31" s="80">
        <v>7395</v>
      </c>
      <c r="I31" s="80">
        <v>210284</v>
      </c>
      <c r="J31" s="80">
        <v>54938</v>
      </c>
      <c r="K31" s="80">
        <v>0</v>
      </c>
      <c r="L31" s="54">
        <v>0</v>
      </c>
      <c r="M31" s="54">
        <v>12882</v>
      </c>
      <c r="N31" s="54">
        <v>57636</v>
      </c>
      <c r="O31" s="54">
        <v>7475</v>
      </c>
      <c r="P31" s="54">
        <v>21958</v>
      </c>
      <c r="Q31" s="54">
        <v>0</v>
      </c>
      <c r="R31" s="54">
        <v>28203</v>
      </c>
      <c r="S31" s="54">
        <v>40000</v>
      </c>
      <c r="T31" s="54">
        <v>23682</v>
      </c>
      <c r="U31" s="54">
        <v>1480</v>
      </c>
      <c r="V31" s="54">
        <f t="shared" si="15"/>
        <v>673175</v>
      </c>
      <c r="W31" s="54">
        <v>37646</v>
      </c>
      <c r="X31" s="54">
        <v>34229</v>
      </c>
      <c r="Y31" s="54">
        <v>2207</v>
      </c>
      <c r="Z31" s="54">
        <v>974</v>
      </c>
      <c r="AA31" s="54">
        <v>236</v>
      </c>
      <c r="AB31" s="54">
        <v>382932</v>
      </c>
      <c r="AC31" s="54">
        <v>374414</v>
      </c>
      <c r="AD31" s="54">
        <v>6850</v>
      </c>
      <c r="AE31" s="54">
        <v>1668</v>
      </c>
      <c r="AF31" s="55">
        <v>190125</v>
      </c>
      <c r="AG31" s="54">
        <v>187798</v>
      </c>
      <c r="AH31" s="54">
        <v>2327</v>
      </c>
      <c r="AI31" s="54">
        <v>44020</v>
      </c>
      <c r="AJ31" s="54">
        <v>13102</v>
      </c>
      <c r="AK31" s="54">
        <v>13102</v>
      </c>
      <c r="AL31" s="54">
        <v>0</v>
      </c>
      <c r="AM31" s="54">
        <v>0</v>
      </c>
      <c r="AN31" s="54">
        <v>4751</v>
      </c>
      <c r="AO31" s="54">
        <v>0</v>
      </c>
      <c r="AP31" s="54">
        <v>0</v>
      </c>
      <c r="AQ31" s="54">
        <v>0</v>
      </c>
      <c r="AR31" s="54">
        <v>146</v>
      </c>
      <c r="AS31" s="54">
        <v>0</v>
      </c>
      <c r="AT31" s="54">
        <v>0</v>
      </c>
      <c r="AU31" s="54">
        <v>0</v>
      </c>
      <c r="AV31" s="54">
        <v>0</v>
      </c>
      <c r="AW31" s="54">
        <v>453</v>
      </c>
      <c r="AX31" s="54">
        <f t="shared" si="18"/>
        <v>483831</v>
      </c>
      <c r="AY31" s="54">
        <v>0</v>
      </c>
      <c r="AZ31" s="54">
        <v>0</v>
      </c>
      <c r="BA31" s="54">
        <f t="shared" si="19"/>
        <v>0</v>
      </c>
      <c r="BB31" s="54">
        <v>0</v>
      </c>
      <c r="BC31" s="54">
        <v>0</v>
      </c>
      <c r="BD31" s="54">
        <v>1639</v>
      </c>
      <c r="BE31" s="54">
        <f t="shared" si="20"/>
        <v>-1639</v>
      </c>
      <c r="BF31" s="54">
        <v>0</v>
      </c>
      <c r="BG31" s="54">
        <v>0</v>
      </c>
      <c r="BH31" s="54">
        <v>1726</v>
      </c>
      <c r="BI31" s="54">
        <f t="shared" si="21"/>
        <v>-1726</v>
      </c>
      <c r="BJ31" s="54">
        <f t="shared" si="22"/>
        <v>480466</v>
      </c>
      <c r="BK31" s="54">
        <f t="shared" si="23"/>
        <v>483831</v>
      </c>
      <c r="BL31" s="54">
        <f t="shared" si="24"/>
        <v>472991</v>
      </c>
      <c r="BM31" s="54">
        <f t="shared" si="25"/>
        <v>476356</v>
      </c>
      <c r="BN31" s="54">
        <v>32615</v>
      </c>
      <c r="BO31" s="54">
        <v>4</v>
      </c>
      <c r="BP31" s="54">
        <v>1268</v>
      </c>
      <c r="BQ31" s="54">
        <v>3216</v>
      </c>
      <c r="BR31" s="54">
        <v>78708</v>
      </c>
      <c r="BS31" s="12"/>
      <c r="BT31" s="45">
        <v>983991</v>
      </c>
      <c r="BU31" s="45">
        <f t="shared" si="8"/>
        <v>173015</v>
      </c>
      <c r="BV31" s="45">
        <v>673175</v>
      </c>
      <c r="BW31" s="45">
        <f t="shared" si="9"/>
        <v>0</v>
      </c>
      <c r="BX31" s="45">
        <v>0</v>
      </c>
      <c r="BY31" s="45">
        <f t="shared" si="10"/>
        <v>0</v>
      </c>
      <c r="BZ31" s="45">
        <v>19917</v>
      </c>
      <c r="CA31" s="45">
        <f t="shared" si="11"/>
        <v>460549</v>
      </c>
      <c r="CB31" s="45">
        <v>23282</v>
      </c>
      <c r="CC31" s="45">
        <f t="shared" si="12"/>
        <v>460549</v>
      </c>
      <c r="CD31" s="45">
        <v>9167</v>
      </c>
      <c r="CE31" s="45">
        <f t="shared" si="13"/>
        <v>463824</v>
      </c>
      <c r="CF31" s="45">
        <v>12532</v>
      </c>
      <c r="CG31" s="45">
        <f t="shared" si="14"/>
        <v>463824</v>
      </c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32.25" customHeight="1">
      <c r="A32" s="49" t="s">
        <v>57</v>
      </c>
      <c r="B32" s="54">
        <f>C32+D32+E32+I32+J32+'第３７表国保（事業会計）決算 (次ページ以降印刷)'!C32+'第３７表国保（事業会計）決算 (次ページ以降印刷)'!D32+'第３７表国保（事業会計）決算 (次ページ以降印刷)'!I32+'第３７表国保（事業会計）決算 (次ページ以降印刷)'!J32+'第３７表国保（事業会計）決算 (次ページ以降印刷)'!K32</f>
        <v>516636</v>
      </c>
      <c r="C32" s="80">
        <v>108047</v>
      </c>
      <c r="D32" s="80">
        <v>0</v>
      </c>
      <c r="E32" s="80">
        <v>106779</v>
      </c>
      <c r="F32" s="80">
        <v>74344</v>
      </c>
      <c r="G32" s="80">
        <v>28766</v>
      </c>
      <c r="H32" s="80">
        <v>3669</v>
      </c>
      <c r="I32" s="80">
        <v>141236</v>
      </c>
      <c r="J32" s="80">
        <v>19218</v>
      </c>
      <c r="K32" s="80">
        <v>1152</v>
      </c>
      <c r="L32" s="52">
        <v>0</v>
      </c>
      <c r="M32" s="52">
        <v>15835</v>
      </c>
      <c r="N32" s="52">
        <v>63882</v>
      </c>
      <c r="O32" s="52">
        <v>4132</v>
      </c>
      <c r="P32" s="52">
        <v>27031</v>
      </c>
      <c r="Q32" s="52">
        <v>0</v>
      </c>
      <c r="R32" s="52">
        <v>32719</v>
      </c>
      <c r="S32" s="52">
        <v>0</v>
      </c>
      <c r="T32" s="52">
        <v>86997</v>
      </c>
      <c r="U32" s="52">
        <v>428</v>
      </c>
      <c r="V32" s="52">
        <f t="shared" si="15"/>
        <v>615332</v>
      </c>
      <c r="W32" s="52">
        <v>29854</v>
      </c>
      <c r="X32" s="52">
        <v>26544</v>
      </c>
      <c r="Y32" s="52">
        <v>2062</v>
      </c>
      <c r="Z32" s="52">
        <v>825</v>
      </c>
      <c r="AA32" s="52">
        <v>423</v>
      </c>
      <c r="AB32" s="52">
        <v>364160</v>
      </c>
      <c r="AC32" s="52">
        <v>358416</v>
      </c>
      <c r="AD32" s="52">
        <v>4320</v>
      </c>
      <c r="AE32" s="52">
        <v>1424</v>
      </c>
      <c r="AF32" s="53">
        <v>155036</v>
      </c>
      <c r="AG32" s="52">
        <v>153425</v>
      </c>
      <c r="AH32" s="52">
        <v>1611</v>
      </c>
      <c r="AI32" s="52">
        <v>45186</v>
      </c>
      <c r="AJ32" s="52">
        <v>13014</v>
      </c>
      <c r="AK32" s="52">
        <v>13014</v>
      </c>
      <c r="AL32" s="52">
        <v>0</v>
      </c>
      <c r="AM32" s="52">
        <v>0</v>
      </c>
      <c r="AN32" s="52">
        <v>960</v>
      </c>
      <c r="AO32" s="52">
        <v>2909</v>
      </c>
      <c r="AP32" s="52">
        <v>0</v>
      </c>
      <c r="AQ32" s="52">
        <v>2909</v>
      </c>
      <c r="AR32" s="52">
        <v>71</v>
      </c>
      <c r="AS32" s="52">
        <v>0</v>
      </c>
      <c r="AT32" s="52">
        <v>0</v>
      </c>
      <c r="AU32" s="52">
        <v>0</v>
      </c>
      <c r="AV32" s="52">
        <v>0</v>
      </c>
      <c r="AW32" s="52">
        <v>4142</v>
      </c>
      <c r="AX32" s="52">
        <f t="shared" si="18"/>
        <v>-98696</v>
      </c>
      <c r="AY32" s="52">
        <v>0</v>
      </c>
      <c r="AZ32" s="52">
        <v>0</v>
      </c>
      <c r="BA32" s="52">
        <f t="shared" si="19"/>
        <v>0</v>
      </c>
      <c r="BB32" s="52">
        <v>0</v>
      </c>
      <c r="BC32" s="52">
        <v>0</v>
      </c>
      <c r="BD32" s="52">
        <v>0</v>
      </c>
      <c r="BE32" s="52">
        <f t="shared" si="20"/>
        <v>0</v>
      </c>
      <c r="BF32" s="52">
        <v>0</v>
      </c>
      <c r="BG32" s="52">
        <v>0</v>
      </c>
      <c r="BH32" s="52">
        <v>0</v>
      </c>
      <c r="BI32" s="52">
        <f t="shared" si="21"/>
        <v>0</v>
      </c>
      <c r="BJ32" s="52">
        <f t="shared" si="22"/>
        <v>-98696</v>
      </c>
      <c r="BK32" s="52">
        <f t="shared" si="23"/>
        <v>-98696</v>
      </c>
      <c r="BL32" s="52">
        <f t="shared" si="24"/>
        <v>-103980</v>
      </c>
      <c r="BM32" s="52">
        <f t="shared" si="25"/>
        <v>-103980</v>
      </c>
      <c r="BN32" s="52">
        <v>21955</v>
      </c>
      <c r="BO32" s="52">
        <v>3</v>
      </c>
      <c r="BP32" s="52">
        <v>1073</v>
      </c>
      <c r="BQ32" s="52">
        <v>2844</v>
      </c>
      <c r="BR32" s="52">
        <v>146290</v>
      </c>
      <c r="BS32" s="12"/>
      <c r="BT32" s="45">
        <v>418840</v>
      </c>
      <c r="BU32" s="45">
        <f t="shared" si="8"/>
        <v>97796</v>
      </c>
      <c r="BV32" s="45">
        <v>615332</v>
      </c>
      <c r="BW32" s="45">
        <f t="shared" si="9"/>
        <v>0</v>
      </c>
      <c r="BX32" s="45">
        <v>0</v>
      </c>
      <c r="BY32" s="45">
        <f t="shared" si="10"/>
        <v>0</v>
      </c>
      <c r="BZ32" s="45">
        <v>13245</v>
      </c>
      <c r="CA32" s="45">
        <f t="shared" si="11"/>
        <v>-111941</v>
      </c>
      <c r="CB32" s="45">
        <v>13245</v>
      </c>
      <c r="CC32" s="45">
        <f t="shared" si="12"/>
        <v>-111941</v>
      </c>
      <c r="CD32" s="45">
        <v>5859</v>
      </c>
      <c r="CE32" s="45">
        <f t="shared" si="13"/>
        <v>-109839</v>
      </c>
      <c r="CF32" s="45">
        <v>5859</v>
      </c>
      <c r="CG32" s="45">
        <f t="shared" si="14"/>
        <v>-109839</v>
      </c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32.25" customHeight="1">
      <c r="A33" s="50" t="s">
        <v>58</v>
      </c>
      <c r="B33" s="56">
        <f>C33+D33+E33+I33+J33+'第３７表国保（事業会計）決算 (次ページ以降印刷)'!C33+'第３７表国保（事業会計）決算 (次ページ以降印刷)'!D33+'第３７表国保（事業会計）決算 (次ページ以降印刷)'!I33+'第３７表国保（事業会計）決算 (次ページ以降印刷)'!J33+'第３７表国保（事業会計）決算 (次ページ以降印刷)'!K33</f>
        <v>1819078</v>
      </c>
      <c r="C33" s="82">
        <v>486650</v>
      </c>
      <c r="D33" s="82">
        <v>0</v>
      </c>
      <c r="E33" s="82">
        <v>525053</v>
      </c>
      <c r="F33" s="82">
        <v>350519</v>
      </c>
      <c r="G33" s="82">
        <v>165380</v>
      </c>
      <c r="H33" s="82">
        <v>9154</v>
      </c>
      <c r="I33" s="82">
        <v>345818</v>
      </c>
      <c r="J33" s="82">
        <v>83321</v>
      </c>
      <c r="K33" s="82">
        <v>9154</v>
      </c>
      <c r="L33" s="54">
        <v>0</v>
      </c>
      <c r="M33" s="54">
        <v>21623</v>
      </c>
      <c r="N33" s="54">
        <v>96982</v>
      </c>
      <c r="O33" s="54">
        <v>4291</v>
      </c>
      <c r="P33" s="54">
        <v>50914</v>
      </c>
      <c r="Q33" s="54">
        <v>0</v>
      </c>
      <c r="R33" s="54">
        <v>41777</v>
      </c>
      <c r="S33" s="54">
        <v>0</v>
      </c>
      <c r="T33" s="54">
        <v>36429</v>
      </c>
      <c r="U33" s="54">
        <v>3776</v>
      </c>
      <c r="V33" s="54">
        <f t="shared" si="15"/>
        <v>1080058</v>
      </c>
      <c r="W33" s="54">
        <v>24289</v>
      </c>
      <c r="X33" s="54">
        <v>18193</v>
      </c>
      <c r="Y33" s="54">
        <v>3588</v>
      </c>
      <c r="Z33" s="54">
        <v>1330</v>
      </c>
      <c r="AA33" s="54">
        <v>1178</v>
      </c>
      <c r="AB33" s="54">
        <v>660636</v>
      </c>
      <c r="AC33" s="54">
        <v>647904</v>
      </c>
      <c r="AD33" s="54">
        <v>9870</v>
      </c>
      <c r="AE33" s="54">
        <v>2862</v>
      </c>
      <c r="AF33" s="55">
        <v>271515</v>
      </c>
      <c r="AG33" s="54">
        <v>268430</v>
      </c>
      <c r="AH33" s="54">
        <v>3085</v>
      </c>
      <c r="AI33" s="54">
        <v>80042</v>
      </c>
      <c r="AJ33" s="54">
        <v>23684</v>
      </c>
      <c r="AK33" s="54">
        <v>23684</v>
      </c>
      <c r="AL33" s="54">
        <v>0</v>
      </c>
      <c r="AM33" s="54">
        <v>0</v>
      </c>
      <c r="AN33" s="54">
        <v>13909</v>
      </c>
      <c r="AO33" s="54">
        <v>0</v>
      </c>
      <c r="AP33" s="54">
        <v>0</v>
      </c>
      <c r="AQ33" s="54">
        <v>0</v>
      </c>
      <c r="AR33" s="54">
        <v>87</v>
      </c>
      <c r="AS33" s="54">
        <v>0</v>
      </c>
      <c r="AT33" s="54">
        <v>0</v>
      </c>
      <c r="AU33" s="54">
        <v>0</v>
      </c>
      <c r="AV33" s="54">
        <v>0</v>
      </c>
      <c r="AW33" s="54">
        <v>5896</v>
      </c>
      <c r="AX33" s="54">
        <f t="shared" si="18"/>
        <v>739020</v>
      </c>
      <c r="AY33" s="54">
        <v>0</v>
      </c>
      <c r="AZ33" s="54">
        <v>0</v>
      </c>
      <c r="BA33" s="54">
        <f t="shared" si="19"/>
        <v>0</v>
      </c>
      <c r="BB33" s="54">
        <v>0</v>
      </c>
      <c r="BC33" s="54">
        <v>4820</v>
      </c>
      <c r="BD33" s="54">
        <v>0</v>
      </c>
      <c r="BE33" s="54">
        <f t="shared" si="20"/>
        <v>4820</v>
      </c>
      <c r="BF33" s="54">
        <v>0</v>
      </c>
      <c r="BG33" s="54">
        <v>0</v>
      </c>
      <c r="BH33" s="54">
        <v>4576</v>
      </c>
      <c r="BI33" s="54">
        <f t="shared" si="21"/>
        <v>-4576</v>
      </c>
      <c r="BJ33" s="54">
        <f t="shared" si="22"/>
        <v>739264</v>
      </c>
      <c r="BK33" s="54">
        <f t="shared" si="23"/>
        <v>739020</v>
      </c>
      <c r="BL33" s="54">
        <f t="shared" si="24"/>
        <v>725819</v>
      </c>
      <c r="BM33" s="54">
        <f t="shared" si="25"/>
        <v>725575</v>
      </c>
      <c r="BN33" s="54">
        <v>14226</v>
      </c>
      <c r="BO33" s="54">
        <v>3</v>
      </c>
      <c r="BP33" s="54">
        <v>2314</v>
      </c>
      <c r="BQ33" s="54">
        <v>5463</v>
      </c>
      <c r="BR33" s="55">
        <v>241546</v>
      </c>
      <c r="BS33" s="12"/>
      <c r="BT33" s="45">
        <v>1594223</v>
      </c>
      <c r="BU33" s="45">
        <f t="shared" si="8"/>
        <v>224855</v>
      </c>
      <c r="BV33" s="45">
        <v>1080058</v>
      </c>
      <c r="BW33" s="45">
        <f t="shared" si="9"/>
        <v>0</v>
      </c>
      <c r="BX33" s="45">
        <v>0</v>
      </c>
      <c r="BY33" s="45">
        <f t="shared" si="10"/>
        <v>0</v>
      </c>
      <c r="BZ33" s="45">
        <v>35026</v>
      </c>
      <c r="CA33" s="45">
        <f t="shared" si="11"/>
        <v>704238</v>
      </c>
      <c r="CB33" s="45">
        <v>34782</v>
      </c>
      <c r="CC33" s="45">
        <f t="shared" si="12"/>
        <v>704238</v>
      </c>
      <c r="CD33" s="45">
        <v>24814</v>
      </c>
      <c r="CE33" s="45">
        <f t="shared" si="13"/>
        <v>701005</v>
      </c>
      <c r="CF33" s="45">
        <v>24570</v>
      </c>
      <c r="CG33" s="45">
        <f t="shared" si="14"/>
        <v>701005</v>
      </c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32.25" customHeight="1">
      <c r="A34" s="49" t="s">
        <v>59</v>
      </c>
      <c r="B34" s="54">
        <f>C34+D34+E34+I34+J34+'第３７表国保（事業会計）決算 (次ページ以降印刷)'!C34+'第３７表国保（事業会計）決算 (次ページ以降印刷)'!D34+'第３７表国保（事業会計）決算 (次ページ以降印刷)'!I34+'第３７表国保（事業会計）決算 (次ページ以降印刷)'!J34+'第３７表国保（事業会計）決算 (次ページ以降印刷)'!K34</f>
        <v>2139471</v>
      </c>
      <c r="C34" s="80">
        <v>479528</v>
      </c>
      <c r="D34" s="80">
        <v>0</v>
      </c>
      <c r="E34" s="80">
        <v>613058</v>
      </c>
      <c r="F34" s="80">
        <v>398864</v>
      </c>
      <c r="G34" s="80">
        <v>203279</v>
      </c>
      <c r="H34" s="80">
        <v>10915</v>
      </c>
      <c r="I34" s="80">
        <v>362561</v>
      </c>
      <c r="J34" s="80">
        <v>101868</v>
      </c>
      <c r="K34" s="80">
        <v>0</v>
      </c>
      <c r="L34" s="54">
        <v>0</v>
      </c>
      <c r="M34" s="54">
        <v>14086</v>
      </c>
      <c r="N34" s="54">
        <v>58330</v>
      </c>
      <c r="O34" s="54">
        <v>8550</v>
      </c>
      <c r="P34" s="54">
        <v>23740</v>
      </c>
      <c r="Q34" s="54">
        <v>0</v>
      </c>
      <c r="R34" s="54">
        <v>26040</v>
      </c>
      <c r="S34" s="54">
        <v>68000</v>
      </c>
      <c r="T34" s="54">
        <v>30813</v>
      </c>
      <c r="U34" s="54">
        <v>1722</v>
      </c>
      <c r="V34" s="54">
        <f t="shared" si="15"/>
        <v>572449</v>
      </c>
      <c r="W34" s="54">
        <v>26951</v>
      </c>
      <c r="X34" s="54">
        <v>20100</v>
      </c>
      <c r="Y34" s="54">
        <v>5933</v>
      </c>
      <c r="Z34" s="54">
        <v>796</v>
      </c>
      <c r="AA34" s="54">
        <v>122</v>
      </c>
      <c r="AB34" s="54">
        <v>343592</v>
      </c>
      <c r="AC34" s="54">
        <v>339301</v>
      </c>
      <c r="AD34" s="54">
        <v>3030</v>
      </c>
      <c r="AE34" s="54">
        <v>1261</v>
      </c>
      <c r="AF34" s="55">
        <v>146369</v>
      </c>
      <c r="AG34" s="54">
        <v>145043</v>
      </c>
      <c r="AH34" s="54">
        <v>1326</v>
      </c>
      <c r="AI34" s="54">
        <v>42403</v>
      </c>
      <c r="AJ34" s="54">
        <v>11777</v>
      </c>
      <c r="AK34" s="54">
        <v>11777</v>
      </c>
      <c r="AL34" s="54">
        <v>0</v>
      </c>
      <c r="AM34" s="54">
        <v>0</v>
      </c>
      <c r="AN34" s="54">
        <v>722</v>
      </c>
      <c r="AO34" s="54">
        <v>0</v>
      </c>
      <c r="AP34" s="54">
        <v>0</v>
      </c>
      <c r="AQ34" s="54">
        <v>0</v>
      </c>
      <c r="AR34" s="54">
        <v>5</v>
      </c>
      <c r="AS34" s="54">
        <v>0</v>
      </c>
      <c r="AT34" s="54">
        <v>0</v>
      </c>
      <c r="AU34" s="54">
        <v>0</v>
      </c>
      <c r="AV34" s="54">
        <v>0</v>
      </c>
      <c r="AW34" s="54">
        <v>630</v>
      </c>
      <c r="AX34" s="54">
        <f t="shared" si="18"/>
        <v>1567022</v>
      </c>
      <c r="AY34" s="54">
        <v>0</v>
      </c>
      <c r="AZ34" s="54">
        <v>0</v>
      </c>
      <c r="BA34" s="54">
        <f t="shared" si="19"/>
        <v>0</v>
      </c>
      <c r="BB34" s="54">
        <v>0</v>
      </c>
      <c r="BC34" s="54">
        <v>0</v>
      </c>
      <c r="BD34" s="54">
        <v>0</v>
      </c>
      <c r="BE34" s="54">
        <f t="shared" si="20"/>
        <v>0</v>
      </c>
      <c r="BF34" s="54">
        <v>0</v>
      </c>
      <c r="BG34" s="54">
        <v>0</v>
      </c>
      <c r="BH34" s="54">
        <v>0</v>
      </c>
      <c r="BI34" s="54">
        <f t="shared" si="21"/>
        <v>0</v>
      </c>
      <c r="BJ34" s="54">
        <f t="shared" si="22"/>
        <v>1567022</v>
      </c>
      <c r="BK34" s="54">
        <f t="shared" si="23"/>
        <v>1567022</v>
      </c>
      <c r="BL34" s="54">
        <f t="shared" si="24"/>
        <v>1558472</v>
      </c>
      <c r="BM34" s="54">
        <f t="shared" si="25"/>
        <v>1558472</v>
      </c>
      <c r="BN34" s="54">
        <v>21590</v>
      </c>
      <c r="BO34" s="54">
        <v>3</v>
      </c>
      <c r="BP34" s="54">
        <v>943</v>
      </c>
      <c r="BQ34" s="54">
        <v>2356</v>
      </c>
      <c r="BR34" s="55">
        <v>356</v>
      </c>
      <c r="BS34" s="12"/>
      <c r="BT34" s="45">
        <v>1854228</v>
      </c>
      <c r="BU34" s="45">
        <f t="shared" si="8"/>
        <v>285243</v>
      </c>
      <c r="BV34" s="45">
        <v>572449</v>
      </c>
      <c r="BW34" s="45">
        <f t="shared" si="9"/>
        <v>0</v>
      </c>
      <c r="BX34" s="45">
        <v>0</v>
      </c>
      <c r="BY34" s="45">
        <f t="shared" si="10"/>
        <v>0</v>
      </c>
      <c r="BZ34" s="45">
        <v>3293</v>
      </c>
      <c r="CA34" s="45">
        <f t="shared" si="11"/>
        <v>1563729</v>
      </c>
      <c r="CB34" s="45">
        <v>3293</v>
      </c>
      <c r="CC34" s="45">
        <f t="shared" si="12"/>
        <v>1563729</v>
      </c>
      <c r="CD34" s="45">
        <v>-8201</v>
      </c>
      <c r="CE34" s="45">
        <f t="shared" si="13"/>
        <v>1566673</v>
      </c>
      <c r="CF34" s="45">
        <v>-8201</v>
      </c>
      <c r="CG34" s="45">
        <f t="shared" si="14"/>
        <v>1566673</v>
      </c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32.25" customHeight="1">
      <c r="A35" s="49" t="s">
        <v>60</v>
      </c>
      <c r="B35" s="54">
        <f>C35+D35+E35+I35+J35+'第３７表国保（事業会計）決算 (次ページ以降印刷)'!C35+'第３７表国保（事業会計）決算 (次ページ以降印刷)'!D35+'第３７表国保（事業会計）決算 (次ページ以降印刷)'!I35+'第３７表国保（事業会計）決算 (次ページ以降印刷)'!J35+'第３７表国保（事業会計）決算 (次ページ以降印刷)'!K35</f>
        <v>366854</v>
      </c>
      <c r="C35" s="80">
        <v>95753</v>
      </c>
      <c r="D35" s="80">
        <v>0</v>
      </c>
      <c r="E35" s="80">
        <v>110623</v>
      </c>
      <c r="F35" s="80">
        <v>76789</v>
      </c>
      <c r="G35" s="80">
        <v>31321</v>
      </c>
      <c r="H35" s="80">
        <v>2513</v>
      </c>
      <c r="I35" s="80">
        <v>54144</v>
      </c>
      <c r="J35" s="80">
        <v>20253</v>
      </c>
      <c r="K35" s="80">
        <v>0</v>
      </c>
      <c r="L35" s="54">
        <v>0</v>
      </c>
      <c r="M35" s="54">
        <v>11085</v>
      </c>
      <c r="N35" s="54">
        <v>40755</v>
      </c>
      <c r="O35" s="54">
        <v>0</v>
      </c>
      <c r="P35" s="54">
        <v>26153</v>
      </c>
      <c r="Q35" s="54">
        <v>0</v>
      </c>
      <c r="R35" s="54">
        <v>14602</v>
      </c>
      <c r="S35" s="54">
        <v>0</v>
      </c>
      <c r="T35" s="54">
        <v>94560</v>
      </c>
      <c r="U35" s="54">
        <v>6430</v>
      </c>
      <c r="V35" s="54">
        <f t="shared" si="15"/>
        <v>517429</v>
      </c>
      <c r="W35" s="54">
        <v>12258</v>
      </c>
      <c r="X35" s="54">
        <v>10242</v>
      </c>
      <c r="Y35" s="54">
        <v>922</v>
      </c>
      <c r="Z35" s="54">
        <v>833</v>
      </c>
      <c r="AA35" s="54">
        <v>261</v>
      </c>
      <c r="AB35" s="54">
        <v>319767</v>
      </c>
      <c r="AC35" s="54">
        <v>313535</v>
      </c>
      <c r="AD35" s="54">
        <v>4840</v>
      </c>
      <c r="AE35" s="54">
        <v>1392</v>
      </c>
      <c r="AF35" s="55">
        <v>123659</v>
      </c>
      <c r="AG35" s="54">
        <v>123659</v>
      </c>
      <c r="AH35" s="54">
        <v>0</v>
      </c>
      <c r="AI35" s="54">
        <v>43579</v>
      </c>
      <c r="AJ35" s="54">
        <v>11613</v>
      </c>
      <c r="AK35" s="54">
        <v>11613</v>
      </c>
      <c r="AL35" s="54">
        <v>0</v>
      </c>
      <c r="AM35" s="54">
        <v>0</v>
      </c>
      <c r="AN35" s="54">
        <v>6135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>
        <v>0</v>
      </c>
      <c r="AV35" s="54">
        <v>0</v>
      </c>
      <c r="AW35" s="54">
        <v>418</v>
      </c>
      <c r="AX35" s="54">
        <f t="shared" si="18"/>
        <v>-150575</v>
      </c>
      <c r="AY35" s="54">
        <v>0</v>
      </c>
      <c r="AZ35" s="54">
        <v>0</v>
      </c>
      <c r="BA35" s="54">
        <f t="shared" si="19"/>
        <v>0</v>
      </c>
      <c r="BB35" s="54">
        <v>0</v>
      </c>
      <c r="BC35" s="54">
        <v>0</v>
      </c>
      <c r="BD35" s="54">
        <v>145</v>
      </c>
      <c r="BE35" s="54">
        <f t="shared" si="20"/>
        <v>-145</v>
      </c>
      <c r="BF35" s="54">
        <v>0</v>
      </c>
      <c r="BG35" s="54">
        <v>0</v>
      </c>
      <c r="BH35" s="54">
        <v>0</v>
      </c>
      <c r="BI35" s="54">
        <f t="shared" si="21"/>
        <v>0</v>
      </c>
      <c r="BJ35" s="54">
        <f t="shared" si="22"/>
        <v>-150720</v>
      </c>
      <c r="BK35" s="54">
        <f t="shared" si="23"/>
        <v>-150575</v>
      </c>
      <c r="BL35" s="54">
        <f t="shared" si="24"/>
        <v>-150720</v>
      </c>
      <c r="BM35" s="54">
        <f t="shared" si="25"/>
        <v>-150575</v>
      </c>
      <c r="BN35" s="54">
        <v>7408</v>
      </c>
      <c r="BO35" s="54">
        <v>1</v>
      </c>
      <c r="BP35" s="54">
        <v>1088</v>
      </c>
      <c r="BQ35" s="54">
        <v>2783</v>
      </c>
      <c r="BR35" s="55">
        <v>253333</v>
      </c>
      <c r="BS35" s="12"/>
      <c r="BT35" s="45">
        <v>317551</v>
      </c>
      <c r="BU35" s="45">
        <f t="shared" si="8"/>
        <v>49303</v>
      </c>
      <c r="BV35" s="45">
        <v>517429</v>
      </c>
      <c r="BW35" s="45">
        <f t="shared" si="9"/>
        <v>0</v>
      </c>
      <c r="BX35" s="45">
        <v>0</v>
      </c>
      <c r="BY35" s="45">
        <f t="shared" si="10"/>
        <v>0</v>
      </c>
      <c r="BZ35" s="45">
        <v>97680</v>
      </c>
      <c r="CA35" s="45">
        <f t="shared" si="11"/>
        <v>-248400</v>
      </c>
      <c r="CB35" s="45">
        <v>97825</v>
      </c>
      <c r="CC35" s="45">
        <f t="shared" si="12"/>
        <v>-248400</v>
      </c>
      <c r="CD35" s="45">
        <v>94777</v>
      </c>
      <c r="CE35" s="45">
        <f t="shared" si="13"/>
        <v>-245497</v>
      </c>
      <c r="CF35" s="45">
        <v>94922</v>
      </c>
      <c r="CG35" s="45">
        <f t="shared" si="14"/>
        <v>-245497</v>
      </c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32.25" customHeight="1">
      <c r="A36" s="49" t="s">
        <v>61</v>
      </c>
      <c r="B36" s="54">
        <f>C36+D36+E36+I36+J36+'第３７表国保（事業会計）決算 (次ページ以降印刷)'!C36+'第３７表国保（事業会計）決算 (次ページ以降印刷)'!D36+'第３７表国保（事業会計）決算 (次ページ以降印刷)'!I36+'第３７表国保（事業会計）決算 (次ページ以降印刷)'!J36+'第３７表国保（事業会計）決算 (次ページ以降印刷)'!K36</f>
        <v>650676</v>
      </c>
      <c r="C36" s="80">
        <v>127266</v>
      </c>
      <c r="D36" s="80">
        <v>0</v>
      </c>
      <c r="E36" s="80">
        <v>193133</v>
      </c>
      <c r="F36" s="80">
        <v>124694</v>
      </c>
      <c r="G36" s="80">
        <v>64603</v>
      </c>
      <c r="H36" s="80">
        <v>3836</v>
      </c>
      <c r="I36" s="80">
        <v>98209</v>
      </c>
      <c r="J36" s="80">
        <v>30737</v>
      </c>
      <c r="K36" s="80">
        <v>30737</v>
      </c>
      <c r="L36" s="56">
        <v>6080</v>
      </c>
      <c r="M36" s="56">
        <v>30366</v>
      </c>
      <c r="N36" s="56">
        <v>97983</v>
      </c>
      <c r="O36" s="56">
        <v>16512</v>
      </c>
      <c r="P36" s="56">
        <v>51918</v>
      </c>
      <c r="Q36" s="56">
        <v>0</v>
      </c>
      <c r="R36" s="56">
        <v>29553</v>
      </c>
      <c r="S36" s="56">
        <v>58000</v>
      </c>
      <c r="T36" s="56">
        <v>41682</v>
      </c>
      <c r="U36" s="56">
        <v>1617</v>
      </c>
      <c r="V36" s="56">
        <f t="shared" si="15"/>
        <v>1195555</v>
      </c>
      <c r="W36" s="56">
        <v>45179</v>
      </c>
      <c r="X36" s="56">
        <v>36472</v>
      </c>
      <c r="Y36" s="56">
        <v>5910</v>
      </c>
      <c r="Z36" s="56">
        <v>1478</v>
      </c>
      <c r="AA36" s="56">
        <v>1319</v>
      </c>
      <c r="AB36" s="56">
        <v>781757</v>
      </c>
      <c r="AC36" s="56">
        <v>770849</v>
      </c>
      <c r="AD36" s="56">
        <v>8280</v>
      </c>
      <c r="AE36" s="56">
        <v>2628</v>
      </c>
      <c r="AF36" s="57">
        <v>266795</v>
      </c>
      <c r="AG36" s="56">
        <v>263110</v>
      </c>
      <c r="AH36" s="56">
        <v>3685</v>
      </c>
      <c r="AI36" s="56">
        <v>71745</v>
      </c>
      <c r="AJ36" s="56">
        <v>24321</v>
      </c>
      <c r="AK36" s="56">
        <v>24321</v>
      </c>
      <c r="AL36" s="56">
        <v>0</v>
      </c>
      <c r="AM36" s="56">
        <v>0</v>
      </c>
      <c r="AN36" s="56">
        <v>5292</v>
      </c>
      <c r="AO36" s="56">
        <v>0</v>
      </c>
      <c r="AP36" s="56">
        <v>0</v>
      </c>
      <c r="AQ36" s="56">
        <v>0</v>
      </c>
      <c r="AR36" s="56">
        <v>107</v>
      </c>
      <c r="AS36" s="56">
        <v>0</v>
      </c>
      <c r="AT36" s="56">
        <v>0</v>
      </c>
      <c r="AU36" s="56">
        <v>0</v>
      </c>
      <c r="AV36" s="56">
        <v>0</v>
      </c>
      <c r="AW36" s="56">
        <v>359</v>
      </c>
      <c r="AX36" s="56">
        <f t="shared" si="18"/>
        <v>-544879</v>
      </c>
      <c r="AY36" s="56">
        <v>0</v>
      </c>
      <c r="AZ36" s="56">
        <v>0</v>
      </c>
      <c r="BA36" s="56">
        <f t="shared" si="19"/>
        <v>0</v>
      </c>
      <c r="BB36" s="56">
        <v>0</v>
      </c>
      <c r="BC36" s="56">
        <v>3095</v>
      </c>
      <c r="BD36" s="56">
        <v>0</v>
      </c>
      <c r="BE36" s="56">
        <f t="shared" si="20"/>
        <v>3095</v>
      </c>
      <c r="BF36" s="56">
        <v>0</v>
      </c>
      <c r="BG36" s="56">
        <v>0</v>
      </c>
      <c r="BH36" s="56">
        <v>5265</v>
      </c>
      <c r="BI36" s="56">
        <f t="shared" si="21"/>
        <v>-5265</v>
      </c>
      <c r="BJ36" s="56">
        <f t="shared" si="22"/>
        <v>-547049</v>
      </c>
      <c r="BK36" s="56">
        <f t="shared" si="23"/>
        <v>-544879</v>
      </c>
      <c r="BL36" s="56">
        <f t="shared" si="24"/>
        <v>-594298</v>
      </c>
      <c r="BM36" s="56">
        <f t="shared" si="25"/>
        <v>-592128</v>
      </c>
      <c r="BN36" s="56">
        <v>33707</v>
      </c>
      <c r="BO36" s="56">
        <v>4</v>
      </c>
      <c r="BP36" s="56">
        <v>2782</v>
      </c>
      <c r="BQ36" s="56">
        <v>5776</v>
      </c>
      <c r="BR36" s="57">
        <v>143042</v>
      </c>
      <c r="BS36" s="12"/>
      <c r="BT36" s="45">
        <v>567745</v>
      </c>
      <c r="BU36" s="45">
        <f t="shared" si="8"/>
        <v>82931</v>
      </c>
      <c r="BV36" s="45">
        <v>1195555</v>
      </c>
      <c r="BW36" s="45">
        <f t="shared" si="9"/>
        <v>0</v>
      </c>
      <c r="BX36" s="45">
        <v>0</v>
      </c>
      <c r="BY36" s="45">
        <f t="shared" si="10"/>
        <v>0</v>
      </c>
      <c r="BZ36" s="45">
        <v>20483</v>
      </c>
      <c r="CA36" s="45">
        <f t="shared" si="11"/>
        <v>-567532</v>
      </c>
      <c r="CB36" s="45">
        <v>22653</v>
      </c>
      <c r="CC36" s="45">
        <f t="shared" si="12"/>
        <v>-567532</v>
      </c>
      <c r="CD36" s="45">
        <v>3971</v>
      </c>
      <c r="CE36" s="45">
        <f t="shared" si="13"/>
        <v>-598269</v>
      </c>
      <c r="CF36" s="45">
        <v>6141</v>
      </c>
      <c r="CG36" s="45">
        <f t="shared" si="14"/>
        <v>-598269</v>
      </c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2.25" customHeight="1">
      <c r="A37" s="46" t="s">
        <v>62</v>
      </c>
      <c r="B37" s="54">
        <f>C37+D37+E37+I37+J37+'第３７表国保（事業会計）決算 (次ページ以降印刷)'!C37+'第３７表国保（事業会計）決算 (次ページ以降印刷)'!D37+'第３７表国保（事業会計）決算 (次ページ以降印刷)'!I37+'第３７表国保（事業会計）決算 (次ページ以降印刷)'!J37+'第３７表国保（事業会計）決算 (次ページ以降印刷)'!K37</f>
        <v>324164</v>
      </c>
      <c r="C37" s="80">
        <v>61466</v>
      </c>
      <c r="D37" s="80">
        <v>0</v>
      </c>
      <c r="E37" s="80">
        <v>115290</v>
      </c>
      <c r="F37" s="80">
        <v>72555</v>
      </c>
      <c r="G37" s="80">
        <v>38835</v>
      </c>
      <c r="H37" s="80">
        <v>3900</v>
      </c>
      <c r="I37" s="80">
        <v>39543</v>
      </c>
      <c r="J37" s="80">
        <v>13948</v>
      </c>
      <c r="K37" s="80">
        <v>13948</v>
      </c>
      <c r="L37" s="54">
        <v>0</v>
      </c>
      <c r="M37" s="54">
        <v>25760</v>
      </c>
      <c r="N37" s="54">
        <v>87896</v>
      </c>
      <c r="O37" s="54">
        <v>0</v>
      </c>
      <c r="P37" s="54">
        <v>38768</v>
      </c>
      <c r="Q37" s="54">
        <v>0</v>
      </c>
      <c r="R37" s="54">
        <v>49128</v>
      </c>
      <c r="S37" s="54">
        <v>70000</v>
      </c>
      <c r="T37" s="54">
        <v>62738</v>
      </c>
      <c r="U37" s="54">
        <v>4100</v>
      </c>
      <c r="V37" s="54">
        <f t="shared" si="15"/>
        <v>810606</v>
      </c>
      <c r="W37" s="54">
        <v>33689</v>
      </c>
      <c r="X37" s="54">
        <v>28081</v>
      </c>
      <c r="Y37" s="54">
        <v>348</v>
      </c>
      <c r="Z37" s="54">
        <v>1122</v>
      </c>
      <c r="AA37" s="54">
        <v>4138</v>
      </c>
      <c r="AB37" s="54">
        <v>556150</v>
      </c>
      <c r="AC37" s="54">
        <v>546798</v>
      </c>
      <c r="AD37" s="54">
        <v>7640</v>
      </c>
      <c r="AE37" s="54">
        <v>1712</v>
      </c>
      <c r="AF37" s="55">
        <v>149553</v>
      </c>
      <c r="AG37" s="54">
        <v>147052</v>
      </c>
      <c r="AH37" s="54">
        <v>2501</v>
      </c>
      <c r="AI37" s="54">
        <v>46027</v>
      </c>
      <c r="AJ37" s="54">
        <v>17888</v>
      </c>
      <c r="AK37" s="54">
        <v>17888</v>
      </c>
      <c r="AL37" s="54">
        <v>0</v>
      </c>
      <c r="AM37" s="54">
        <v>0</v>
      </c>
      <c r="AN37" s="54">
        <v>5027</v>
      </c>
      <c r="AO37" s="54">
        <v>0</v>
      </c>
      <c r="AP37" s="54">
        <v>0</v>
      </c>
      <c r="AQ37" s="54">
        <v>0</v>
      </c>
      <c r="AR37" s="54">
        <v>82</v>
      </c>
      <c r="AS37" s="54">
        <v>0</v>
      </c>
      <c r="AT37" s="54">
        <v>0</v>
      </c>
      <c r="AU37" s="54">
        <v>0</v>
      </c>
      <c r="AV37" s="54">
        <v>0</v>
      </c>
      <c r="AW37" s="54">
        <v>2190</v>
      </c>
      <c r="AX37" s="54">
        <f t="shared" si="18"/>
        <v>-486442</v>
      </c>
      <c r="AY37" s="54">
        <v>0</v>
      </c>
      <c r="AZ37" s="54">
        <v>0</v>
      </c>
      <c r="BA37" s="54">
        <f t="shared" si="19"/>
        <v>0</v>
      </c>
      <c r="BB37" s="54">
        <v>0</v>
      </c>
      <c r="BC37" s="54">
        <v>6929</v>
      </c>
      <c r="BD37" s="54">
        <v>0</v>
      </c>
      <c r="BE37" s="54">
        <f t="shared" si="20"/>
        <v>6929</v>
      </c>
      <c r="BF37" s="54">
        <v>0</v>
      </c>
      <c r="BG37" s="54">
        <v>0</v>
      </c>
      <c r="BH37" s="54">
        <v>3614</v>
      </c>
      <c r="BI37" s="54">
        <f t="shared" si="21"/>
        <v>-3614</v>
      </c>
      <c r="BJ37" s="54">
        <f t="shared" si="22"/>
        <v>-483127</v>
      </c>
      <c r="BK37" s="54">
        <f t="shared" si="23"/>
        <v>-486442</v>
      </c>
      <c r="BL37" s="54">
        <f t="shared" si="24"/>
        <v>-497075</v>
      </c>
      <c r="BM37" s="54">
        <f t="shared" si="25"/>
        <v>-500390</v>
      </c>
      <c r="BN37" s="54">
        <v>25754</v>
      </c>
      <c r="BO37" s="54">
        <v>4</v>
      </c>
      <c r="BP37" s="54">
        <v>1599</v>
      </c>
      <c r="BQ37" s="54">
        <v>3684</v>
      </c>
      <c r="BR37" s="55">
        <v>161056</v>
      </c>
      <c r="BS37" s="12"/>
      <c r="BT37" s="45">
        <v>274365</v>
      </c>
      <c r="BU37" s="45">
        <f t="shared" si="8"/>
        <v>49799</v>
      </c>
      <c r="BV37" s="45">
        <v>810606</v>
      </c>
      <c r="BW37" s="45">
        <f t="shared" si="9"/>
        <v>0</v>
      </c>
      <c r="BX37" s="45">
        <v>0</v>
      </c>
      <c r="BY37" s="45">
        <f t="shared" si="10"/>
        <v>0</v>
      </c>
      <c r="BZ37" s="45">
        <v>72464</v>
      </c>
      <c r="CA37" s="45">
        <f t="shared" si="11"/>
        <v>-555591</v>
      </c>
      <c r="CB37" s="45">
        <v>69149</v>
      </c>
      <c r="CC37" s="45">
        <f t="shared" si="12"/>
        <v>-555591</v>
      </c>
      <c r="CD37" s="45">
        <v>67992</v>
      </c>
      <c r="CE37" s="45">
        <f t="shared" si="13"/>
        <v>-565067</v>
      </c>
      <c r="CF37" s="45">
        <v>64677</v>
      </c>
      <c r="CG37" s="45">
        <f t="shared" si="14"/>
        <v>-565067</v>
      </c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2.25" customHeight="1">
      <c r="A38" s="90" t="s">
        <v>63</v>
      </c>
      <c r="B38" s="56">
        <f>C38+D38+E38+I38+J38+'第３７表国保（事業会計）決算 (次ページ以降印刷)'!C38+'第３７表国保（事業会計）決算 (次ページ以降印刷)'!D38+'第３７表国保（事業会計）決算 (次ページ以降印刷)'!I38+'第３７表国保（事業会計）決算 (次ページ以降印刷)'!J38+'第３７表国保（事業会計）決算 (次ページ以降印刷)'!K38</f>
        <v>483579</v>
      </c>
      <c r="C38" s="82">
        <v>87040</v>
      </c>
      <c r="D38" s="82">
        <v>0</v>
      </c>
      <c r="E38" s="82">
        <v>128845</v>
      </c>
      <c r="F38" s="82">
        <v>91974</v>
      </c>
      <c r="G38" s="82">
        <v>36871</v>
      </c>
      <c r="H38" s="82">
        <v>0</v>
      </c>
      <c r="I38" s="82">
        <v>104608</v>
      </c>
      <c r="J38" s="82">
        <v>19884</v>
      </c>
      <c r="K38" s="82">
        <v>1499</v>
      </c>
      <c r="L38" s="54">
        <v>1414</v>
      </c>
      <c r="M38" s="54">
        <v>6395</v>
      </c>
      <c r="N38" s="54">
        <v>18825</v>
      </c>
      <c r="O38" s="54">
        <v>0</v>
      </c>
      <c r="P38" s="54">
        <v>15122</v>
      </c>
      <c r="Q38" s="54">
        <v>0</v>
      </c>
      <c r="R38" s="54">
        <v>3703</v>
      </c>
      <c r="S38" s="54">
        <v>15200</v>
      </c>
      <c r="T38" s="54">
        <v>11375</v>
      </c>
      <c r="U38" s="54">
        <v>457</v>
      </c>
      <c r="V38" s="54">
        <f t="shared" si="15"/>
        <v>245517</v>
      </c>
      <c r="W38" s="54">
        <v>19838</v>
      </c>
      <c r="X38" s="54">
        <v>16540</v>
      </c>
      <c r="Y38" s="54">
        <v>713</v>
      </c>
      <c r="Z38" s="54">
        <v>562</v>
      </c>
      <c r="AA38" s="54">
        <v>2023</v>
      </c>
      <c r="AB38" s="54">
        <v>149625</v>
      </c>
      <c r="AC38" s="54">
        <v>134403</v>
      </c>
      <c r="AD38" s="54">
        <v>14602</v>
      </c>
      <c r="AE38" s="54">
        <v>620</v>
      </c>
      <c r="AF38" s="55">
        <v>51127</v>
      </c>
      <c r="AG38" s="54">
        <v>50271</v>
      </c>
      <c r="AH38" s="54">
        <v>856</v>
      </c>
      <c r="AI38" s="54">
        <v>16724</v>
      </c>
      <c r="AJ38" s="54">
        <v>5657</v>
      </c>
      <c r="AK38" s="54">
        <v>5657</v>
      </c>
      <c r="AL38" s="54">
        <v>0</v>
      </c>
      <c r="AM38" s="54">
        <v>0</v>
      </c>
      <c r="AN38" s="54">
        <v>2282</v>
      </c>
      <c r="AO38" s="54">
        <v>0</v>
      </c>
      <c r="AP38" s="54">
        <v>0</v>
      </c>
      <c r="AQ38" s="54">
        <v>0</v>
      </c>
      <c r="AR38" s="54">
        <v>1</v>
      </c>
      <c r="AS38" s="54">
        <v>43</v>
      </c>
      <c r="AT38" s="54">
        <v>0</v>
      </c>
      <c r="AU38" s="54">
        <v>43</v>
      </c>
      <c r="AV38" s="54">
        <v>0</v>
      </c>
      <c r="AW38" s="54">
        <v>220</v>
      </c>
      <c r="AX38" s="54">
        <f t="shared" si="18"/>
        <v>238062</v>
      </c>
      <c r="AY38" s="54">
        <v>0</v>
      </c>
      <c r="AZ38" s="54">
        <v>0</v>
      </c>
      <c r="BA38" s="54">
        <f t="shared" si="19"/>
        <v>0</v>
      </c>
      <c r="BB38" s="54">
        <v>0</v>
      </c>
      <c r="BC38" s="54">
        <v>0</v>
      </c>
      <c r="BD38" s="54">
        <v>0</v>
      </c>
      <c r="BE38" s="54">
        <f t="shared" si="20"/>
        <v>0</v>
      </c>
      <c r="BF38" s="54">
        <v>0</v>
      </c>
      <c r="BG38" s="54">
        <v>883</v>
      </c>
      <c r="BH38" s="54">
        <v>0</v>
      </c>
      <c r="BI38" s="54">
        <f t="shared" si="21"/>
        <v>883</v>
      </c>
      <c r="BJ38" s="54">
        <f t="shared" si="22"/>
        <v>238945</v>
      </c>
      <c r="BK38" s="54">
        <f t="shared" si="23"/>
        <v>238062</v>
      </c>
      <c r="BL38" s="54">
        <f t="shared" si="24"/>
        <v>237446</v>
      </c>
      <c r="BM38" s="54">
        <f t="shared" si="25"/>
        <v>236563</v>
      </c>
      <c r="BN38" s="54">
        <v>15026</v>
      </c>
      <c r="BO38" s="54">
        <v>2</v>
      </c>
      <c r="BP38" s="54">
        <v>601</v>
      </c>
      <c r="BQ38" s="54">
        <v>1301</v>
      </c>
      <c r="BR38" s="55">
        <v>77955</v>
      </c>
      <c r="BS38" s="12"/>
      <c r="BT38" s="45">
        <v>373220</v>
      </c>
      <c r="BU38" s="45">
        <f t="shared" si="8"/>
        <v>110359</v>
      </c>
      <c r="BV38" s="45">
        <v>245517</v>
      </c>
      <c r="BW38" s="45">
        <f t="shared" si="9"/>
        <v>0</v>
      </c>
      <c r="BX38" s="45">
        <v>0</v>
      </c>
      <c r="BY38" s="45">
        <f t="shared" si="10"/>
        <v>0</v>
      </c>
      <c r="BZ38" s="45">
        <v>15674</v>
      </c>
      <c r="CA38" s="45">
        <f t="shared" si="11"/>
        <v>223271</v>
      </c>
      <c r="CB38" s="45">
        <v>14791</v>
      </c>
      <c r="CC38" s="45">
        <f t="shared" si="12"/>
        <v>223271</v>
      </c>
      <c r="CD38" s="45">
        <v>15674</v>
      </c>
      <c r="CE38" s="45">
        <f t="shared" si="13"/>
        <v>221772</v>
      </c>
      <c r="CF38" s="45">
        <v>14791</v>
      </c>
      <c r="CG38" s="45">
        <f t="shared" si="14"/>
        <v>221772</v>
      </c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32.25" customHeight="1">
      <c r="A39" s="4" t="s">
        <v>64</v>
      </c>
      <c r="B39" s="54">
        <f>C39+D39+E39+I39+J39+'第３７表国保（事業会計）決算 (次ページ以降印刷)'!C39+'第３７表国保（事業会計）決算 (次ページ以降印刷)'!D39+'第３７表国保（事業会計）決算 (次ページ以降印刷)'!I39+'第３７表国保（事業会計）決算 (次ページ以降印刷)'!J39+'第３７表国保（事業会計）決算 (次ページ以降印刷)'!K39</f>
        <v>261913</v>
      </c>
      <c r="C39" s="80">
        <v>49782</v>
      </c>
      <c r="D39" s="80">
        <v>0</v>
      </c>
      <c r="E39" s="80">
        <v>81500</v>
      </c>
      <c r="F39" s="80">
        <v>44648</v>
      </c>
      <c r="G39" s="80">
        <v>32717</v>
      </c>
      <c r="H39" s="80">
        <v>4135</v>
      </c>
      <c r="I39" s="80">
        <v>45042</v>
      </c>
      <c r="J39" s="80">
        <v>18807</v>
      </c>
      <c r="K39" s="80">
        <v>0</v>
      </c>
      <c r="L39" s="54">
        <v>0</v>
      </c>
      <c r="M39" s="54">
        <v>69</v>
      </c>
      <c r="N39" s="54">
        <v>12384</v>
      </c>
      <c r="O39" s="54">
        <v>476</v>
      </c>
      <c r="P39" s="54">
        <v>1890</v>
      </c>
      <c r="Q39" s="54">
        <v>0</v>
      </c>
      <c r="R39" s="54">
        <v>10018</v>
      </c>
      <c r="S39" s="54">
        <v>2000</v>
      </c>
      <c r="T39" s="54">
        <v>7969</v>
      </c>
      <c r="U39" s="54">
        <v>417</v>
      </c>
      <c r="V39" s="54">
        <f t="shared" si="15"/>
        <v>70674</v>
      </c>
      <c r="W39" s="54">
        <v>8787</v>
      </c>
      <c r="X39" s="54">
        <v>8302</v>
      </c>
      <c r="Y39" s="54">
        <v>0</v>
      </c>
      <c r="Z39" s="54">
        <v>364</v>
      </c>
      <c r="AA39" s="54">
        <v>121</v>
      </c>
      <c r="AB39" s="54">
        <v>34470</v>
      </c>
      <c r="AC39" s="54">
        <v>34297</v>
      </c>
      <c r="AD39" s="54">
        <v>0</v>
      </c>
      <c r="AE39" s="54">
        <v>173</v>
      </c>
      <c r="AF39" s="55">
        <v>15846</v>
      </c>
      <c r="AG39" s="54">
        <v>15627</v>
      </c>
      <c r="AH39" s="54">
        <v>219</v>
      </c>
      <c r="AI39" s="54">
        <v>4961</v>
      </c>
      <c r="AJ39" s="54">
        <v>923</v>
      </c>
      <c r="AK39" s="54">
        <v>923</v>
      </c>
      <c r="AL39" s="54">
        <v>0</v>
      </c>
      <c r="AM39" s="54">
        <v>0</v>
      </c>
      <c r="AN39" s="54">
        <v>1072</v>
      </c>
      <c r="AO39" s="54">
        <v>1392</v>
      </c>
      <c r="AP39" s="54">
        <v>1392</v>
      </c>
      <c r="AQ39" s="54">
        <v>0</v>
      </c>
      <c r="AR39" s="54">
        <v>1</v>
      </c>
      <c r="AS39" s="54">
        <v>0</v>
      </c>
      <c r="AT39" s="54">
        <v>0</v>
      </c>
      <c r="AU39" s="54">
        <v>0</v>
      </c>
      <c r="AV39" s="54">
        <v>0</v>
      </c>
      <c r="AW39" s="54">
        <v>3222</v>
      </c>
      <c r="AX39" s="54">
        <f t="shared" si="18"/>
        <v>191239</v>
      </c>
      <c r="AY39" s="54">
        <v>0</v>
      </c>
      <c r="AZ39" s="54">
        <v>0</v>
      </c>
      <c r="BA39" s="54">
        <f t="shared" si="19"/>
        <v>0</v>
      </c>
      <c r="BB39" s="54">
        <v>0</v>
      </c>
      <c r="BC39" s="54">
        <v>0</v>
      </c>
      <c r="BD39" s="54">
        <v>1263</v>
      </c>
      <c r="BE39" s="54">
        <f t="shared" si="20"/>
        <v>-1263</v>
      </c>
      <c r="BF39" s="54">
        <v>0</v>
      </c>
      <c r="BG39" s="54">
        <v>0</v>
      </c>
      <c r="BH39" s="54">
        <v>1869</v>
      </c>
      <c r="BI39" s="54">
        <f t="shared" si="21"/>
        <v>-1869</v>
      </c>
      <c r="BJ39" s="54">
        <f t="shared" si="22"/>
        <v>188107</v>
      </c>
      <c r="BK39" s="54">
        <f t="shared" si="23"/>
        <v>191239</v>
      </c>
      <c r="BL39" s="54">
        <f t="shared" si="24"/>
        <v>189023</v>
      </c>
      <c r="BM39" s="54">
        <f t="shared" si="25"/>
        <v>192155</v>
      </c>
      <c r="BN39" s="54">
        <v>7040</v>
      </c>
      <c r="BO39" s="54">
        <v>1</v>
      </c>
      <c r="BP39" s="54">
        <v>159</v>
      </c>
      <c r="BQ39" s="54">
        <v>398</v>
      </c>
      <c r="BR39" s="55">
        <v>59001</v>
      </c>
      <c r="BS39" s="12"/>
      <c r="BT39" s="45">
        <v>234036</v>
      </c>
      <c r="BU39" s="45">
        <f t="shared" si="8"/>
        <v>27877</v>
      </c>
      <c r="BV39" s="45">
        <v>70674</v>
      </c>
      <c r="BW39" s="45">
        <f t="shared" si="9"/>
        <v>0</v>
      </c>
      <c r="BX39" s="45">
        <v>0</v>
      </c>
      <c r="BY39" s="45">
        <f t="shared" si="10"/>
        <v>0</v>
      </c>
      <c r="BZ39" s="45">
        <v>-306</v>
      </c>
      <c r="CA39" s="45">
        <f t="shared" si="11"/>
        <v>188413</v>
      </c>
      <c r="CB39" s="45">
        <v>2826</v>
      </c>
      <c r="CC39" s="45">
        <f t="shared" si="12"/>
        <v>188413</v>
      </c>
      <c r="CD39" s="45">
        <v>379</v>
      </c>
      <c r="CE39" s="45">
        <f t="shared" si="13"/>
        <v>188644</v>
      </c>
      <c r="CF39" s="45">
        <v>3511</v>
      </c>
      <c r="CG39" s="45">
        <f t="shared" si="14"/>
        <v>188644</v>
      </c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32.25" customHeight="1">
      <c r="A40" s="4" t="s">
        <v>171</v>
      </c>
      <c r="B40" s="54">
        <f>C40+D40+E40+I40+J40+'第３７表国保（事業会計）決算 (次ページ以降印刷)'!C40+'第３７表国保（事業会計）決算 (次ページ以降印刷)'!D40+'第３７表国保（事業会計）決算 (次ページ以降印刷)'!I40+'第３７表国保（事業会計）決算 (次ページ以降印刷)'!J40+'第３７表国保（事業会計）決算 (次ページ以降印刷)'!K40</f>
        <v>2910281</v>
      </c>
      <c r="C40" s="80">
        <v>660606</v>
      </c>
      <c r="D40" s="80">
        <v>0</v>
      </c>
      <c r="E40" s="80">
        <v>805908</v>
      </c>
      <c r="F40" s="80">
        <v>534982</v>
      </c>
      <c r="G40" s="80">
        <v>268241</v>
      </c>
      <c r="H40" s="80">
        <v>2685</v>
      </c>
      <c r="I40" s="80">
        <v>486764</v>
      </c>
      <c r="J40" s="80">
        <v>142443</v>
      </c>
      <c r="K40" s="80">
        <v>142443</v>
      </c>
      <c r="L40" s="54">
        <v>1027</v>
      </c>
      <c r="M40" s="54">
        <v>3364</v>
      </c>
      <c r="N40" s="54">
        <v>39444</v>
      </c>
      <c r="O40" s="54">
        <v>6225</v>
      </c>
      <c r="P40" s="54">
        <v>10455</v>
      </c>
      <c r="Q40" s="54">
        <v>0</v>
      </c>
      <c r="R40" s="54">
        <v>22764</v>
      </c>
      <c r="S40" s="54">
        <v>13040</v>
      </c>
      <c r="T40" s="54">
        <v>25267</v>
      </c>
      <c r="U40" s="54">
        <v>66</v>
      </c>
      <c r="V40" s="54">
        <f t="shared" si="15"/>
        <v>219758</v>
      </c>
      <c r="W40" s="54">
        <v>22967</v>
      </c>
      <c r="X40" s="54">
        <v>21834</v>
      </c>
      <c r="Y40" s="54">
        <v>574</v>
      </c>
      <c r="Z40" s="54">
        <v>517</v>
      </c>
      <c r="AA40" s="54">
        <v>42</v>
      </c>
      <c r="AB40" s="54">
        <v>117409</v>
      </c>
      <c r="AC40" s="54">
        <v>116166</v>
      </c>
      <c r="AD40" s="54">
        <v>800</v>
      </c>
      <c r="AE40" s="54">
        <v>443</v>
      </c>
      <c r="AF40" s="55">
        <v>49016</v>
      </c>
      <c r="AG40" s="54">
        <v>48232</v>
      </c>
      <c r="AH40" s="54">
        <v>784</v>
      </c>
      <c r="AI40" s="54">
        <v>12640</v>
      </c>
      <c r="AJ40" s="54">
        <v>4110</v>
      </c>
      <c r="AK40" s="54">
        <v>0</v>
      </c>
      <c r="AL40" s="54">
        <v>0</v>
      </c>
      <c r="AM40" s="54">
        <v>4110</v>
      </c>
      <c r="AN40" s="54">
        <v>436</v>
      </c>
      <c r="AO40" s="54">
        <v>640</v>
      </c>
      <c r="AP40" s="54">
        <v>0</v>
      </c>
      <c r="AQ40" s="54">
        <v>640</v>
      </c>
      <c r="AR40" s="54">
        <v>10529</v>
      </c>
      <c r="AS40" s="54">
        <v>0</v>
      </c>
      <c r="AT40" s="54">
        <v>0</v>
      </c>
      <c r="AU40" s="54">
        <v>0</v>
      </c>
      <c r="AV40" s="54">
        <v>0</v>
      </c>
      <c r="AW40" s="54">
        <v>2011</v>
      </c>
      <c r="AX40" s="54">
        <f t="shared" si="18"/>
        <v>2690523</v>
      </c>
      <c r="AY40" s="54">
        <v>0</v>
      </c>
      <c r="AZ40" s="54">
        <v>0</v>
      </c>
      <c r="BA40" s="54">
        <f t="shared" si="19"/>
        <v>0</v>
      </c>
      <c r="BB40" s="54">
        <v>0</v>
      </c>
      <c r="BC40" s="54">
        <v>3219</v>
      </c>
      <c r="BD40" s="54">
        <v>0</v>
      </c>
      <c r="BE40" s="54">
        <f t="shared" si="20"/>
        <v>3219</v>
      </c>
      <c r="BF40" s="54">
        <v>0</v>
      </c>
      <c r="BG40" s="54">
        <v>0</v>
      </c>
      <c r="BH40" s="54">
        <v>3839</v>
      </c>
      <c r="BI40" s="54">
        <f t="shared" si="21"/>
        <v>-3839</v>
      </c>
      <c r="BJ40" s="54">
        <f t="shared" si="22"/>
        <v>2689903</v>
      </c>
      <c r="BK40" s="54">
        <f t="shared" si="23"/>
        <v>2690523</v>
      </c>
      <c r="BL40" s="54">
        <f t="shared" si="24"/>
        <v>2541235</v>
      </c>
      <c r="BM40" s="54">
        <f t="shared" si="25"/>
        <v>2541855</v>
      </c>
      <c r="BN40" s="54">
        <v>19880</v>
      </c>
      <c r="BO40" s="54">
        <v>2</v>
      </c>
      <c r="BP40" s="54">
        <v>461</v>
      </c>
      <c r="BQ40" s="54">
        <v>1001</v>
      </c>
      <c r="BR40" s="55">
        <v>167159</v>
      </c>
      <c r="BS40" s="12"/>
      <c r="BT40" s="45">
        <v>2537546</v>
      </c>
      <c r="BU40" s="45">
        <f t="shared" si="8"/>
        <v>372735</v>
      </c>
      <c r="BV40" s="45">
        <v>219758</v>
      </c>
      <c r="BW40" s="45">
        <f t="shared" si="9"/>
        <v>0</v>
      </c>
      <c r="BX40" s="45">
        <v>0</v>
      </c>
      <c r="BY40" s="45">
        <f t="shared" si="10"/>
        <v>0</v>
      </c>
      <c r="BZ40" s="45">
        <v>17658</v>
      </c>
      <c r="CA40" s="45">
        <f t="shared" si="11"/>
        <v>2672245</v>
      </c>
      <c r="CB40" s="45">
        <v>18278</v>
      </c>
      <c r="CC40" s="45">
        <f t="shared" si="12"/>
        <v>2672245</v>
      </c>
      <c r="CD40" s="45">
        <v>11433</v>
      </c>
      <c r="CE40" s="45">
        <f t="shared" si="13"/>
        <v>2529802</v>
      </c>
      <c r="CF40" s="45">
        <v>12053</v>
      </c>
      <c r="CG40" s="45">
        <f t="shared" si="14"/>
        <v>2529802</v>
      </c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32.25" customHeight="1">
      <c r="A41" s="4" t="s">
        <v>65</v>
      </c>
      <c r="B41" s="54">
        <f>C41+D41+E41+I41+J41+'第３７表国保（事業会計）決算 (次ページ以降印刷)'!C41+'第３７表国保（事業会計）決算 (次ページ以降印刷)'!D41+'第３７表国保（事業会計）決算 (次ページ以降印刷)'!I41+'第３７表国保（事業会計）決算 (次ページ以降印刷)'!J41+'第３７表国保（事業会計）決算 (次ページ以降印刷)'!K41</f>
        <v>1748692</v>
      </c>
      <c r="C41" s="80">
        <v>472862</v>
      </c>
      <c r="D41" s="80">
        <v>0</v>
      </c>
      <c r="E41" s="80">
        <v>475539</v>
      </c>
      <c r="F41" s="80">
        <v>333681</v>
      </c>
      <c r="G41" s="80">
        <v>125519</v>
      </c>
      <c r="H41" s="80">
        <v>16339</v>
      </c>
      <c r="I41" s="80">
        <v>253111</v>
      </c>
      <c r="J41" s="80">
        <v>76970</v>
      </c>
      <c r="K41" s="80">
        <v>6874</v>
      </c>
      <c r="L41" s="54">
        <v>0</v>
      </c>
      <c r="M41" s="54">
        <v>8974</v>
      </c>
      <c r="N41" s="54">
        <v>41397</v>
      </c>
      <c r="O41" s="54">
        <v>2750</v>
      </c>
      <c r="P41" s="54">
        <v>12988</v>
      </c>
      <c r="Q41" s="54">
        <v>0</v>
      </c>
      <c r="R41" s="54">
        <v>25659</v>
      </c>
      <c r="S41" s="54">
        <v>6000</v>
      </c>
      <c r="T41" s="54">
        <v>27170</v>
      </c>
      <c r="U41" s="54">
        <v>772</v>
      </c>
      <c r="V41" s="54">
        <f t="shared" si="15"/>
        <v>280826</v>
      </c>
      <c r="W41" s="54">
        <v>30294</v>
      </c>
      <c r="X41" s="54">
        <v>27671</v>
      </c>
      <c r="Y41" s="54">
        <v>1846</v>
      </c>
      <c r="Z41" s="54">
        <v>558</v>
      </c>
      <c r="AA41" s="54">
        <v>219</v>
      </c>
      <c r="AB41" s="54">
        <v>189522</v>
      </c>
      <c r="AC41" s="54">
        <v>187328</v>
      </c>
      <c r="AD41" s="54">
        <v>1450</v>
      </c>
      <c r="AE41" s="54">
        <v>744</v>
      </c>
      <c r="AF41" s="55">
        <v>34947</v>
      </c>
      <c r="AG41" s="54">
        <v>34947</v>
      </c>
      <c r="AH41" s="54">
        <v>0</v>
      </c>
      <c r="AI41" s="54">
        <v>16951</v>
      </c>
      <c r="AJ41" s="54">
        <v>5059</v>
      </c>
      <c r="AK41" s="54">
        <v>5059</v>
      </c>
      <c r="AL41" s="54">
        <v>0</v>
      </c>
      <c r="AM41" s="54">
        <v>0</v>
      </c>
      <c r="AN41" s="54">
        <v>3844</v>
      </c>
      <c r="AO41" s="54">
        <v>0</v>
      </c>
      <c r="AP41" s="54">
        <v>0</v>
      </c>
      <c r="AQ41" s="54">
        <v>0</v>
      </c>
      <c r="AR41" s="54">
        <v>13</v>
      </c>
      <c r="AS41" s="54">
        <v>0</v>
      </c>
      <c r="AT41" s="54">
        <v>0</v>
      </c>
      <c r="AU41" s="54">
        <v>0</v>
      </c>
      <c r="AV41" s="54">
        <v>0</v>
      </c>
      <c r="AW41" s="54">
        <v>196</v>
      </c>
      <c r="AX41" s="54">
        <f t="shared" si="18"/>
        <v>1467866</v>
      </c>
      <c r="AY41" s="54">
        <v>0</v>
      </c>
      <c r="AZ41" s="54">
        <v>0</v>
      </c>
      <c r="BA41" s="54">
        <f t="shared" si="19"/>
        <v>0</v>
      </c>
      <c r="BB41" s="54">
        <v>0</v>
      </c>
      <c r="BC41" s="54">
        <v>4256</v>
      </c>
      <c r="BD41" s="54">
        <v>0</v>
      </c>
      <c r="BE41" s="54">
        <f t="shared" si="20"/>
        <v>4256</v>
      </c>
      <c r="BF41" s="54">
        <v>0</v>
      </c>
      <c r="BG41" s="54">
        <v>0</v>
      </c>
      <c r="BH41" s="54">
        <v>0</v>
      </c>
      <c r="BI41" s="54">
        <f t="shared" si="21"/>
        <v>0</v>
      </c>
      <c r="BJ41" s="54">
        <f t="shared" si="22"/>
        <v>1472122</v>
      </c>
      <c r="BK41" s="54">
        <f t="shared" si="23"/>
        <v>1467866</v>
      </c>
      <c r="BL41" s="54">
        <f t="shared" si="24"/>
        <v>1462498</v>
      </c>
      <c r="BM41" s="54">
        <f t="shared" si="25"/>
        <v>1458242</v>
      </c>
      <c r="BN41" s="54">
        <v>26353</v>
      </c>
      <c r="BO41" s="54">
        <v>3</v>
      </c>
      <c r="BP41" s="54">
        <v>637</v>
      </c>
      <c r="BQ41" s="54">
        <v>1390</v>
      </c>
      <c r="BR41" s="55">
        <v>76778</v>
      </c>
      <c r="BS41" s="12"/>
      <c r="BT41" s="45">
        <v>1565202</v>
      </c>
      <c r="BU41" s="45">
        <f t="shared" si="8"/>
        <v>183490</v>
      </c>
      <c r="BV41" s="45">
        <v>280826</v>
      </c>
      <c r="BW41" s="45">
        <f t="shared" si="9"/>
        <v>0</v>
      </c>
      <c r="BX41" s="45">
        <v>0</v>
      </c>
      <c r="BY41" s="45">
        <f t="shared" si="10"/>
        <v>0</v>
      </c>
      <c r="BZ41" s="45">
        <v>20468</v>
      </c>
      <c r="CA41" s="45">
        <f t="shared" si="11"/>
        <v>1451654</v>
      </c>
      <c r="CB41" s="45">
        <v>16212</v>
      </c>
      <c r="CC41" s="45">
        <f t="shared" si="12"/>
        <v>1451654</v>
      </c>
      <c r="CD41" s="45">
        <v>16453</v>
      </c>
      <c r="CE41" s="45">
        <f t="shared" si="13"/>
        <v>1446045</v>
      </c>
      <c r="CF41" s="45">
        <v>12197</v>
      </c>
      <c r="CG41" s="45">
        <f t="shared" si="14"/>
        <v>1446045</v>
      </c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32.25" customHeight="1">
      <c r="A42" s="49" t="s">
        <v>66</v>
      </c>
      <c r="B42" s="54">
        <f>C42+D42+E42+I42+J42+'第３７表国保（事業会計）決算 (次ページ以降印刷)'!C42+'第３７表国保（事業会計）決算 (次ページ以降印刷)'!D42+'第３７表国保（事業会計）決算 (次ページ以降印刷)'!I42+'第３７表国保（事業会計）決算 (次ページ以降印刷)'!J42+'第３７表国保（事業会計）決算 (次ページ以降印刷)'!K42</f>
        <v>735109</v>
      </c>
      <c r="C42" s="80">
        <v>200346</v>
      </c>
      <c r="D42" s="80">
        <v>0</v>
      </c>
      <c r="E42" s="80">
        <v>224411</v>
      </c>
      <c r="F42" s="80">
        <v>151444</v>
      </c>
      <c r="G42" s="80">
        <v>64683</v>
      </c>
      <c r="H42" s="80">
        <v>8284</v>
      </c>
      <c r="I42" s="80">
        <v>82534</v>
      </c>
      <c r="J42" s="80">
        <v>35724</v>
      </c>
      <c r="K42" s="80">
        <v>35724</v>
      </c>
      <c r="L42" s="52">
        <v>0</v>
      </c>
      <c r="M42" s="52">
        <v>11638</v>
      </c>
      <c r="N42" s="52">
        <v>52477</v>
      </c>
      <c r="O42" s="52">
        <v>11159</v>
      </c>
      <c r="P42" s="52">
        <v>27365</v>
      </c>
      <c r="Q42" s="52">
        <v>0</v>
      </c>
      <c r="R42" s="52">
        <v>13953</v>
      </c>
      <c r="S42" s="52">
        <v>4210</v>
      </c>
      <c r="T42" s="52">
        <v>28040</v>
      </c>
      <c r="U42" s="52">
        <v>598</v>
      </c>
      <c r="V42" s="52">
        <f t="shared" si="15"/>
        <v>477519</v>
      </c>
      <c r="W42" s="52">
        <v>10624</v>
      </c>
      <c r="X42" s="52">
        <v>8034</v>
      </c>
      <c r="Y42" s="52">
        <v>225</v>
      </c>
      <c r="Z42" s="52">
        <v>786</v>
      </c>
      <c r="AA42" s="52">
        <v>1579</v>
      </c>
      <c r="AB42" s="52">
        <v>321277</v>
      </c>
      <c r="AC42" s="52">
        <v>315584</v>
      </c>
      <c r="AD42" s="52">
        <v>4350</v>
      </c>
      <c r="AE42" s="52">
        <v>1343</v>
      </c>
      <c r="AF42" s="53">
        <v>98582</v>
      </c>
      <c r="AG42" s="52">
        <v>96662</v>
      </c>
      <c r="AH42" s="52">
        <v>1920</v>
      </c>
      <c r="AI42" s="52">
        <v>29227</v>
      </c>
      <c r="AJ42" s="52">
        <v>10833</v>
      </c>
      <c r="AK42" s="52">
        <v>10833</v>
      </c>
      <c r="AL42" s="52">
        <v>0</v>
      </c>
      <c r="AM42" s="52">
        <v>0</v>
      </c>
      <c r="AN42" s="52">
        <v>6698</v>
      </c>
      <c r="AO42" s="52">
        <v>0</v>
      </c>
      <c r="AP42" s="52">
        <v>0</v>
      </c>
      <c r="AQ42" s="52">
        <v>0</v>
      </c>
      <c r="AR42" s="52">
        <v>138</v>
      </c>
      <c r="AS42" s="52">
        <v>0</v>
      </c>
      <c r="AT42" s="52">
        <v>0</v>
      </c>
      <c r="AU42" s="52">
        <v>0</v>
      </c>
      <c r="AV42" s="52">
        <v>0</v>
      </c>
      <c r="AW42" s="52">
        <v>140</v>
      </c>
      <c r="AX42" s="52">
        <f t="shared" si="18"/>
        <v>257590</v>
      </c>
      <c r="AY42" s="52">
        <v>0</v>
      </c>
      <c r="AZ42" s="52">
        <v>0</v>
      </c>
      <c r="BA42" s="52">
        <f t="shared" si="19"/>
        <v>0</v>
      </c>
      <c r="BB42" s="52">
        <v>0</v>
      </c>
      <c r="BC42" s="52">
        <v>581</v>
      </c>
      <c r="BD42" s="52">
        <v>0</v>
      </c>
      <c r="BE42" s="52">
        <f t="shared" si="20"/>
        <v>581</v>
      </c>
      <c r="BF42" s="52">
        <v>0</v>
      </c>
      <c r="BG42" s="52">
        <v>6136</v>
      </c>
      <c r="BH42" s="52">
        <v>0</v>
      </c>
      <c r="BI42" s="52">
        <f t="shared" si="21"/>
        <v>6136</v>
      </c>
      <c r="BJ42" s="52">
        <f t="shared" si="22"/>
        <v>264307</v>
      </c>
      <c r="BK42" s="52">
        <f t="shared" si="23"/>
        <v>257590</v>
      </c>
      <c r="BL42" s="52">
        <f t="shared" si="24"/>
        <v>217424</v>
      </c>
      <c r="BM42" s="52">
        <f t="shared" si="25"/>
        <v>210707</v>
      </c>
      <c r="BN42" s="52">
        <v>6614</v>
      </c>
      <c r="BO42" s="52">
        <v>1</v>
      </c>
      <c r="BP42" s="52">
        <v>1304</v>
      </c>
      <c r="BQ42" s="52">
        <v>2607</v>
      </c>
      <c r="BR42" s="53">
        <v>167675</v>
      </c>
      <c r="BS42" s="12"/>
      <c r="BT42" s="45">
        <v>616904</v>
      </c>
      <c r="BU42" s="45">
        <f t="shared" si="8"/>
        <v>118205</v>
      </c>
      <c r="BV42" s="45">
        <v>477519</v>
      </c>
      <c r="BW42" s="45">
        <f t="shared" si="9"/>
        <v>0</v>
      </c>
      <c r="BX42" s="45">
        <v>0</v>
      </c>
      <c r="BY42" s="45">
        <f t="shared" si="10"/>
        <v>0</v>
      </c>
      <c r="BZ42" s="45">
        <v>28430</v>
      </c>
      <c r="CA42" s="45">
        <f t="shared" si="11"/>
        <v>235877</v>
      </c>
      <c r="CB42" s="45">
        <v>21713</v>
      </c>
      <c r="CC42" s="45">
        <f t="shared" si="12"/>
        <v>235877</v>
      </c>
      <c r="CD42" s="45">
        <v>14563</v>
      </c>
      <c r="CE42" s="45">
        <f t="shared" si="13"/>
        <v>202861</v>
      </c>
      <c r="CF42" s="45">
        <v>7846</v>
      </c>
      <c r="CG42" s="45">
        <f t="shared" si="14"/>
        <v>202861</v>
      </c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32.25" customHeight="1">
      <c r="A43" s="50" t="s">
        <v>67</v>
      </c>
      <c r="B43" s="56">
        <f>C43+D43+E43+I43+J43+'第３７表国保（事業会計）決算 (次ページ以降印刷)'!C43+'第３７表国保（事業会計）決算 (次ページ以降印刷)'!D43+'第３７表国保（事業会計）決算 (次ページ以降印刷)'!I43+'第３７表国保（事業会計）決算 (次ページ以降印刷)'!J43+'第３７表国保（事業会計）決算 (次ページ以降印刷)'!K43</f>
        <v>611533</v>
      </c>
      <c r="C43" s="82">
        <v>163436</v>
      </c>
      <c r="D43" s="82">
        <v>0</v>
      </c>
      <c r="E43" s="82">
        <v>171594</v>
      </c>
      <c r="F43" s="82">
        <v>130658</v>
      </c>
      <c r="G43" s="82">
        <v>29680</v>
      </c>
      <c r="H43" s="82">
        <v>11256</v>
      </c>
      <c r="I43" s="82">
        <v>70688</v>
      </c>
      <c r="J43" s="82">
        <v>33132</v>
      </c>
      <c r="K43" s="82">
        <v>33132</v>
      </c>
      <c r="L43" s="54">
        <v>1629</v>
      </c>
      <c r="M43" s="54">
        <v>3822</v>
      </c>
      <c r="N43" s="54">
        <v>37251</v>
      </c>
      <c r="O43" s="54">
        <v>6482</v>
      </c>
      <c r="P43" s="54">
        <v>16927</v>
      </c>
      <c r="Q43" s="54">
        <v>0</v>
      </c>
      <c r="R43" s="54">
        <v>13842</v>
      </c>
      <c r="S43" s="54">
        <v>9000</v>
      </c>
      <c r="T43" s="54">
        <v>13431</v>
      </c>
      <c r="U43" s="54">
        <v>177</v>
      </c>
      <c r="V43" s="54">
        <f t="shared" si="15"/>
        <v>329180</v>
      </c>
      <c r="W43" s="54">
        <v>11840</v>
      </c>
      <c r="X43" s="54">
        <v>10961</v>
      </c>
      <c r="Y43" s="54">
        <v>0</v>
      </c>
      <c r="Z43" s="54">
        <v>647</v>
      </c>
      <c r="AA43" s="54">
        <v>232</v>
      </c>
      <c r="AB43" s="54">
        <v>183828</v>
      </c>
      <c r="AC43" s="54">
        <v>180320</v>
      </c>
      <c r="AD43" s="54">
        <v>2790</v>
      </c>
      <c r="AE43" s="54">
        <v>718</v>
      </c>
      <c r="AF43" s="55">
        <v>100850</v>
      </c>
      <c r="AG43" s="54">
        <v>99540</v>
      </c>
      <c r="AH43" s="54">
        <v>1310</v>
      </c>
      <c r="AI43" s="54">
        <v>21253</v>
      </c>
      <c r="AJ43" s="54">
        <v>6516</v>
      </c>
      <c r="AK43" s="54">
        <v>6516</v>
      </c>
      <c r="AL43" s="54">
        <v>0</v>
      </c>
      <c r="AM43" s="54">
        <v>0</v>
      </c>
      <c r="AN43" s="54">
        <v>1070</v>
      </c>
      <c r="AO43" s="54">
        <v>0</v>
      </c>
      <c r="AP43" s="54">
        <v>0</v>
      </c>
      <c r="AQ43" s="54">
        <v>0</v>
      </c>
      <c r="AR43" s="54">
        <v>7</v>
      </c>
      <c r="AS43" s="54">
        <v>0</v>
      </c>
      <c r="AT43" s="54">
        <v>0</v>
      </c>
      <c r="AU43" s="54">
        <v>0</v>
      </c>
      <c r="AV43" s="54">
        <v>0</v>
      </c>
      <c r="AW43" s="54">
        <v>3816</v>
      </c>
      <c r="AX43" s="54">
        <f t="shared" si="18"/>
        <v>282353</v>
      </c>
      <c r="AY43" s="54">
        <v>0</v>
      </c>
      <c r="AZ43" s="54">
        <v>0</v>
      </c>
      <c r="BA43" s="54">
        <f t="shared" si="19"/>
        <v>0</v>
      </c>
      <c r="BB43" s="54">
        <v>0</v>
      </c>
      <c r="BC43" s="54">
        <v>0</v>
      </c>
      <c r="BD43" s="54">
        <v>226</v>
      </c>
      <c r="BE43" s="54">
        <f t="shared" si="20"/>
        <v>-226</v>
      </c>
      <c r="BF43" s="54">
        <v>0</v>
      </c>
      <c r="BG43" s="54">
        <v>1972</v>
      </c>
      <c r="BH43" s="54">
        <v>0</v>
      </c>
      <c r="BI43" s="54">
        <f t="shared" si="21"/>
        <v>1972</v>
      </c>
      <c r="BJ43" s="54">
        <f t="shared" si="22"/>
        <v>284099</v>
      </c>
      <c r="BK43" s="54">
        <f t="shared" si="23"/>
        <v>282353</v>
      </c>
      <c r="BL43" s="54">
        <f t="shared" si="24"/>
        <v>244485</v>
      </c>
      <c r="BM43" s="54">
        <f t="shared" si="25"/>
        <v>242739</v>
      </c>
      <c r="BN43" s="54">
        <v>8617</v>
      </c>
      <c r="BO43" s="54">
        <v>1</v>
      </c>
      <c r="BP43" s="54">
        <v>655</v>
      </c>
      <c r="BQ43" s="54">
        <v>1477</v>
      </c>
      <c r="BR43" s="55">
        <v>23147</v>
      </c>
      <c r="BS43" s="12"/>
      <c r="BT43" s="45">
        <v>486652</v>
      </c>
      <c r="BU43" s="45">
        <f t="shared" si="8"/>
        <v>124881</v>
      </c>
      <c r="BV43" s="45">
        <v>329180</v>
      </c>
      <c r="BW43" s="45">
        <f t="shared" si="9"/>
        <v>0</v>
      </c>
      <c r="BX43" s="45">
        <v>0</v>
      </c>
      <c r="BY43" s="45">
        <f t="shared" si="10"/>
        <v>0</v>
      </c>
      <c r="BZ43" s="45">
        <v>20791</v>
      </c>
      <c r="CA43" s="45">
        <f t="shared" si="11"/>
        <v>263308</v>
      </c>
      <c r="CB43" s="45">
        <v>19045</v>
      </c>
      <c r="CC43" s="45">
        <f t="shared" si="12"/>
        <v>263308</v>
      </c>
      <c r="CD43" s="45">
        <v>14309</v>
      </c>
      <c r="CE43" s="45">
        <f t="shared" si="13"/>
        <v>230176</v>
      </c>
      <c r="CF43" s="45">
        <v>12563</v>
      </c>
      <c r="CG43" s="45">
        <f t="shared" si="14"/>
        <v>230176</v>
      </c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32.25" customHeight="1">
      <c r="A44" s="49" t="s">
        <v>68</v>
      </c>
      <c r="B44" s="54">
        <f>C44+D44+E44+I44+J44+'第３７表国保（事業会計）決算 (次ページ以降印刷)'!C44+'第３７表国保（事業会計）決算 (次ページ以降印刷)'!D44+'第３７表国保（事業会計）決算 (次ページ以降印刷)'!I44+'第３７表国保（事業会計）決算 (次ページ以降印刷)'!J44+'第３７表国保（事業会計）決算 (次ページ以降印刷)'!K44</f>
        <v>2146693</v>
      </c>
      <c r="C44" s="80">
        <v>639492</v>
      </c>
      <c r="D44" s="80">
        <v>0</v>
      </c>
      <c r="E44" s="80">
        <v>633156</v>
      </c>
      <c r="F44" s="80">
        <v>467838</v>
      </c>
      <c r="G44" s="80">
        <v>155176</v>
      </c>
      <c r="H44" s="80">
        <v>10142</v>
      </c>
      <c r="I44" s="80">
        <v>283634</v>
      </c>
      <c r="J44" s="80">
        <v>97863</v>
      </c>
      <c r="K44" s="80">
        <v>87721</v>
      </c>
      <c r="L44" s="54">
        <v>0</v>
      </c>
      <c r="M44" s="54">
        <v>8217</v>
      </c>
      <c r="N44" s="54">
        <v>30707</v>
      </c>
      <c r="O44" s="54">
        <v>4372</v>
      </c>
      <c r="P44" s="54">
        <v>12132</v>
      </c>
      <c r="Q44" s="54">
        <v>0</v>
      </c>
      <c r="R44" s="54">
        <v>14203</v>
      </c>
      <c r="S44" s="54">
        <v>25313</v>
      </c>
      <c r="T44" s="54">
        <v>29188</v>
      </c>
      <c r="U44" s="54">
        <v>491</v>
      </c>
      <c r="V44" s="54">
        <f t="shared" si="15"/>
        <v>328586</v>
      </c>
      <c r="W44" s="54">
        <v>11681</v>
      </c>
      <c r="X44" s="54">
        <v>10369</v>
      </c>
      <c r="Y44" s="54">
        <v>251</v>
      </c>
      <c r="Z44" s="54">
        <v>645</v>
      </c>
      <c r="AA44" s="54">
        <v>416</v>
      </c>
      <c r="AB44" s="54">
        <v>203853</v>
      </c>
      <c r="AC44" s="54">
        <v>199351</v>
      </c>
      <c r="AD44" s="54">
        <v>3720</v>
      </c>
      <c r="AE44" s="54">
        <v>782</v>
      </c>
      <c r="AF44" s="55">
        <v>79967</v>
      </c>
      <c r="AG44" s="54">
        <v>78936</v>
      </c>
      <c r="AH44" s="54">
        <v>1031</v>
      </c>
      <c r="AI44" s="54">
        <v>23237</v>
      </c>
      <c r="AJ44" s="54">
        <v>6488</v>
      </c>
      <c r="AK44" s="54">
        <v>6488</v>
      </c>
      <c r="AL44" s="54">
        <v>0</v>
      </c>
      <c r="AM44" s="54">
        <v>0</v>
      </c>
      <c r="AN44" s="54">
        <v>2363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997</v>
      </c>
      <c r="AX44" s="54">
        <f t="shared" si="18"/>
        <v>1818107</v>
      </c>
      <c r="AY44" s="54">
        <v>0</v>
      </c>
      <c r="AZ44" s="54">
        <v>0</v>
      </c>
      <c r="BA44" s="54">
        <f t="shared" si="19"/>
        <v>0</v>
      </c>
      <c r="BB44" s="54">
        <v>0</v>
      </c>
      <c r="BC44" s="54">
        <v>0</v>
      </c>
      <c r="BD44" s="54">
        <v>995</v>
      </c>
      <c r="BE44" s="54">
        <f t="shared" si="20"/>
        <v>-995</v>
      </c>
      <c r="BF44" s="54">
        <v>0</v>
      </c>
      <c r="BG44" s="54">
        <v>482</v>
      </c>
      <c r="BH44" s="54">
        <v>0</v>
      </c>
      <c r="BI44" s="54">
        <f t="shared" si="21"/>
        <v>482</v>
      </c>
      <c r="BJ44" s="54">
        <f t="shared" si="22"/>
        <v>1817594</v>
      </c>
      <c r="BK44" s="54">
        <f t="shared" si="23"/>
        <v>1818107</v>
      </c>
      <c r="BL44" s="54">
        <f t="shared" si="24"/>
        <v>1725501</v>
      </c>
      <c r="BM44" s="54">
        <f t="shared" si="25"/>
        <v>1726014</v>
      </c>
      <c r="BN44" s="54">
        <v>8034</v>
      </c>
      <c r="BO44" s="54">
        <v>1</v>
      </c>
      <c r="BP44" s="54">
        <v>662</v>
      </c>
      <c r="BQ44" s="54">
        <v>1532</v>
      </c>
      <c r="BR44" s="55">
        <v>107334</v>
      </c>
      <c r="BS44" s="12"/>
      <c r="BT44" s="45">
        <v>1874312</v>
      </c>
      <c r="BU44" s="45">
        <f t="shared" si="8"/>
        <v>272381</v>
      </c>
      <c r="BV44" s="45">
        <v>328586</v>
      </c>
      <c r="BW44" s="45">
        <f t="shared" si="9"/>
        <v>0</v>
      </c>
      <c r="BX44" s="45">
        <v>0</v>
      </c>
      <c r="BY44" s="45">
        <f t="shared" si="10"/>
        <v>0</v>
      </c>
      <c r="BZ44" s="45">
        <v>27629</v>
      </c>
      <c r="CA44" s="45">
        <f t="shared" si="11"/>
        <v>1789965</v>
      </c>
      <c r="CB44" s="45">
        <v>28142</v>
      </c>
      <c r="CC44" s="45">
        <f t="shared" si="12"/>
        <v>1789965</v>
      </c>
      <c r="CD44" s="45">
        <v>21635</v>
      </c>
      <c r="CE44" s="45">
        <f t="shared" si="13"/>
        <v>1703866</v>
      </c>
      <c r="CF44" s="45">
        <v>22148</v>
      </c>
      <c r="CG44" s="45">
        <f t="shared" si="14"/>
        <v>1703866</v>
      </c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32.25" customHeight="1">
      <c r="A45" s="49" t="s">
        <v>69</v>
      </c>
      <c r="B45" s="54">
        <f>C45+D45+E45+I45+J45+'第３７表国保（事業会計）決算 (次ページ以降印刷)'!C45+'第３７表国保（事業会計）決算 (次ページ以降印刷)'!D45+'第３７表国保（事業会計）決算 (次ページ以降印刷)'!I45+'第３７表国保（事業会計）決算 (次ページ以降印刷)'!J45+'第３７表国保（事業会計）決算 (次ページ以降印刷)'!K45</f>
        <v>1511065</v>
      </c>
      <c r="C45" s="80">
        <v>430828</v>
      </c>
      <c r="D45" s="80">
        <v>0</v>
      </c>
      <c r="E45" s="80">
        <v>436439</v>
      </c>
      <c r="F45" s="80">
        <v>309567</v>
      </c>
      <c r="G45" s="80">
        <v>121746</v>
      </c>
      <c r="H45" s="80">
        <v>5126</v>
      </c>
      <c r="I45" s="80">
        <v>193305</v>
      </c>
      <c r="J45" s="80">
        <v>76078</v>
      </c>
      <c r="K45" s="80">
        <v>76078</v>
      </c>
      <c r="L45" s="54">
        <v>4392</v>
      </c>
      <c r="M45" s="54">
        <v>24462</v>
      </c>
      <c r="N45" s="54">
        <v>73298</v>
      </c>
      <c r="O45" s="54">
        <v>0</v>
      </c>
      <c r="P45" s="54">
        <v>41756</v>
      </c>
      <c r="Q45" s="54">
        <v>0</v>
      </c>
      <c r="R45" s="54">
        <v>31542</v>
      </c>
      <c r="S45" s="54">
        <v>0</v>
      </c>
      <c r="T45" s="54">
        <v>45500</v>
      </c>
      <c r="U45" s="54">
        <v>755</v>
      </c>
      <c r="V45" s="54">
        <f t="shared" si="15"/>
        <v>881384</v>
      </c>
      <c r="W45" s="54">
        <v>30227</v>
      </c>
      <c r="X45" s="54">
        <v>25915</v>
      </c>
      <c r="Y45" s="54">
        <v>2221</v>
      </c>
      <c r="Z45" s="54">
        <v>1247</v>
      </c>
      <c r="AA45" s="54">
        <v>844</v>
      </c>
      <c r="AB45" s="54">
        <v>574799</v>
      </c>
      <c r="AC45" s="54">
        <v>562556</v>
      </c>
      <c r="AD45" s="54">
        <v>9800</v>
      </c>
      <c r="AE45" s="54">
        <v>2443</v>
      </c>
      <c r="AF45" s="55">
        <v>199147</v>
      </c>
      <c r="AG45" s="54">
        <v>195384</v>
      </c>
      <c r="AH45" s="54">
        <v>3763</v>
      </c>
      <c r="AI45" s="54">
        <v>55703</v>
      </c>
      <c r="AJ45" s="54">
        <v>17570</v>
      </c>
      <c r="AK45" s="54">
        <v>17570</v>
      </c>
      <c r="AL45" s="54">
        <v>0</v>
      </c>
      <c r="AM45" s="54">
        <v>0</v>
      </c>
      <c r="AN45" s="54">
        <v>3026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912</v>
      </c>
      <c r="AX45" s="54">
        <f t="shared" si="18"/>
        <v>629681</v>
      </c>
      <c r="AY45" s="54">
        <v>0</v>
      </c>
      <c r="AZ45" s="54">
        <v>0</v>
      </c>
      <c r="BA45" s="54">
        <f t="shared" si="19"/>
        <v>0</v>
      </c>
      <c r="BB45" s="54">
        <v>0</v>
      </c>
      <c r="BC45" s="54">
        <v>0</v>
      </c>
      <c r="BD45" s="54">
        <v>0</v>
      </c>
      <c r="BE45" s="54">
        <f t="shared" si="20"/>
        <v>0</v>
      </c>
      <c r="BF45" s="54">
        <v>0</v>
      </c>
      <c r="BG45" s="54">
        <v>1905</v>
      </c>
      <c r="BH45" s="54">
        <v>0</v>
      </c>
      <c r="BI45" s="54">
        <f t="shared" si="21"/>
        <v>1905</v>
      </c>
      <c r="BJ45" s="54">
        <f t="shared" si="22"/>
        <v>631586</v>
      </c>
      <c r="BK45" s="54">
        <f t="shared" si="23"/>
        <v>629681</v>
      </c>
      <c r="BL45" s="54">
        <f t="shared" si="24"/>
        <v>555508</v>
      </c>
      <c r="BM45" s="54">
        <f t="shared" si="25"/>
        <v>553603</v>
      </c>
      <c r="BN45" s="54">
        <v>21040</v>
      </c>
      <c r="BO45" s="54">
        <v>3</v>
      </c>
      <c r="BP45" s="54">
        <v>1908</v>
      </c>
      <c r="BQ45" s="54">
        <v>4298</v>
      </c>
      <c r="BR45" s="55">
        <v>196345</v>
      </c>
      <c r="BS45" s="12"/>
      <c r="BT45" s="45">
        <v>1455061</v>
      </c>
      <c r="BU45" s="45">
        <f t="shared" si="8"/>
        <v>56004</v>
      </c>
      <c r="BV45" s="45">
        <v>881384</v>
      </c>
      <c r="BW45" s="45">
        <f t="shared" si="9"/>
        <v>0</v>
      </c>
      <c r="BX45" s="45">
        <v>0</v>
      </c>
      <c r="BY45" s="45">
        <f t="shared" si="10"/>
        <v>0</v>
      </c>
      <c r="BZ45" s="45">
        <v>43484</v>
      </c>
      <c r="CA45" s="45">
        <f t="shared" si="11"/>
        <v>588102</v>
      </c>
      <c r="CB45" s="45">
        <v>41579</v>
      </c>
      <c r="CC45" s="45">
        <f t="shared" si="12"/>
        <v>588102</v>
      </c>
      <c r="CD45" s="45">
        <v>43484</v>
      </c>
      <c r="CE45" s="45">
        <f t="shared" si="13"/>
        <v>512024</v>
      </c>
      <c r="CF45" s="45">
        <v>41579</v>
      </c>
      <c r="CG45" s="45">
        <f t="shared" si="14"/>
        <v>512024</v>
      </c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2.25" customHeight="1">
      <c r="A46" s="49" t="s">
        <v>70</v>
      </c>
      <c r="B46" s="54">
        <f>C46+D46+E46+I46+J46+'第３７表国保（事業会計）決算 (次ページ以降印刷)'!C46+'第３７表国保（事業会計）決算 (次ページ以降印刷)'!D46+'第３７表国保（事業会計）決算 (次ページ以降印刷)'!I46+'第３７表国保（事業会計）決算 (次ページ以降印刷)'!J46+'第３７表国保（事業会計）決算 (次ページ以降印刷)'!K46</f>
        <v>761118</v>
      </c>
      <c r="C46" s="80">
        <v>194229</v>
      </c>
      <c r="D46" s="80">
        <v>0</v>
      </c>
      <c r="E46" s="80">
        <v>217693</v>
      </c>
      <c r="F46" s="80">
        <v>147859</v>
      </c>
      <c r="G46" s="80">
        <v>63439</v>
      </c>
      <c r="H46" s="80">
        <v>6395</v>
      </c>
      <c r="I46" s="80">
        <v>79912</v>
      </c>
      <c r="J46" s="80">
        <v>39267</v>
      </c>
      <c r="K46" s="80">
        <v>39267</v>
      </c>
      <c r="L46" s="56">
        <v>2227</v>
      </c>
      <c r="M46" s="56">
        <v>13099</v>
      </c>
      <c r="N46" s="56">
        <v>24050</v>
      </c>
      <c r="O46" s="56">
        <v>0</v>
      </c>
      <c r="P46" s="56">
        <v>22312</v>
      </c>
      <c r="Q46" s="56">
        <v>0</v>
      </c>
      <c r="R46" s="56">
        <v>1738</v>
      </c>
      <c r="S46" s="56">
        <v>33508</v>
      </c>
      <c r="T46" s="56">
        <v>43537</v>
      </c>
      <c r="U46" s="56">
        <v>1286</v>
      </c>
      <c r="V46" s="56">
        <f t="shared" si="15"/>
        <v>407774</v>
      </c>
      <c r="W46" s="56">
        <v>23469</v>
      </c>
      <c r="X46" s="56">
        <v>21473</v>
      </c>
      <c r="Y46" s="56">
        <v>328</v>
      </c>
      <c r="Z46" s="56">
        <v>741</v>
      </c>
      <c r="AA46" s="56">
        <v>927</v>
      </c>
      <c r="AB46" s="56">
        <v>253213</v>
      </c>
      <c r="AC46" s="56">
        <v>222632</v>
      </c>
      <c r="AD46" s="56">
        <v>29586</v>
      </c>
      <c r="AE46" s="56">
        <v>995</v>
      </c>
      <c r="AF46" s="57">
        <v>85841</v>
      </c>
      <c r="AG46" s="56">
        <v>84011</v>
      </c>
      <c r="AH46" s="56">
        <v>1830</v>
      </c>
      <c r="AI46" s="56">
        <v>25310</v>
      </c>
      <c r="AJ46" s="56">
        <v>8909</v>
      </c>
      <c r="AK46" s="56">
        <v>8909</v>
      </c>
      <c r="AL46" s="56">
        <v>0</v>
      </c>
      <c r="AM46" s="56">
        <v>0</v>
      </c>
      <c r="AN46" s="56">
        <v>3170</v>
      </c>
      <c r="AO46" s="56">
        <v>0</v>
      </c>
      <c r="AP46" s="56">
        <v>0</v>
      </c>
      <c r="AQ46" s="56">
        <v>0</v>
      </c>
      <c r="AR46" s="56">
        <v>34</v>
      </c>
      <c r="AS46" s="56">
        <v>0</v>
      </c>
      <c r="AT46" s="56">
        <v>0</v>
      </c>
      <c r="AU46" s="56">
        <v>0</v>
      </c>
      <c r="AV46" s="56">
        <v>0</v>
      </c>
      <c r="AW46" s="56">
        <v>7828</v>
      </c>
      <c r="AX46" s="56">
        <f t="shared" si="18"/>
        <v>353344</v>
      </c>
      <c r="AY46" s="56">
        <v>0</v>
      </c>
      <c r="AZ46" s="56">
        <v>0</v>
      </c>
      <c r="BA46" s="56">
        <f t="shared" si="19"/>
        <v>0</v>
      </c>
      <c r="BB46" s="56">
        <v>0</v>
      </c>
      <c r="BC46" s="56">
        <v>7801</v>
      </c>
      <c r="BD46" s="56">
        <v>0</v>
      </c>
      <c r="BE46" s="56">
        <f t="shared" si="20"/>
        <v>7801</v>
      </c>
      <c r="BF46" s="56">
        <v>0</v>
      </c>
      <c r="BG46" s="56">
        <v>2762</v>
      </c>
      <c r="BH46" s="56">
        <v>0</v>
      </c>
      <c r="BI46" s="56">
        <f t="shared" si="21"/>
        <v>2762</v>
      </c>
      <c r="BJ46" s="56">
        <f t="shared" si="22"/>
        <v>363907</v>
      </c>
      <c r="BK46" s="56">
        <f t="shared" si="23"/>
        <v>353344</v>
      </c>
      <c r="BL46" s="56">
        <f t="shared" si="24"/>
        <v>324640</v>
      </c>
      <c r="BM46" s="56">
        <f t="shared" si="25"/>
        <v>314077</v>
      </c>
      <c r="BN46" s="56">
        <v>19267</v>
      </c>
      <c r="BO46" s="56">
        <v>3</v>
      </c>
      <c r="BP46" s="56">
        <v>963</v>
      </c>
      <c r="BQ46" s="56">
        <v>2110</v>
      </c>
      <c r="BR46" s="57">
        <v>52009</v>
      </c>
      <c r="BS46" s="12"/>
      <c r="BT46" s="45">
        <v>695073</v>
      </c>
      <c r="BU46" s="45">
        <f t="shared" si="8"/>
        <v>66045</v>
      </c>
      <c r="BV46" s="45">
        <v>407774</v>
      </c>
      <c r="BW46" s="45">
        <f t="shared" si="9"/>
        <v>0</v>
      </c>
      <c r="BX46" s="45">
        <v>0</v>
      </c>
      <c r="BY46" s="45">
        <f t="shared" si="10"/>
        <v>0</v>
      </c>
      <c r="BZ46" s="45">
        <v>68396</v>
      </c>
      <c r="CA46" s="45">
        <f t="shared" si="11"/>
        <v>295511</v>
      </c>
      <c r="CB46" s="45">
        <v>57833</v>
      </c>
      <c r="CC46" s="45">
        <f t="shared" si="12"/>
        <v>295511</v>
      </c>
      <c r="CD46" s="45">
        <v>68396</v>
      </c>
      <c r="CE46" s="45">
        <f t="shared" si="13"/>
        <v>256244</v>
      </c>
      <c r="CF46" s="45">
        <v>57833</v>
      </c>
      <c r="CG46" s="45">
        <f t="shared" si="14"/>
        <v>256244</v>
      </c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32.25" customHeight="1">
      <c r="A47" s="46" t="s">
        <v>71</v>
      </c>
      <c r="B47" s="54">
        <f>C47+D47+E47+I47+J47+'第３７表国保（事業会計）決算 (次ページ以降印刷)'!C47+'第３７表国保（事業会計）決算 (次ページ以降印刷)'!D47+'第３７表国保（事業会計）決算 (次ページ以降印刷)'!I47+'第３７表国保（事業会計）決算 (次ページ以降印刷)'!J47+'第３７表国保（事業会計）決算 (次ページ以降印刷)'!K47</f>
        <v>1208495</v>
      </c>
      <c r="C47" s="80">
        <v>321225</v>
      </c>
      <c r="D47" s="80">
        <v>0</v>
      </c>
      <c r="E47" s="80">
        <v>314735</v>
      </c>
      <c r="F47" s="80">
        <v>223705</v>
      </c>
      <c r="G47" s="80">
        <v>82926</v>
      </c>
      <c r="H47" s="80">
        <v>8104</v>
      </c>
      <c r="I47" s="80">
        <v>151700</v>
      </c>
      <c r="J47" s="80">
        <v>60934</v>
      </c>
      <c r="K47" s="80">
        <v>8104</v>
      </c>
      <c r="L47" s="54">
        <v>4120</v>
      </c>
      <c r="M47" s="54">
        <v>19537</v>
      </c>
      <c r="N47" s="54">
        <v>62436</v>
      </c>
      <c r="O47" s="54">
        <v>0</v>
      </c>
      <c r="P47" s="54">
        <v>46138</v>
      </c>
      <c r="Q47" s="54">
        <v>0</v>
      </c>
      <c r="R47" s="54">
        <v>16298</v>
      </c>
      <c r="S47" s="54">
        <v>46397</v>
      </c>
      <c r="T47" s="54">
        <v>45759</v>
      </c>
      <c r="U47" s="54">
        <v>450</v>
      </c>
      <c r="V47" s="54">
        <f t="shared" si="15"/>
        <v>912548</v>
      </c>
      <c r="W47" s="54">
        <v>25150</v>
      </c>
      <c r="X47" s="54">
        <v>20019</v>
      </c>
      <c r="Y47" s="54">
        <v>3155</v>
      </c>
      <c r="Z47" s="54">
        <v>1348</v>
      </c>
      <c r="AA47" s="54">
        <v>628</v>
      </c>
      <c r="AB47" s="54">
        <v>540041</v>
      </c>
      <c r="AC47" s="54">
        <v>477253</v>
      </c>
      <c r="AD47" s="54">
        <v>2018</v>
      </c>
      <c r="AE47" s="54">
        <v>60770</v>
      </c>
      <c r="AF47" s="55">
        <v>230613</v>
      </c>
      <c r="AG47" s="54">
        <v>226936</v>
      </c>
      <c r="AH47" s="54">
        <v>3677</v>
      </c>
      <c r="AI47" s="54">
        <v>60876</v>
      </c>
      <c r="AJ47" s="54">
        <v>16480</v>
      </c>
      <c r="AK47" s="54">
        <v>16480</v>
      </c>
      <c r="AL47" s="54">
        <v>0</v>
      </c>
      <c r="AM47" s="54">
        <v>0</v>
      </c>
      <c r="AN47" s="54">
        <v>12188</v>
      </c>
      <c r="AO47" s="54">
        <v>1222</v>
      </c>
      <c r="AP47" s="54">
        <v>0</v>
      </c>
      <c r="AQ47" s="54">
        <v>1222</v>
      </c>
      <c r="AR47" s="54">
        <v>25759</v>
      </c>
      <c r="AS47" s="54">
        <v>0</v>
      </c>
      <c r="AT47" s="54">
        <v>0</v>
      </c>
      <c r="AU47" s="54">
        <v>0</v>
      </c>
      <c r="AV47" s="54">
        <v>0</v>
      </c>
      <c r="AW47" s="54">
        <v>219</v>
      </c>
      <c r="AX47" s="54">
        <f t="shared" si="18"/>
        <v>295947</v>
      </c>
      <c r="AY47" s="54">
        <v>0</v>
      </c>
      <c r="AZ47" s="54">
        <v>0</v>
      </c>
      <c r="BA47" s="54">
        <f t="shared" si="19"/>
        <v>0</v>
      </c>
      <c r="BB47" s="54">
        <v>0</v>
      </c>
      <c r="BC47" s="54">
        <v>5018</v>
      </c>
      <c r="BD47" s="54">
        <v>0</v>
      </c>
      <c r="BE47" s="54">
        <f t="shared" si="20"/>
        <v>5018</v>
      </c>
      <c r="BF47" s="54">
        <v>0</v>
      </c>
      <c r="BG47" s="54">
        <v>636</v>
      </c>
      <c r="BH47" s="54">
        <v>0</v>
      </c>
      <c r="BI47" s="54">
        <f t="shared" si="21"/>
        <v>636</v>
      </c>
      <c r="BJ47" s="54">
        <f t="shared" si="22"/>
        <v>301601</v>
      </c>
      <c r="BK47" s="54">
        <f t="shared" si="23"/>
        <v>295947</v>
      </c>
      <c r="BL47" s="54">
        <f t="shared" si="24"/>
        <v>293497</v>
      </c>
      <c r="BM47" s="54">
        <f t="shared" si="25"/>
        <v>287843</v>
      </c>
      <c r="BN47" s="54">
        <v>15658</v>
      </c>
      <c r="BO47" s="54">
        <v>3</v>
      </c>
      <c r="BP47" s="54">
        <v>2094</v>
      </c>
      <c r="BQ47" s="54">
        <v>4678</v>
      </c>
      <c r="BR47" s="55">
        <v>264828</v>
      </c>
      <c r="BS47" s="12"/>
      <c r="BT47" s="45">
        <v>1171152</v>
      </c>
      <c r="BU47" s="45">
        <f t="shared" si="8"/>
        <v>37343</v>
      </c>
      <c r="BV47" s="45">
        <v>912548</v>
      </c>
      <c r="BW47" s="45">
        <f t="shared" si="9"/>
        <v>0</v>
      </c>
      <c r="BX47" s="45">
        <v>0</v>
      </c>
      <c r="BY47" s="45">
        <f t="shared" si="10"/>
        <v>0</v>
      </c>
      <c r="BZ47" s="45">
        <v>33687</v>
      </c>
      <c r="CA47" s="45">
        <f t="shared" si="11"/>
        <v>267914</v>
      </c>
      <c r="CB47" s="45">
        <v>28033</v>
      </c>
      <c r="CC47" s="45">
        <f t="shared" si="12"/>
        <v>267914</v>
      </c>
      <c r="CD47" s="45">
        <v>33687</v>
      </c>
      <c r="CE47" s="45">
        <f t="shared" si="13"/>
        <v>259810</v>
      </c>
      <c r="CF47" s="45">
        <v>28033</v>
      </c>
      <c r="CG47" s="45">
        <f t="shared" si="14"/>
        <v>259810</v>
      </c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32.25" customHeight="1">
      <c r="A48" s="90" t="s">
        <v>72</v>
      </c>
      <c r="B48" s="56">
        <f>C48+D48+E48+I48+J48+'第３７表国保（事業会計）決算 (次ページ以降印刷)'!C48+'第３７表国保（事業会計）決算 (次ページ以降印刷)'!D48+'第３７表国保（事業会計）決算 (次ページ以降印刷)'!I48+'第３７表国保（事業会計）決算 (次ページ以降印刷)'!J48+'第３７表国保（事業会計）決算 (次ページ以降印刷)'!K48</f>
        <v>515676</v>
      </c>
      <c r="C48" s="82">
        <v>126821</v>
      </c>
      <c r="D48" s="82">
        <v>0</v>
      </c>
      <c r="E48" s="82">
        <v>163092</v>
      </c>
      <c r="F48" s="82">
        <v>101626</v>
      </c>
      <c r="G48" s="82">
        <v>56765</v>
      </c>
      <c r="H48" s="82">
        <v>4701</v>
      </c>
      <c r="I48" s="82">
        <v>56443</v>
      </c>
      <c r="J48" s="82">
        <v>33930</v>
      </c>
      <c r="K48" s="82">
        <v>33930</v>
      </c>
      <c r="L48" s="54">
        <v>0</v>
      </c>
      <c r="M48" s="54">
        <v>3618</v>
      </c>
      <c r="N48" s="54">
        <v>32848</v>
      </c>
      <c r="O48" s="54">
        <v>2651</v>
      </c>
      <c r="P48" s="54">
        <v>9091</v>
      </c>
      <c r="Q48" s="54">
        <v>0</v>
      </c>
      <c r="R48" s="54">
        <v>21106</v>
      </c>
      <c r="S48" s="54">
        <v>13441</v>
      </c>
      <c r="T48" s="54">
        <v>13001</v>
      </c>
      <c r="U48" s="54">
        <v>364</v>
      </c>
      <c r="V48" s="54">
        <f t="shared" si="15"/>
        <v>233188</v>
      </c>
      <c r="W48" s="54">
        <v>21703</v>
      </c>
      <c r="X48" s="54">
        <v>20731</v>
      </c>
      <c r="Y48" s="54">
        <v>351</v>
      </c>
      <c r="Z48" s="54">
        <v>492</v>
      </c>
      <c r="AA48" s="54">
        <v>129</v>
      </c>
      <c r="AB48" s="54">
        <v>129779</v>
      </c>
      <c r="AC48" s="54">
        <v>128365</v>
      </c>
      <c r="AD48" s="54">
        <v>930</v>
      </c>
      <c r="AE48" s="54">
        <v>484</v>
      </c>
      <c r="AF48" s="55">
        <v>59543</v>
      </c>
      <c r="AG48" s="54">
        <v>58757</v>
      </c>
      <c r="AH48" s="54">
        <v>786</v>
      </c>
      <c r="AI48" s="54">
        <v>13914</v>
      </c>
      <c r="AJ48" s="54">
        <v>4173</v>
      </c>
      <c r="AK48" s="54">
        <v>4173</v>
      </c>
      <c r="AL48" s="54">
        <v>0</v>
      </c>
      <c r="AM48" s="54">
        <v>0</v>
      </c>
      <c r="AN48" s="54">
        <v>2376</v>
      </c>
      <c r="AO48" s="54">
        <v>0</v>
      </c>
      <c r="AP48" s="54">
        <v>0</v>
      </c>
      <c r="AQ48" s="54">
        <v>0</v>
      </c>
      <c r="AR48" s="54">
        <v>30</v>
      </c>
      <c r="AS48" s="54">
        <v>0</v>
      </c>
      <c r="AT48" s="54">
        <v>0</v>
      </c>
      <c r="AU48" s="54">
        <v>0</v>
      </c>
      <c r="AV48" s="54">
        <v>0</v>
      </c>
      <c r="AW48" s="54">
        <v>1670</v>
      </c>
      <c r="AX48" s="54">
        <f t="shared" si="18"/>
        <v>282488</v>
      </c>
      <c r="AY48" s="54">
        <v>0</v>
      </c>
      <c r="AZ48" s="54">
        <v>0</v>
      </c>
      <c r="BA48" s="54">
        <f t="shared" si="19"/>
        <v>0</v>
      </c>
      <c r="BB48" s="54">
        <v>0</v>
      </c>
      <c r="BC48" s="54">
        <v>2013</v>
      </c>
      <c r="BD48" s="54">
        <v>0</v>
      </c>
      <c r="BE48" s="54">
        <f t="shared" si="20"/>
        <v>2013</v>
      </c>
      <c r="BF48" s="54">
        <v>0</v>
      </c>
      <c r="BG48" s="54">
        <v>0</v>
      </c>
      <c r="BH48" s="54">
        <v>1870</v>
      </c>
      <c r="BI48" s="54">
        <f t="shared" si="21"/>
        <v>-1870</v>
      </c>
      <c r="BJ48" s="54">
        <f t="shared" si="22"/>
        <v>282631</v>
      </c>
      <c r="BK48" s="54">
        <f t="shared" si="23"/>
        <v>282488</v>
      </c>
      <c r="BL48" s="54">
        <f t="shared" si="24"/>
        <v>246050</v>
      </c>
      <c r="BM48" s="54">
        <f t="shared" si="25"/>
        <v>245907</v>
      </c>
      <c r="BN48" s="54">
        <v>18569</v>
      </c>
      <c r="BO48" s="54">
        <v>3</v>
      </c>
      <c r="BP48" s="54">
        <v>457</v>
      </c>
      <c r="BQ48" s="54">
        <v>1078</v>
      </c>
      <c r="BR48" s="55">
        <v>70997</v>
      </c>
      <c r="BS48" s="12"/>
      <c r="BT48" s="45">
        <v>448441</v>
      </c>
      <c r="BU48" s="45">
        <f t="shared" si="8"/>
        <v>67235</v>
      </c>
      <c r="BV48" s="45">
        <v>233188</v>
      </c>
      <c r="BW48" s="45">
        <f t="shared" si="9"/>
        <v>0</v>
      </c>
      <c r="BX48" s="45">
        <v>0</v>
      </c>
      <c r="BY48" s="45">
        <f t="shared" si="10"/>
        <v>0</v>
      </c>
      <c r="BZ48" s="45">
        <v>10957</v>
      </c>
      <c r="CA48" s="45">
        <f t="shared" si="11"/>
        <v>271674</v>
      </c>
      <c r="CB48" s="45">
        <v>10814</v>
      </c>
      <c r="CC48" s="45">
        <f t="shared" si="12"/>
        <v>271674</v>
      </c>
      <c r="CD48" s="45">
        <v>7263</v>
      </c>
      <c r="CE48" s="45">
        <f t="shared" si="13"/>
        <v>238787</v>
      </c>
      <c r="CF48" s="45">
        <v>7120</v>
      </c>
      <c r="CG48" s="45">
        <f t="shared" si="14"/>
        <v>238787</v>
      </c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32.25" customHeight="1">
      <c r="A49" s="4" t="s">
        <v>73</v>
      </c>
      <c r="B49" s="54">
        <f>C49+D49+E49+I49+J49+'第３７表国保（事業会計）決算 (次ページ以降印刷)'!C49+'第３７表国保（事業会計）決算 (次ページ以降印刷)'!D49+'第３７表国保（事業会計）決算 (次ページ以降印刷)'!I49+'第３７表国保（事業会計）決算 (次ページ以降印刷)'!J49+'第３７表国保（事業会計）決算 (次ページ以降印刷)'!K49</f>
        <v>2137290</v>
      </c>
      <c r="C49" s="80">
        <v>583694</v>
      </c>
      <c r="D49" s="80">
        <v>0</v>
      </c>
      <c r="E49" s="80">
        <v>602094</v>
      </c>
      <c r="F49" s="80">
        <v>422951</v>
      </c>
      <c r="G49" s="80">
        <v>166410</v>
      </c>
      <c r="H49" s="80">
        <v>12733</v>
      </c>
      <c r="I49" s="80">
        <v>291347</v>
      </c>
      <c r="J49" s="80">
        <v>105897</v>
      </c>
      <c r="K49" s="80">
        <v>105897</v>
      </c>
      <c r="L49" s="54">
        <v>0</v>
      </c>
      <c r="M49" s="54">
        <v>1839</v>
      </c>
      <c r="N49" s="54">
        <v>32600</v>
      </c>
      <c r="O49" s="54">
        <v>1789</v>
      </c>
      <c r="P49" s="54">
        <v>14703</v>
      </c>
      <c r="Q49" s="54">
        <v>0</v>
      </c>
      <c r="R49" s="54">
        <v>16108</v>
      </c>
      <c r="S49" s="54">
        <v>0</v>
      </c>
      <c r="T49" s="54">
        <v>73134</v>
      </c>
      <c r="U49" s="54">
        <v>265</v>
      </c>
      <c r="V49" s="54">
        <f t="shared" si="15"/>
        <v>372714</v>
      </c>
      <c r="W49" s="54">
        <v>5121</v>
      </c>
      <c r="X49" s="54">
        <v>2342</v>
      </c>
      <c r="Y49" s="54">
        <v>654</v>
      </c>
      <c r="Z49" s="54">
        <v>769</v>
      </c>
      <c r="AA49" s="54">
        <v>1356</v>
      </c>
      <c r="AB49" s="54">
        <v>222036</v>
      </c>
      <c r="AC49" s="54">
        <v>200715</v>
      </c>
      <c r="AD49" s="54">
        <v>20330</v>
      </c>
      <c r="AE49" s="54">
        <v>991</v>
      </c>
      <c r="AF49" s="55">
        <v>117102</v>
      </c>
      <c r="AG49" s="54">
        <v>115096</v>
      </c>
      <c r="AH49" s="54">
        <v>2006</v>
      </c>
      <c r="AI49" s="54">
        <v>20557</v>
      </c>
      <c r="AJ49" s="54">
        <v>5667</v>
      </c>
      <c r="AK49" s="54">
        <v>5667</v>
      </c>
      <c r="AL49" s="54">
        <v>0</v>
      </c>
      <c r="AM49" s="54">
        <v>0</v>
      </c>
      <c r="AN49" s="54">
        <v>2095</v>
      </c>
      <c r="AO49" s="54">
        <v>0</v>
      </c>
      <c r="AP49" s="54">
        <v>0</v>
      </c>
      <c r="AQ49" s="54">
        <v>0</v>
      </c>
      <c r="AR49" s="54">
        <v>29</v>
      </c>
      <c r="AS49" s="54">
        <v>0</v>
      </c>
      <c r="AT49" s="54">
        <v>0</v>
      </c>
      <c r="AU49" s="54">
        <v>0</v>
      </c>
      <c r="AV49" s="54">
        <v>0</v>
      </c>
      <c r="AW49" s="54">
        <v>107</v>
      </c>
      <c r="AX49" s="54">
        <f t="shared" si="18"/>
        <v>1764576</v>
      </c>
      <c r="AY49" s="54">
        <v>0</v>
      </c>
      <c r="AZ49" s="54">
        <v>0</v>
      </c>
      <c r="BA49" s="54">
        <f t="shared" si="19"/>
        <v>0</v>
      </c>
      <c r="BB49" s="54">
        <v>0</v>
      </c>
      <c r="BC49" s="54">
        <v>0</v>
      </c>
      <c r="BD49" s="54">
        <v>0</v>
      </c>
      <c r="BE49" s="54">
        <f t="shared" si="20"/>
        <v>0</v>
      </c>
      <c r="BF49" s="54">
        <v>0</v>
      </c>
      <c r="BG49" s="54">
        <v>443</v>
      </c>
      <c r="BH49" s="54">
        <v>0</v>
      </c>
      <c r="BI49" s="54">
        <f t="shared" si="21"/>
        <v>443</v>
      </c>
      <c r="BJ49" s="54">
        <f t="shared" si="22"/>
        <v>1765019</v>
      </c>
      <c r="BK49" s="54">
        <f t="shared" si="23"/>
        <v>1764576</v>
      </c>
      <c r="BL49" s="54">
        <f aca="true" t="shared" si="26" ref="BL49:BL65">BJ49-K49-O49+AP49</f>
        <v>1657333</v>
      </c>
      <c r="BM49" s="54">
        <f aca="true" t="shared" si="27" ref="BM49:BM65">BK49-K49-O49+AP49</f>
        <v>1656890</v>
      </c>
      <c r="BN49" s="54">
        <v>12907</v>
      </c>
      <c r="BO49" s="54">
        <v>2</v>
      </c>
      <c r="BP49" s="54">
        <v>804</v>
      </c>
      <c r="BQ49" s="54">
        <v>1693</v>
      </c>
      <c r="BR49" s="55">
        <v>104999</v>
      </c>
      <c r="BS49" s="12"/>
      <c r="BT49" s="45">
        <v>1901829</v>
      </c>
      <c r="BU49" s="45">
        <f t="shared" si="8"/>
        <v>235461</v>
      </c>
      <c r="BV49" s="45">
        <v>372714</v>
      </c>
      <c r="BW49" s="45">
        <f t="shared" si="9"/>
        <v>0</v>
      </c>
      <c r="BX49" s="45">
        <v>0</v>
      </c>
      <c r="BY49" s="45">
        <f t="shared" si="10"/>
        <v>0</v>
      </c>
      <c r="BZ49" s="45">
        <v>73555</v>
      </c>
      <c r="CA49" s="45">
        <f t="shared" si="11"/>
        <v>1691464</v>
      </c>
      <c r="CB49" s="45">
        <v>73112</v>
      </c>
      <c r="CC49" s="45">
        <f t="shared" si="12"/>
        <v>1691464</v>
      </c>
      <c r="CD49" s="45">
        <v>70349</v>
      </c>
      <c r="CE49" s="45">
        <f t="shared" si="13"/>
        <v>1586984</v>
      </c>
      <c r="CF49" s="45">
        <v>69906</v>
      </c>
      <c r="CG49" s="45">
        <f t="shared" si="14"/>
        <v>1586984</v>
      </c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32.25" customHeight="1">
      <c r="A50" s="4" t="s">
        <v>74</v>
      </c>
      <c r="B50" s="54">
        <f>C50+D50+E50+I50+J50+'第３７表国保（事業会計）決算 (次ページ以降印刷)'!C50+'第３７表国保（事業会計）決算 (次ページ以降印刷)'!D50+'第３７表国保（事業会計）決算 (次ページ以降印刷)'!I50+'第３７表国保（事業会計）決算 (次ページ以降印刷)'!J50+'第３７表国保（事業会計）決算 (次ページ以降印刷)'!K50</f>
        <v>870016</v>
      </c>
      <c r="C50" s="80">
        <v>250309</v>
      </c>
      <c r="D50" s="80">
        <v>0</v>
      </c>
      <c r="E50" s="80">
        <v>241646</v>
      </c>
      <c r="F50" s="80">
        <v>168857</v>
      </c>
      <c r="G50" s="80">
        <v>66141</v>
      </c>
      <c r="H50" s="80">
        <v>6648</v>
      </c>
      <c r="I50" s="80">
        <v>113360</v>
      </c>
      <c r="J50" s="80">
        <v>37298</v>
      </c>
      <c r="K50" s="80">
        <v>37298</v>
      </c>
      <c r="L50" s="54">
        <v>0</v>
      </c>
      <c r="M50" s="54">
        <v>33437</v>
      </c>
      <c r="N50" s="54">
        <v>125534</v>
      </c>
      <c r="O50" s="54">
        <v>11093</v>
      </c>
      <c r="P50" s="54">
        <v>55621</v>
      </c>
      <c r="Q50" s="54">
        <v>0</v>
      </c>
      <c r="R50" s="54">
        <v>58820</v>
      </c>
      <c r="S50" s="54">
        <v>0</v>
      </c>
      <c r="T50" s="54">
        <v>126045</v>
      </c>
      <c r="U50" s="54">
        <v>7505</v>
      </c>
      <c r="V50" s="54">
        <f t="shared" si="15"/>
        <v>1488062</v>
      </c>
      <c r="W50" s="54">
        <v>62631</v>
      </c>
      <c r="X50" s="54">
        <v>37535</v>
      </c>
      <c r="Y50" s="54">
        <v>13186</v>
      </c>
      <c r="Z50" s="54">
        <v>2096</v>
      </c>
      <c r="AA50" s="54">
        <v>9814</v>
      </c>
      <c r="AB50" s="54">
        <v>955560</v>
      </c>
      <c r="AC50" s="54">
        <v>855966</v>
      </c>
      <c r="AD50" s="54">
        <v>95651</v>
      </c>
      <c r="AE50" s="54">
        <v>3943</v>
      </c>
      <c r="AF50" s="55">
        <v>338475</v>
      </c>
      <c r="AG50" s="54">
        <v>332009</v>
      </c>
      <c r="AH50" s="54">
        <v>6466</v>
      </c>
      <c r="AI50" s="54">
        <v>91279</v>
      </c>
      <c r="AJ50" s="54">
        <v>29225</v>
      </c>
      <c r="AK50" s="54">
        <v>29225</v>
      </c>
      <c r="AL50" s="54">
        <v>0</v>
      </c>
      <c r="AM50" s="54">
        <v>0</v>
      </c>
      <c r="AN50" s="54">
        <v>9008</v>
      </c>
      <c r="AO50" s="54">
        <v>0</v>
      </c>
      <c r="AP50" s="54">
        <v>0</v>
      </c>
      <c r="AQ50" s="54">
        <v>0</v>
      </c>
      <c r="AR50" s="54">
        <v>30</v>
      </c>
      <c r="AS50" s="54">
        <v>0</v>
      </c>
      <c r="AT50" s="54">
        <v>0</v>
      </c>
      <c r="AU50" s="54">
        <v>0</v>
      </c>
      <c r="AV50" s="54">
        <v>0</v>
      </c>
      <c r="AW50" s="54">
        <v>1854</v>
      </c>
      <c r="AX50" s="54">
        <f t="shared" si="18"/>
        <v>-618046</v>
      </c>
      <c r="AY50" s="54">
        <v>0</v>
      </c>
      <c r="AZ50" s="54">
        <v>0</v>
      </c>
      <c r="BA50" s="54">
        <f t="shared" si="19"/>
        <v>0</v>
      </c>
      <c r="BB50" s="54">
        <v>0</v>
      </c>
      <c r="BC50" s="54">
        <v>4081</v>
      </c>
      <c r="BD50" s="54">
        <v>0</v>
      </c>
      <c r="BE50" s="54">
        <f t="shared" si="20"/>
        <v>4081</v>
      </c>
      <c r="BF50" s="54">
        <v>0</v>
      </c>
      <c r="BG50" s="54">
        <v>4669</v>
      </c>
      <c r="BH50" s="54">
        <v>0</v>
      </c>
      <c r="BI50" s="54">
        <f t="shared" si="21"/>
        <v>4669</v>
      </c>
      <c r="BJ50" s="54">
        <f t="shared" si="22"/>
        <v>-609296</v>
      </c>
      <c r="BK50" s="54">
        <f t="shared" si="23"/>
        <v>-618046</v>
      </c>
      <c r="BL50" s="54">
        <f t="shared" si="26"/>
        <v>-657687</v>
      </c>
      <c r="BM50" s="54">
        <f t="shared" si="27"/>
        <v>-666437</v>
      </c>
      <c r="BN50" s="54">
        <v>45692</v>
      </c>
      <c r="BO50" s="54">
        <v>6</v>
      </c>
      <c r="BP50" s="54">
        <v>3201</v>
      </c>
      <c r="BQ50" s="54">
        <v>7184</v>
      </c>
      <c r="BR50" s="55">
        <v>102538</v>
      </c>
      <c r="BS50" s="12"/>
      <c r="BT50" s="45">
        <v>787261</v>
      </c>
      <c r="BU50" s="45">
        <f t="shared" si="8"/>
        <v>82755</v>
      </c>
      <c r="BV50" s="45">
        <v>1488062</v>
      </c>
      <c r="BW50" s="45">
        <f t="shared" si="9"/>
        <v>0</v>
      </c>
      <c r="BX50" s="45">
        <v>0</v>
      </c>
      <c r="BY50" s="45">
        <f t="shared" si="10"/>
        <v>0</v>
      </c>
      <c r="BZ50" s="45">
        <v>66120</v>
      </c>
      <c r="CA50" s="45">
        <f t="shared" si="11"/>
        <v>-675416</v>
      </c>
      <c r="CB50" s="45">
        <v>57370</v>
      </c>
      <c r="CC50" s="45">
        <f t="shared" si="12"/>
        <v>-675416</v>
      </c>
      <c r="CD50" s="45">
        <v>47721</v>
      </c>
      <c r="CE50" s="45">
        <f t="shared" si="13"/>
        <v>-705408</v>
      </c>
      <c r="CF50" s="45">
        <v>38971</v>
      </c>
      <c r="CG50" s="45">
        <f t="shared" si="14"/>
        <v>-705408</v>
      </c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32.25" customHeight="1">
      <c r="A51" s="46" t="s">
        <v>75</v>
      </c>
      <c r="B51" s="54">
        <f>C51+D51+E51+I51+J51+'第３７表国保（事業会計）決算 (次ページ以降印刷)'!C51+'第３７表国保（事業会計）決算 (次ページ以降印刷)'!D51+'第３７表国保（事業会計）決算 (次ページ以降印刷)'!I51+'第３７表国保（事業会計）決算 (次ページ以降印刷)'!J51+'第３７表国保（事業会計）決算 (次ページ以降印刷)'!K51</f>
        <v>1056377</v>
      </c>
      <c r="C51" s="80">
        <v>250981</v>
      </c>
      <c r="D51" s="80">
        <v>0</v>
      </c>
      <c r="E51" s="80">
        <v>345704</v>
      </c>
      <c r="F51" s="80">
        <v>236117</v>
      </c>
      <c r="G51" s="80">
        <v>109587</v>
      </c>
      <c r="H51" s="80">
        <v>0</v>
      </c>
      <c r="I51" s="80">
        <v>70339</v>
      </c>
      <c r="J51" s="80">
        <v>53166</v>
      </c>
      <c r="K51" s="80">
        <v>4936</v>
      </c>
      <c r="L51" s="54">
        <v>8823</v>
      </c>
      <c r="M51" s="54">
        <v>39282</v>
      </c>
      <c r="N51" s="54">
        <v>165088</v>
      </c>
      <c r="O51" s="54">
        <v>21531</v>
      </c>
      <c r="P51" s="54">
        <v>81627</v>
      </c>
      <c r="Q51" s="54">
        <v>0</v>
      </c>
      <c r="R51" s="54">
        <v>61930</v>
      </c>
      <c r="S51" s="54">
        <v>20963</v>
      </c>
      <c r="T51" s="54">
        <v>140976</v>
      </c>
      <c r="U51" s="54">
        <v>2340</v>
      </c>
      <c r="V51" s="54">
        <f t="shared" si="15"/>
        <v>1712791</v>
      </c>
      <c r="W51" s="54">
        <v>43897</v>
      </c>
      <c r="X51" s="54">
        <v>35878</v>
      </c>
      <c r="Y51" s="54">
        <v>4112</v>
      </c>
      <c r="Z51" s="54">
        <v>2225</v>
      </c>
      <c r="AA51" s="54">
        <v>1682</v>
      </c>
      <c r="AB51" s="54">
        <v>1138862</v>
      </c>
      <c r="AC51" s="54">
        <v>1120491</v>
      </c>
      <c r="AD51" s="54">
        <v>14600</v>
      </c>
      <c r="AE51" s="54">
        <v>3771</v>
      </c>
      <c r="AF51" s="55">
        <v>361171</v>
      </c>
      <c r="AG51" s="54">
        <v>355196</v>
      </c>
      <c r="AH51" s="54">
        <v>5975</v>
      </c>
      <c r="AI51" s="54">
        <v>109835</v>
      </c>
      <c r="AJ51" s="54">
        <v>35290</v>
      </c>
      <c r="AK51" s="54">
        <v>35290</v>
      </c>
      <c r="AL51" s="54">
        <v>0</v>
      </c>
      <c r="AM51" s="54">
        <v>0</v>
      </c>
      <c r="AN51" s="54">
        <v>17442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6294</v>
      </c>
      <c r="AX51" s="54">
        <f t="shared" si="18"/>
        <v>-656414</v>
      </c>
      <c r="AY51" s="54">
        <v>0</v>
      </c>
      <c r="AZ51" s="54">
        <v>0</v>
      </c>
      <c r="BA51" s="54">
        <f t="shared" si="19"/>
        <v>0</v>
      </c>
      <c r="BB51" s="54">
        <v>0</v>
      </c>
      <c r="BC51" s="54">
        <v>0</v>
      </c>
      <c r="BD51" s="54">
        <v>1027</v>
      </c>
      <c r="BE51" s="54">
        <f t="shared" si="20"/>
        <v>-1027</v>
      </c>
      <c r="BF51" s="54">
        <v>0</v>
      </c>
      <c r="BG51" s="54">
        <v>0</v>
      </c>
      <c r="BH51" s="54">
        <v>0</v>
      </c>
      <c r="BI51" s="54">
        <f t="shared" si="21"/>
        <v>0</v>
      </c>
      <c r="BJ51" s="54">
        <f t="shared" si="22"/>
        <v>-657441</v>
      </c>
      <c r="BK51" s="54">
        <f t="shared" si="23"/>
        <v>-656414</v>
      </c>
      <c r="BL51" s="54">
        <f t="shared" si="26"/>
        <v>-683908</v>
      </c>
      <c r="BM51" s="54">
        <f t="shared" si="27"/>
        <v>-682881</v>
      </c>
      <c r="BN51" s="54">
        <v>27452</v>
      </c>
      <c r="BO51" s="54">
        <v>5</v>
      </c>
      <c r="BP51" s="54">
        <v>3571</v>
      </c>
      <c r="BQ51" s="54">
        <v>8088</v>
      </c>
      <c r="BR51" s="55">
        <v>238166</v>
      </c>
      <c r="BS51" s="12"/>
      <c r="BT51" s="45">
        <v>896964</v>
      </c>
      <c r="BU51" s="45">
        <f t="shared" si="8"/>
        <v>159413</v>
      </c>
      <c r="BV51" s="45">
        <v>1712791</v>
      </c>
      <c r="BW51" s="45">
        <f t="shared" si="9"/>
        <v>0</v>
      </c>
      <c r="BX51" s="45">
        <v>0</v>
      </c>
      <c r="BY51" s="45">
        <f t="shared" si="10"/>
        <v>0</v>
      </c>
      <c r="BZ51" s="45">
        <v>117463</v>
      </c>
      <c r="CA51" s="45">
        <f t="shared" si="11"/>
        <v>-774904</v>
      </c>
      <c r="CB51" s="45">
        <v>118490</v>
      </c>
      <c r="CC51" s="45">
        <f t="shared" si="12"/>
        <v>-774904</v>
      </c>
      <c r="CD51" s="45">
        <v>95932</v>
      </c>
      <c r="CE51" s="45">
        <f t="shared" si="13"/>
        <v>-779840</v>
      </c>
      <c r="CF51" s="45">
        <v>96959</v>
      </c>
      <c r="CG51" s="45">
        <f t="shared" si="14"/>
        <v>-779840</v>
      </c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32.25" customHeight="1">
      <c r="A52" s="49" t="s">
        <v>76</v>
      </c>
      <c r="B52" s="54">
        <f>C52+D52+E52+I52+J52+'第３７表国保（事業会計）決算 (次ページ以降印刷)'!C52+'第３７表国保（事業会計）決算 (次ページ以降印刷)'!D52+'第３７表国保（事業会計）決算 (次ページ以降印刷)'!I52+'第３７表国保（事業会計）決算 (次ページ以降印刷)'!J52+'第３７表国保（事業会計）決算 (次ページ以降印刷)'!K52</f>
        <v>772509</v>
      </c>
      <c r="C52" s="80">
        <v>201780</v>
      </c>
      <c r="D52" s="80">
        <v>0</v>
      </c>
      <c r="E52" s="80">
        <v>215462</v>
      </c>
      <c r="F52" s="80">
        <v>162693</v>
      </c>
      <c r="G52" s="80">
        <v>52769</v>
      </c>
      <c r="H52" s="80">
        <v>0</v>
      </c>
      <c r="I52" s="80">
        <v>111209</v>
      </c>
      <c r="J52" s="80">
        <v>34463</v>
      </c>
      <c r="K52" s="80">
        <v>30631</v>
      </c>
      <c r="L52" s="52">
        <v>1384</v>
      </c>
      <c r="M52" s="52">
        <v>12860</v>
      </c>
      <c r="N52" s="52">
        <v>26578</v>
      </c>
      <c r="O52" s="52">
        <v>2600</v>
      </c>
      <c r="P52" s="52">
        <v>11817</v>
      </c>
      <c r="Q52" s="52">
        <v>0</v>
      </c>
      <c r="R52" s="52">
        <v>12161</v>
      </c>
      <c r="S52" s="52">
        <v>8005</v>
      </c>
      <c r="T52" s="52">
        <v>10337</v>
      </c>
      <c r="U52" s="52">
        <v>1437</v>
      </c>
      <c r="V52" s="52">
        <f t="shared" si="15"/>
        <v>293292</v>
      </c>
      <c r="W52" s="52">
        <v>18554</v>
      </c>
      <c r="X52" s="52">
        <v>12131</v>
      </c>
      <c r="Y52" s="52">
        <v>4813</v>
      </c>
      <c r="Z52" s="52">
        <v>591</v>
      </c>
      <c r="AA52" s="52">
        <v>1019</v>
      </c>
      <c r="AB52" s="52">
        <v>190044</v>
      </c>
      <c r="AC52" s="52">
        <v>186314</v>
      </c>
      <c r="AD52" s="52">
        <v>3101</v>
      </c>
      <c r="AE52" s="52">
        <v>629</v>
      </c>
      <c r="AF52" s="53">
        <v>54212</v>
      </c>
      <c r="AG52" s="52">
        <v>52865</v>
      </c>
      <c r="AH52" s="52">
        <v>1347</v>
      </c>
      <c r="AI52" s="52">
        <v>18139</v>
      </c>
      <c r="AJ52" s="52">
        <v>5537</v>
      </c>
      <c r="AK52" s="52">
        <v>5537</v>
      </c>
      <c r="AL52" s="52">
        <v>0</v>
      </c>
      <c r="AM52" s="52">
        <v>0</v>
      </c>
      <c r="AN52" s="52">
        <v>5225</v>
      </c>
      <c r="AO52" s="52">
        <v>0</v>
      </c>
      <c r="AP52" s="52">
        <v>0</v>
      </c>
      <c r="AQ52" s="52">
        <v>0</v>
      </c>
      <c r="AR52" s="52">
        <v>13</v>
      </c>
      <c r="AS52" s="52">
        <v>0</v>
      </c>
      <c r="AT52" s="52">
        <v>0</v>
      </c>
      <c r="AU52" s="52">
        <v>0</v>
      </c>
      <c r="AV52" s="52">
        <v>0</v>
      </c>
      <c r="AW52" s="52">
        <v>1568</v>
      </c>
      <c r="AX52" s="52">
        <f t="shared" si="18"/>
        <v>479217</v>
      </c>
      <c r="AY52" s="52">
        <v>0</v>
      </c>
      <c r="AZ52" s="52">
        <v>0</v>
      </c>
      <c r="BA52" s="52">
        <f t="shared" si="19"/>
        <v>0</v>
      </c>
      <c r="BB52" s="52">
        <v>0</v>
      </c>
      <c r="BC52" s="52">
        <v>0</v>
      </c>
      <c r="BD52" s="52">
        <v>0</v>
      </c>
      <c r="BE52" s="52">
        <f t="shared" si="20"/>
        <v>0</v>
      </c>
      <c r="BF52" s="52">
        <v>0</v>
      </c>
      <c r="BG52" s="52">
        <v>0</v>
      </c>
      <c r="BH52" s="52">
        <v>824</v>
      </c>
      <c r="BI52" s="52">
        <f t="shared" si="21"/>
        <v>-824</v>
      </c>
      <c r="BJ52" s="52">
        <f t="shared" si="22"/>
        <v>478393</v>
      </c>
      <c r="BK52" s="52">
        <f t="shared" si="23"/>
        <v>479217</v>
      </c>
      <c r="BL52" s="52">
        <f t="shared" si="26"/>
        <v>445162</v>
      </c>
      <c r="BM52" s="52">
        <f t="shared" si="27"/>
        <v>445986</v>
      </c>
      <c r="BN52" s="52">
        <v>14872</v>
      </c>
      <c r="BO52" s="52">
        <v>2</v>
      </c>
      <c r="BP52" s="52">
        <v>605</v>
      </c>
      <c r="BQ52" s="52">
        <v>1409</v>
      </c>
      <c r="BR52" s="53">
        <v>24561</v>
      </c>
      <c r="BS52" s="12"/>
      <c r="BT52" s="45">
        <v>717784</v>
      </c>
      <c r="BU52" s="45">
        <f t="shared" si="8"/>
        <v>54725</v>
      </c>
      <c r="BV52" s="45">
        <v>293292</v>
      </c>
      <c r="BW52" s="45">
        <f t="shared" si="9"/>
        <v>0</v>
      </c>
      <c r="BX52" s="45">
        <v>0</v>
      </c>
      <c r="BY52" s="45">
        <f t="shared" si="10"/>
        <v>0</v>
      </c>
      <c r="BZ52" s="45">
        <v>16168</v>
      </c>
      <c r="CA52" s="45">
        <f t="shared" si="11"/>
        <v>462225</v>
      </c>
      <c r="CB52" s="45">
        <v>16992</v>
      </c>
      <c r="CC52" s="45">
        <f t="shared" si="12"/>
        <v>462225</v>
      </c>
      <c r="CD52" s="45">
        <v>13568</v>
      </c>
      <c r="CE52" s="45">
        <f t="shared" si="13"/>
        <v>431594</v>
      </c>
      <c r="CF52" s="45">
        <v>14392</v>
      </c>
      <c r="CG52" s="45">
        <f t="shared" si="14"/>
        <v>431594</v>
      </c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32.25" customHeight="1">
      <c r="A53" s="50" t="s">
        <v>77</v>
      </c>
      <c r="B53" s="56">
        <f>C53+D53+E53+I53+J53+'第３７表国保（事業会計）決算 (次ページ以降印刷)'!C53+'第３７表国保（事業会計）決算 (次ページ以降印刷)'!D53+'第３７表国保（事業会計）決算 (次ページ以降印刷)'!I53+'第３７表国保（事業会計）決算 (次ページ以降印刷)'!J53+'第３７表国保（事業会計）決算 (次ページ以降印刷)'!K53</f>
        <v>821174</v>
      </c>
      <c r="C53" s="82">
        <v>212055</v>
      </c>
      <c r="D53" s="82">
        <v>0</v>
      </c>
      <c r="E53" s="82">
        <v>268896</v>
      </c>
      <c r="F53" s="82">
        <v>178134</v>
      </c>
      <c r="G53" s="82">
        <v>85609</v>
      </c>
      <c r="H53" s="82">
        <v>5153</v>
      </c>
      <c r="I53" s="82">
        <v>57667</v>
      </c>
      <c r="J53" s="82">
        <v>38261</v>
      </c>
      <c r="K53" s="82">
        <v>0</v>
      </c>
      <c r="L53" s="54">
        <v>0</v>
      </c>
      <c r="M53" s="54">
        <v>11813</v>
      </c>
      <c r="N53" s="54">
        <v>67835</v>
      </c>
      <c r="O53" s="54">
        <v>11562</v>
      </c>
      <c r="P53" s="54">
        <v>24130</v>
      </c>
      <c r="Q53" s="54">
        <v>0</v>
      </c>
      <c r="R53" s="54">
        <v>32143</v>
      </c>
      <c r="S53" s="54">
        <v>20000</v>
      </c>
      <c r="T53" s="54">
        <v>67198</v>
      </c>
      <c r="U53" s="54">
        <v>2443</v>
      </c>
      <c r="V53" s="54">
        <f t="shared" si="15"/>
        <v>526236</v>
      </c>
      <c r="W53" s="54">
        <v>31718</v>
      </c>
      <c r="X53" s="54">
        <v>18831</v>
      </c>
      <c r="Y53" s="54">
        <v>9094</v>
      </c>
      <c r="Z53" s="54">
        <v>831</v>
      </c>
      <c r="AA53" s="54">
        <v>2962</v>
      </c>
      <c r="AB53" s="54">
        <v>323134</v>
      </c>
      <c r="AC53" s="54">
        <v>317953</v>
      </c>
      <c r="AD53" s="54">
        <v>4140</v>
      </c>
      <c r="AE53" s="54">
        <v>1041</v>
      </c>
      <c r="AF53" s="55">
        <v>122302</v>
      </c>
      <c r="AG53" s="54">
        <v>120577</v>
      </c>
      <c r="AH53" s="54">
        <v>1725</v>
      </c>
      <c r="AI53" s="54">
        <v>26051</v>
      </c>
      <c r="AJ53" s="54">
        <v>11219</v>
      </c>
      <c r="AK53" s="54">
        <v>11219</v>
      </c>
      <c r="AL53" s="54">
        <v>0</v>
      </c>
      <c r="AM53" s="54">
        <v>0</v>
      </c>
      <c r="AN53" s="54">
        <v>5035</v>
      </c>
      <c r="AO53" s="54">
        <v>0</v>
      </c>
      <c r="AP53" s="54">
        <v>0</v>
      </c>
      <c r="AQ53" s="54">
        <v>0</v>
      </c>
      <c r="AR53" s="54">
        <v>67</v>
      </c>
      <c r="AS53" s="54">
        <v>0</v>
      </c>
      <c r="AT53" s="54">
        <v>0</v>
      </c>
      <c r="AU53" s="54">
        <v>0</v>
      </c>
      <c r="AV53" s="54">
        <v>0</v>
      </c>
      <c r="AW53" s="54">
        <v>6710</v>
      </c>
      <c r="AX53" s="54">
        <f t="shared" si="18"/>
        <v>294938</v>
      </c>
      <c r="AY53" s="54">
        <v>0</v>
      </c>
      <c r="AZ53" s="54">
        <v>0</v>
      </c>
      <c r="BA53" s="54">
        <f t="shared" si="19"/>
        <v>0</v>
      </c>
      <c r="BB53" s="54">
        <v>0</v>
      </c>
      <c r="BC53" s="54">
        <v>2453</v>
      </c>
      <c r="BD53" s="54">
        <v>0</v>
      </c>
      <c r="BE53" s="54">
        <f t="shared" si="20"/>
        <v>2453</v>
      </c>
      <c r="BF53" s="54">
        <v>0</v>
      </c>
      <c r="BG53" s="54">
        <v>2469</v>
      </c>
      <c r="BH53" s="54">
        <v>0</v>
      </c>
      <c r="BI53" s="54">
        <f t="shared" si="21"/>
        <v>2469</v>
      </c>
      <c r="BJ53" s="54">
        <f t="shared" si="22"/>
        <v>299860</v>
      </c>
      <c r="BK53" s="54">
        <f t="shared" si="23"/>
        <v>294938</v>
      </c>
      <c r="BL53" s="54">
        <f t="shared" si="26"/>
        <v>288298</v>
      </c>
      <c r="BM53" s="54">
        <f t="shared" si="27"/>
        <v>283376</v>
      </c>
      <c r="BN53" s="54">
        <v>24946</v>
      </c>
      <c r="BO53" s="54">
        <v>3</v>
      </c>
      <c r="BP53" s="54">
        <v>975</v>
      </c>
      <c r="BQ53" s="54">
        <v>2213</v>
      </c>
      <c r="BR53" s="55">
        <v>149165</v>
      </c>
      <c r="BS53" s="12"/>
      <c r="BT53" s="45">
        <v>732326</v>
      </c>
      <c r="BU53" s="45">
        <f t="shared" si="8"/>
        <v>88848</v>
      </c>
      <c r="BV53" s="45">
        <v>526236</v>
      </c>
      <c r="BW53" s="45">
        <f t="shared" si="9"/>
        <v>0</v>
      </c>
      <c r="BX53" s="45">
        <v>0</v>
      </c>
      <c r="BY53" s="45">
        <f t="shared" si="10"/>
        <v>0</v>
      </c>
      <c r="BZ53" s="45">
        <v>49444</v>
      </c>
      <c r="CA53" s="45">
        <f t="shared" si="11"/>
        <v>250416</v>
      </c>
      <c r="CB53" s="45">
        <v>44522</v>
      </c>
      <c r="CC53" s="45">
        <f t="shared" si="12"/>
        <v>250416</v>
      </c>
      <c r="CD53" s="45">
        <v>35078</v>
      </c>
      <c r="CE53" s="45">
        <f t="shared" si="13"/>
        <v>253220</v>
      </c>
      <c r="CF53" s="45">
        <v>30156</v>
      </c>
      <c r="CG53" s="45">
        <f t="shared" si="14"/>
        <v>253220</v>
      </c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32.25" customHeight="1">
      <c r="A54" s="49" t="s">
        <v>78</v>
      </c>
      <c r="B54" s="54">
        <f>C54+D54+E54+I54+J54+'第３７表国保（事業会計）決算 (次ページ以降印刷)'!C54+'第３７表国保（事業会計）決算 (次ページ以降印刷)'!D54+'第３７表国保（事業会計）決算 (次ページ以降印刷)'!I54+'第３７表国保（事業会計）決算 (次ページ以降印刷)'!J54+'第３７表国保（事業会計）決算 (次ページ以降印刷)'!K54</f>
        <v>2027254</v>
      </c>
      <c r="C54" s="80">
        <v>568584</v>
      </c>
      <c r="D54" s="80">
        <v>0</v>
      </c>
      <c r="E54" s="80">
        <v>529540</v>
      </c>
      <c r="F54" s="80">
        <v>377624</v>
      </c>
      <c r="G54" s="80">
        <v>137846</v>
      </c>
      <c r="H54" s="80">
        <v>14070</v>
      </c>
      <c r="I54" s="80">
        <v>296392</v>
      </c>
      <c r="J54" s="80">
        <v>107844</v>
      </c>
      <c r="K54" s="80">
        <v>11104</v>
      </c>
      <c r="L54" s="54">
        <v>0</v>
      </c>
      <c r="M54" s="54">
        <v>14582</v>
      </c>
      <c r="N54" s="54">
        <v>44282</v>
      </c>
      <c r="O54" s="54">
        <v>0</v>
      </c>
      <c r="P54" s="54">
        <v>25931</v>
      </c>
      <c r="Q54" s="54">
        <v>0</v>
      </c>
      <c r="R54" s="54">
        <v>18351</v>
      </c>
      <c r="S54" s="54">
        <v>74233</v>
      </c>
      <c r="T54" s="54">
        <v>76809</v>
      </c>
      <c r="U54" s="54">
        <v>834</v>
      </c>
      <c r="V54" s="54">
        <f t="shared" si="15"/>
        <v>733877</v>
      </c>
      <c r="W54" s="54">
        <v>25102</v>
      </c>
      <c r="X54" s="54">
        <v>11833</v>
      </c>
      <c r="Y54" s="54">
        <v>11598</v>
      </c>
      <c r="Z54" s="54">
        <v>1256</v>
      </c>
      <c r="AA54" s="54">
        <v>415</v>
      </c>
      <c r="AB54" s="54">
        <v>491307</v>
      </c>
      <c r="AC54" s="54">
        <v>483853</v>
      </c>
      <c r="AD54" s="54">
        <v>5500</v>
      </c>
      <c r="AE54" s="54">
        <v>1954</v>
      </c>
      <c r="AF54" s="55">
        <v>137918</v>
      </c>
      <c r="AG54" s="54">
        <v>134309</v>
      </c>
      <c r="AH54" s="54">
        <v>3609</v>
      </c>
      <c r="AI54" s="54">
        <v>41649</v>
      </c>
      <c r="AJ54" s="54">
        <v>13328</v>
      </c>
      <c r="AK54" s="54">
        <v>13328</v>
      </c>
      <c r="AL54" s="54">
        <v>0</v>
      </c>
      <c r="AM54" s="54">
        <v>0</v>
      </c>
      <c r="AN54" s="54">
        <v>23756</v>
      </c>
      <c r="AO54" s="54">
        <v>0</v>
      </c>
      <c r="AP54" s="54">
        <v>0</v>
      </c>
      <c r="AQ54" s="54">
        <v>0</v>
      </c>
      <c r="AR54" s="54">
        <v>23</v>
      </c>
      <c r="AS54" s="54">
        <v>0</v>
      </c>
      <c r="AT54" s="54">
        <v>0</v>
      </c>
      <c r="AU54" s="54">
        <v>0</v>
      </c>
      <c r="AV54" s="54">
        <v>0</v>
      </c>
      <c r="AW54" s="54">
        <v>794</v>
      </c>
      <c r="AX54" s="54">
        <f t="shared" si="18"/>
        <v>1293377</v>
      </c>
      <c r="AY54" s="54">
        <v>0</v>
      </c>
      <c r="AZ54" s="54">
        <v>0</v>
      </c>
      <c r="BA54" s="54">
        <f t="shared" si="19"/>
        <v>0</v>
      </c>
      <c r="BB54" s="54">
        <v>0</v>
      </c>
      <c r="BC54" s="54">
        <v>0</v>
      </c>
      <c r="BD54" s="54">
        <v>0</v>
      </c>
      <c r="BE54" s="54">
        <f t="shared" si="20"/>
        <v>0</v>
      </c>
      <c r="BF54" s="54">
        <v>0</v>
      </c>
      <c r="BG54" s="54">
        <v>10523</v>
      </c>
      <c r="BH54" s="54">
        <v>0</v>
      </c>
      <c r="BI54" s="54">
        <f t="shared" si="21"/>
        <v>10523</v>
      </c>
      <c r="BJ54" s="54">
        <f t="shared" si="22"/>
        <v>1303900</v>
      </c>
      <c r="BK54" s="54">
        <f t="shared" si="23"/>
        <v>1293377</v>
      </c>
      <c r="BL54" s="54">
        <f t="shared" si="26"/>
        <v>1292796</v>
      </c>
      <c r="BM54" s="54">
        <f t="shared" si="27"/>
        <v>1282273</v>
      </c>
      <c r="BN54" s="54">
        <v>18351</v>
      </c>
      <c r="BO54" s="54">
        <v>2</v>
      </c>
      <c r="BP54" s="54">
        <v>1624</v>
      </c>
      <c r="BQ54" s="54">
        <v>3566</v>
      </c>
      <c r="BR54" s="55">
        <v>229614</v>
      </c>
      <c r="BS54" s="12"/>
      <c r="BT54" s="45">
        <v>1893120</v>
      </c>
      <c r="BU54" s="45">
        <f t="shared" si="8"/>
        <v>134134</v>
      </c>
      <c r="BV54" s="45">
        <v>733877</v>
      </c>
      <c r="BW54" s="45">
        <f t="shared" si="9"/>
        <v>0</v>
      </c>
      <c r="BX54" s="45">
        <v>0</v>
      </c>
      <c r="BY54" s="45">
        <f t="shared" si="10"/>
        <v>0</v>
      </c>
      <c r="BZ54" s="45">
        <v>90796</v>
      </c>
      <c r="CA54" s="45">
        <f t="shared" si="11"/>
        <v>1213104</v>
      </c>
      <c r="CB54" s="45">
        <v>80273</v>
      </c>
      <c r="CC54" s="45">
        <f t="shared" si="12"/>
        <v>1213104</v>
      </c>
      <c r="CD54" s="45">
        <v>87464</v>
      </c>
      <c r="CE54" s="45">
        <f t="shared" si="13"/>
        <v>1205332</v>
      </c>
      <c r="CF54" s="45">
        <v>76941</v>
      </c>
      <c r="CG54" s="45">
        <f t="shared" si="14"/>
        <v>1205332</v>
      </c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32.25" customHeight="1">
      <c r="A55" s="49" t="s">
        <v>79</v>
      </c>
      <c r="B55" s="54">
        <f>C55+D55+E55+I55+J55+'第３７表国保（事業会計）決算 (次ページ以降印刷)'!C55+'第３７表国保（事業会計）決算 (次ページ以降印刷)'!D55+'第３７表国保（事業会計）決算 (次ページ以降印刷)'!I55+'第３７表国保（事業会計）決算 (次ページ以降印刷)'!J55+'第３７表国保（事業会計）決算 (次ページ以降印刷)'!K55</f>
        <v>1381819</v>
      </c>
      <c r="C55" s="80">
        <v>327673</v>
      </c>
      <c r="D55" s="80">
        <v>0</v>
      </c>
      <c r="E55" s="80">
        <v>463070</v>
      </c>
      <c r="F55" s="80">
        <v>308066</v>
      </c>
      <c r="G55" s="80">
        <v>145266</v>
      </c>
      <c r="H55" s="80">
        <v>9738</v>
      </c>
      <c r="I55" s="80">
        <v>153994</v>
      </c>
      <c r="J55" s="80">
        <v>64924</v>
      </c>
      <c r="K55" s="80">
        <v>0</v>
      </c>
      <c r="L55" s="54">
        <v>0</v>
      </c>
      <c r="M55" s="54">
        <v>35820</v>
      </c>
      <c r="N55" s="54">
        <v>158290</v>
      </c>
      <c r="O55" s="54">
        <v>28339</v>
      </c>
      <c r="P55" s="54">
        <v>70247</v>
      </c>
      <c r="Q55" s="54">
        <v>0</v>
      </c>
      <c r="R55" s="54">
        <v>59704</v>
      </c>
      <c r="S55" s="54">
        <v>0</v>
      </c>
      <c r="T55" s="54">
        <v>151654</v>
      </c>
      <c r="U55" s="54">
        <v>2188</v>
      </c>
      <c r="V55" s="54">
        <f t="shared" si="15"/>
        <v>1325850</v>
      </c>
      <c r="W55" s="54">
        <v>45387</v>
      </c>
      <c r="X55" s="54">
        <v>27432</v>
      </c>
      <c r="Y55" s="54">
        <v>13427</v>
      </c>
      <c r="Z55" s="54">
        <v>1728</v>
      </c>
      <c r="AA55" s="54">
        <v>2800</v>
      </c>
      <c r="AB55" s="54">
        <v>856832</v>
      </c>
      <c r="AC55" s="54">
        <v>844342</v>
      </c>
      <c r="AD55" s="54">
        <v>9300</v>
      </c>
      <c r="AE55" s="54">
        <v>3190</v>
      </c>
      <c r="AF55" s="55">
        <v>279411</v>
      </c>
      <c r="AG55" s="54">
        <v>275020</v>
      </c>
      <c r="AH55" s="54">
        <v>4391</v>
      </c>
      <c r="AI55" s="54">
        <v>87804</v>
      </c>
      <c r="AJ55" s="54">
        <v>28536</v>
      </c>
      <c r="AK55" s="54">
        <v>28536</v>
      </c>
      <c r="AL55" s="54">
        <v>0</v>
      </c>
      <c r="AM55" s="54">
        <v>0</v>
      </c>
      <c r="AN55" s="54">
        <v>15350</v>
      </c>
      <c r="AO55" s="54">
        <v>2531</v>
      </c>
      <c r="AP55" s="54">
        <v>0</v>
      </c>
      <c r="AQ55" s="54">
        <v>2531</v>
      </c>
      <c r="AR55" s="54">
        <v>2500</v>
      </c>
      <c r="AS55" s="54">
        <v>0</v>
      </c>
      <c r="AT55" s="54">
        <v>0</v>
      </c>
      <c r="AU55" s="54">
        <v>0</v>
      </c>
      <c r="AV55" s="54">
        <v>0</v>
      </c>
      <c r="AW55" s="54">
        <v>7499</v>
      </c>
      <c r="AX55" s="54">
        <f t="shared" si="18"/>
        <v>55969</v>
      </c>
      <c r="AY55" s="54">
        <v>0</v>
      </c>
      <c r="AZ55" s="54">
        <v>0</v>
      </c>
      <c r="BA55" s="54">
        <f t="shared" si="19"/>
        <v>0</v>
      </c>
      <c r="BB55" s="54">
        <v>0</v>
      </c>
      <c r="BC55" s="54">
        <v>1232</v>
      </c>
      <c r="BD55" s="54">
        <v>0</v>
      </c>
      <c r="BE55" s="54">
        <f t="shared" si="20"/>
        <v>1232</v>
      </c>
      <c r="BF55" s="54">
        <v>0</v>
      </c>
      <c r="BG55" s="54">
        <v>0</v>
      </c>
      <c r="BH55" s="54">
        <v>7898</v>
      </c>
      <c r="BI55" s="54">
        <f t="shared" si="21"/>
        <v>-7898</v>
      </c>
      <c r="BJ55" s="54">
        <f t="shared" si="22"/>
        <v>49303</v>
      </c>
      <c r="BK55" s="54">
        <f t="shared" si="23"/>
        <v>55969</v>
      </c>
      <c r="BL55" s="54">
        <f t="shared" si="26"/>
        <v>20964</v>
      </c>
      <c r="BM55" s="54">
        <f t="shared" si="27"/>
        <v>27630</v>
      </c>
      <c r="BN55" s="54">
        <v>34427</v>
      </c>
      <c r="BO55" s="54">
        <v>5</v>
      </c>
      <c r="BP55" s="54">
        <v>2844</v>
      </c>
      <c r="BQ55" s="54">
        <v>6593</v>
      </c>
      <c r="BR55" s="55">
        <v>143380</v>
      </c>
      <c r="BS55" s="12"/>
      <c r="BT55" s="45">
        <v>1278051</v>
      </c>
      <c r="BU55" s="45">
        <f t="shared" si="8"/>
        <v>103768</v>
      </c>
      <c r="BV55" s="45">
        <v>1325850</v>
      </c>
      <c r="BW55" s="45">
        <f t="shared" si="9"/>
        <v>0</v>
      </c>
      <c r="BX55" s="45">
        <v>0</v>
      </c>
      <c r="BY55" s="45">
        <f t="shared" si="10"/>
        <v>0</v>
      </c>
      <c r="BZ55" s="45">
        <v>182981</v>
      </c>
      <c r="CA55" s="45">
        <f t="shared" si="11"/>
        <v>-133678</v>
      </c>
      <c r="CB55" s="45">
        <v>189647</v>
      </c>
      <c r="CC55" s="45">
        <f t="shared" si="12"/>
        <v>-133678</v>
      </c>
      <c r="CD55" s="45">
        <v>147508</v>
      </c>
      <c r="CE55" s="45">
        <f t="shared" si="13"/>
        <v>-126544</v>
      </c>
      <c r="CF55" s="45">
        <v>154174</v>
      </c>
      <c r="CG55" s="45">
        <f t="shared" si="14"/>
        <v>-126544</v>
      </c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32.25" customHeight="1">
      <c r="A56" s="49" t="s">
        <v>80</v>
      </c>
      <c r="B56" s="54">
        <f>C56+D56+E56+I56+J56+'第３７表国保（事業会計）決算 (次ページ以降印刷)'!C56+'第３７表国保（事業会計）決算 (次ページ以降印刷)'!D56+'第３７表国保（事業会計）決算 (次ページ以降印刷)'!I56+'第３７表国保（事業会計）決算 (次ページ以降印刷)'!J56+'第３７表国保（事業会計）決算 (次ページ以降印刷)'!K56</f>
        <v>645409</v>
      </c>
      <c r="C56" s="80">
        <v>150228</v>
      </c>
      <c r="D56" s="80">
        <v>0</v>
      </c>
      <c r="E56" s="80">
        <v>154684</v>
      </c>
      <c r="F56" s="80">
        <v>109969</v>
      </c>
      <c r="G56" s="80">
        <v>40836</v>
      </c>
      <c r="H56" s="80">
        <v>3879</v>
      </c>
      <c r="I56" s="80">
        <v>116770</v>
      </c>
      <c r="J56" s="80">
        <v>27265</v>
      </c>
      <c r="K56" s="80">
        <v>25945</v>
      </c>
      <c r="L56" s="56">
        <v>0</v>
      </c>
      <c r="M56" s="56">
        <v>5309</v>
      </c>
      <c r="N56" s="56">
        <v>61213</v>
      </c>
      <c r="O56" s="56">
        <v>5759</v>
      </c>
      <c r="P56" s="56">
        <v>26648</v>
      </c>
      <c r="Q56" s="56">
        <v>0</v>
      </c>
      <c r="R56" s="56">
        <v>28806</v>
      </c>
      <c r="S56" s="56">
        <v>0</v>
      </c>
      <c r="T56" s="56">
        <v>26264</v>
      </c>
      <c r="U56" s="56">
        <v>803</v>
      </c>
      <c r="V56" s="56">
        <f t="shared" si="15"/>
        <v>544804</v>
      </c>
      <c r="W56" s="56">
        <v>24003</v>
      </c>
      <c r="X56" s="56">
        <v>20764</v>
      </c>
      <c r="Y56" s="56">
        <v>2224</v>
      </c>
      <c r="Z56" s="56">
        <v>793</v>
      </c>
      <c r="AA56" s="56">
        <v>222</v>
      </c>
      <c r="AB56" s="56">
        <v>341670</v>
      </c>
      <c r="AC56" s="56">
        <v>334952</v>
      </c>
      <c r="AD56" s="56">
        <v>5250</v>
      </c>
      <c r="AE56" s="56">
        <v>1468</v>
      </c>
      <c r="AF56" s="57">
        <v>119648</v>
      </c>
      <c r="AG56" s="56">
        <v>117226</v>
      </c>
      <c r="AH56" s="56">
        <v>2422</v>
      </c>
      <c r="AI56" s="56">
        <v>33080</v>
      </c>
      <c r="AJ56" s="56">
        <v>9481</v>
      </c>
      <c r="AK56" s="56">
        <v>9481</v>
      </c>
      <c r="AL56" s="56">
        <v>0</v>
      </c>
      <c r="AM56" s="56">
        <v>0</v>
      </c>
      <c r="AN56" s="56">
        <v>4137</v>
      </c>
      <c r="AO56" s="56">
        <v>0</v>
      </c>
      <c r="AP56" s="56">
        <v>0</v>
      </c>
      <c r="AQ56" s="56">
        <v>0</v>
      </c>
      <c r="AR56" s="56">
        <v>9004</v>
      </c>
      <c r="AS56" s="56">
        <v>0</v>
      </c>
      <c r="AT56" s="56">
        <v>0</v>
      </c>
      <c r="AU56" s="56">
        <v>0</v>
      </c>
      <c r="AV56" s="56">
        <v>0</v>
      </c>
      <c r="AW56" s="56">
        <v>3781</v>
      </c>
      <c r="AX56" s="56">
        <f t="shared" si="18"/>
        <v>100605</v>
      </c>
      <c r="AY56" s="56">
        <v>0</v>
      </c>
      <c r="AZ56" s="56">
        <v>0</v>
      </c>
      <c r="BA56" s="56">
        <f t="shared" si="19"/>
        <v>0</v>
      </c>
      <c r="BB56" s="56">
        <v>0</v>
      </c>
      <c r="BC56" s="56">
        <v>0</v>
      </c>
      <c r="BD56" s="56">
        <v>4629</v>
      </c>
      <c r="BE56" s="56">
        <f t="shared" si="20"/>
        <v>-4629</v>
      </c>
      <c r="BF56" s="56">
        <v>0</v>
      </c>
      <c r="BG56" s="56">
        <v>0</v>
      </c>
      <c r="BH56" s="56">
        <v>5360</v>
      </c>
      <c r="BI56" s="56">
        <f t="shared" si="21"/>
        <v>-5360</v>
      </c>
      <c r="BJ56" s="56">
        <f t="shared" si="22"/>
        <v>90616</v>
      </c>
      <c r="BK56" s="56">
        <f t="shared" si="23"/>
        <v>100605</v>
      </c>
      <c r="BL56" s="56">
        <f t="shared" si="26"/>
        <v>58912</v>
      </c>
      <c r="BM56" s="56">
        <f t="shared" si="27"/>
        <v>68901</v>
      </c>
      <c r="BN56" s="56">
        <v>17678</v>
      </c>
      <c r="BO56" s="56">
        <v>3</v>
      </c>
      <c r="BP56" s="56">
        <v>1287</v>
      </c>
      <c r="BQ56" s="56">
        <v>2701</v>
      </c>
      <c r="BR56" s="57">
        <v>30492</v>
      </c>
      <c r="BS56" s="12"/>
      <c r="BT56" s="45">
        <v>579206</v>
      </c>
      <c r="BU56" s="45">
        <f t="shared" si="8"/>
        <v>66203</v>
      </c>
      <c r="BV56" s="45">
        <v>544804</v>
      </c>
      <c r="BW56" s="45">
        <f t="shared" si="9"/>
        <v>0</v>
      </c>
      <c r="BX56" s="45">
        <v>0</v>
      </c>
      <c r="BY56" s="45">
        <f t="shared" si="10"/>
        <v>0</v>
      </c>
      <c r="BZ56" s="45">
        <v>31610</v>
      </c>
      <c r="CA56" s="45">
        <f t="shared" si="11"/>
        <v>59006</v>
      </c>
      <c r="CB56" s="45">
        <v>41599</v>
      </c>
      <c r="CC56" s="45">
        <f t="shared" si="12"/>
        <v>59006</v>
      </c>
      <c r="CD56" s="45">
        <v>23481</v>
      </c>
      <c r="CE56" s="45">
        <f t="shared" si="13"/>
        <v>35431</v>
      </c>
      <c r="CF56" s="45">
        <v>33470</v>
      </c>
      <c r="CG56" s="45">
        <f t="shared" si="14"/>
        <v>35431</v>
      </c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2.25" customHeight="1">
      <c r="A57" s="46" t="s">
        <v>81</v>
      </c>
      <c r="B57" s="54">
        <f>C57+D57+E57+I57+J57+'第３７表国保（事業会計）決算 (次ページ以降印刷)'!C57+'第３７表国保（事業会計）決算 (次ページ以降印刷)'!D57+'第３７表国保（事業会計）決算 (次ページ以降印刷)'!I57+'第３７表国保（事業会計）決算 (次ページ以降印刷)'!J57+'第３７表国保（事業会計）決算 (次ページ以降印刷)'!K57</f>
        <v>927905</v>
      </c>
      <c r="C57" s="80">
        <v>225810</v>
      </c>
      <c r="D57" s="80">
        <v>0</v>
      </c>
      <c r="E57" s="80">
        <v>245216</v>
      </c>
      <c r="F57" s="80">
        <v>175418</v>
      </c>
      <c r="G57" s="80">
        <v>62876</v>
      </c>
      <c r="H57" s="80">
        <v>6922</v>
      </c>
      <c r="I57" s="80">
        <v>164615</v>
      </c>
      <c r="J57" s="80">
        <v>42636</v>
      </c>
      <c r="K57" s="80">
        <v>38139</v>
      </c>
      <c r="L57" s="54">
        <v>0</v>
      </c>
      <c r="M57" s="54">
        <v>5874</v>
      </c>
      <c r="N57" s="54">
        <v>28215</v>
      </c>
      <c r="O57" s="54">
        <v>6783</v>
      </c>
      <c r="P57" s="54">
        <v>8470</v>
      </c>
      <c r="Q57" s="54">
        <v>0</v>
      </c>
      <c r="R57" s="54">
        <v>12962</v>
      </c>
      <c r="S57" s="54">
        <v>58000</v>
      </c>
      <c r="T57" s="54">
        <v>45492</v>
      </c>
      <c r="U57" s="54">
        <v>727</v>
      </c>
      <c r="V57" s="54">
        <f t="shared" si="15"/>
        <v>370885</v>
      </c>
      <c r="W57" s="54">
        <v>25278</v>
      </c>
      <c r="X57" s="54">
        <v>22358</v>
      </c>
      <c r="Y57" s="54">
        <v>2074</v>
      </c>
      <c r="Z57" s="54">
        <v>579</v>
      </c>
      <c r="AA57" s="54">
        <v>267</v>
      </c>
      <c r="AB57" s="54">
        <v>220966</v>
      </c>
      <c r="AC57" s="54">
        <v>217721</v>
      </c>
      <c r="AD57" s="54">
        <v>2400</v>
      </c>
      <c r="AE57" s="54">
        <v>845</v>
      </c>
      <c r="AF57" s="55">
        <v>86340</v>
      </c>
      <c r="AG57" s="54">
        <v>85037</v>
      </c>
      <c r="AH57" s="54">
        <v>1303</v>
      </c>
      <c r="AI57" s="54">
        <v>21434</v>
      </c>
      <c r="AJ57" s="54">
        <v>7185</v>
      </c>
      <c r="AK57" s="54">
        <v>7185</v>
      </c>
      <c r="AL57" s="54">
        <v>0</v>
      </c>
      <c r="AM57" s="54">
        <v>0</v>
      </c>
      <c r="AN57" s="54">
        <v>8081</v>
      </c>
      <c r="AO57" s="54">
        <v>0</v>
      </c>
      <c r="AP57" s="54">
        <v>0</v>
      </c>
      <c r="AQ57" s="54">
        <v>0</v>
      </c>
      <c r="AR57" s="54">
        <v>57</v>
      </c>
      <c r="AS57" s="54">
        <v>29</v>
      </c>
      <c r="AT57" s="54">
        <v>0</v>
      </c>
      <c r="AU57" s="54">
        <v>29</v>
      </c>
      <c r="AV57" s="54">
        <v>0</v>
      </c>
      <c r="AW57" s="54">
        <v>1515</v>
      </c>
      <c r="AX57" s="54">
        <f t="shared" si="18"/>
        <v>557020</v>
      </c>
      <c r="AY57" s="54">
        <v>0</v>
      </c>
      <c r="AZ57" s="54">
        <v>0</v>
      </c>
      <c r="BA57" s="54">
        <f t="shared" si="19"/>
        <v>0</v>
      </c>
      <c r="BB57" s="54">
        <v>0</v>
      </c>
      <c r="BC57" s="54">
        <v>0</v>
      </c>
      <c r="BD57" s="54">
        <v>0</v>
      </c>
      <c r="BE57" s="54">
        <f t="shared" si="20"/>
        <v>0</v>
      </c>
      <c r="BF57" s="54">
        <v>0</v>
      </c>
      <c r="BG57" s="54">
        <v>0</v>
      </c>
      <c r="BH57" s="54">
        <v>468</v>
      </c>
      <c r="BI57" s="54">
        <f t="shared" si="21"/>
        <v>-468</v>
      </c>
      <c r="BJ57" s="54">
        <f t="shared" si="22"/>
        <v>556552</v>
      </c>
      <c r="BK57" s="54">
        <f t="shared" si="23"/>
        <v>557020</v>
      </c>
      <c r="BL57" s="54">
        <f t="shared" si="26"/>
        <v>511630</v>
      </c>
      <c r="BM57" s="54">
        <f t="shared" si="27"/>
        <v>512098</v>
      </c>
      <c r="BN57" s="54">
        <v>21233</v>
      </c>
      <c r="BO57" s="54">
        <v>3</v>
      </c>
      <c r="BP57" s="54">
        <v>690</v>
      </c>
      <c r="BQ57" s="54">
        <v>1644</v>
      </c>
      <c r="BR57" s="55">
        <v>38464</v>
      </c>
      <c r="BS57" s="12"/>
      <c r="BT57" s="45">
        <v>855651</v>
      </c>
      <c r="BU57" s="45">
        <f t="shared" si="8"/>
        <v>72254</v>
      </c>
      <c r="BV57" s="45">
        <v>370885</v>
      </c>
      <c r="BW57" s="45">
        <f t="shared" si="9"/>
        <v>0</v>
      </c>
      <c r="BX57" s="45">
        <v>0</v>
      </c>
      <c r="BY57" s="45">
        <f t="shared" si="10"/>
        <v>0</v>
      </c>
      <c r="BZ57" s="45">
        <v>9593</v>
      </c>
      <c r="CA57" s="45">
        <f t="shared" si="11"/>
        <v>546959</v>
      </c>
      <c r="CB57" s="45">
        <v>10061</v>
      </c>
      <c r="CC57" s="45">
        <f t="shared" si="12"/>
        <v>546959</v>
      </c>
      <c r="CD57" s="45">
        <v>1014</v>
      </c>
      <c r="CE57" s="45">
        <f t="shared" si="13"/>
        <v>510616</v>
      </c>
      <c r="CF57" s="45">
        <v>1482</v>
      </c>
      <c r="CG57" s="45">
        <f t="shared" si="14"/>
        <v>510616</v>
      </c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32.25" customHeight="1">
      <c r="A58" s="90" t="s">
        <v>82</v>
      </c>
      <c r="B58" s="56">
        <f>C58+D58+E58+I58+J58+'第３７表国保（事業会計）決算 (次ページ以降印刷)'!C58+'第３７表国保（事業会計）決算 (次ページ以降印刷)'!D58+'第３７表国保（事業会計）決算 (次ページ以降印刷)'!I58+'第３７表国保（事業会計）決算 (次ページ以降印刷)'!J58+'第３７表国保（事業会計）決算 (次ページ以降印刷)'!K58</f>
        <v>1534537</v>
      </c>
      <c r="C58" s="82">
        <v>431119</v>
      </c>
      <c r="D58" s="82">
        <v>0</v>
      </c>
      <c r="E58" s="82">
        <v>388947</v>
      </c>
      <c r="F58" s="82">
        <v>300916</v>
      </c>
      <c r="G58" s="82">
        <v>82349</v>
      </c>
      <c r="H58" s="82">
        <v>5682</v>
      </c>
      <c r="I58" s="82">
        <v>258355</v>
      </c>
      <c r="J58" s="82">
        <v>73032</v>
      </c>
      <c r="K58" s="82">
        <v>0</v>
      </c>
      <c r="L58" s="54">
        <v>0</v>
      </c>
      <c r="M58" s="54">
        <v>3151</v>
      </c>
      <c r="N58" s="54">
        <v>36831</v>
      </c>
      <c r="O58" s="54">
        <v>6669</v>
      </c>
      <c r="P58" s="54">
        <v>13616</v>
      </c>
      <c r="Q58" s="54">
        <v>0</v>
      </c>
      <c r="R58" s="54">
        <v>16546</v>
      </c>
      <c r="S58" s="54">
        <v>7000</v>
      </c>
      <c r="T58" s="54">
        <v>26387</v>
      </c>
      <c r="U58" s="54">
        <v>12</v>
      </c>
      <c r="V58" s="54">
        <f t="shared" si="15"/>
        <v>263306</v>
      </c>
      <c r="W58" s="54">
        <v>17188</v>
      </c>
      <c r="X58" s="54">
        <v>15711</v>
      </c>
      <c r="Y58" s="54">
        <v>603</v>
      </c>
      <c r="Z58" s="54">
        <v>552</v>
      </c>
      <c r="AA58" s="54">
        <v>322</v>
      </c>
      <c r="AB58" s="54">
        <v>168409</v>
      </c>
      <c r="AC58" s="54">
        <v>166104</v>
      </c>
      <c r="AD58" s="54">
        <v>1800</v>
      </c>
      <c r="AE58" s="54">
        <v>505</v>
      </c>
      <c r="AF58" s="55">
        <v>58327</v>
      </c>
      <c r="AG58" s="54">
        <v>57325</v>
      </c>
      <c r="AH58" s="54">
        <v>1002</v>
      </c>
      <c r="AI58" s="54">
        <v>11700</v>
      </c>
      <c r="AJ58" s="54">
        <v>4238</v>
      </c>
      <c r="AK58" s="54">
        <v>4238</v>
      </c>
      <c r="AL58" s="54">
        <v>0</v>
      </c>
      <c r="AM58" s="54">
        <v>0</v>
      </c>
      <c r="AN58" s="54">
        <v>1038</v>
      </c>
      <c r="AO58" s="54">
        <v>0</v>
      </c>
      <c r="AP58" s="54">
        <v>0</v>
      </c>
      <c r="AQ58" s="54">
        <v>0</v>
      </c>
      <c r="AR58" s="54">
        <v>12</v>
      </c>
      <c r="AS58" s="54">
        <v>0</v>
      </c>
      <c r="AT58" s="54">
        <v>0</v>
      </c>
      <c r="AU58" s="54">
        <v>0</v>
      </c>
      <c r="AV58" s="54">
        <v>0</v>
      </c>
      <c r="AW58" s="54">
        <v>2394</v>
      </c>
      <c r="AX58" s="54">
        <f t="shared" si="18"/>
        <v>1271231</v>
      </c>
      <c r="AY58" s="54">
        <v>0</v>
      </c>
      <c r="AZ58" s="54">
        <v>0</v>
      </c>
      <c r="BA58" s="54">
        <f t="shared" si="19"/>
        <v>0</v>
      </c>
      <c r="BB58" s="54">
        <v>0</v>
      </c>
      <c r="BC58" s="54">
        <v>3584</v>
      </c>
      <c r="BD58" s="54">
        <v>0</v>
      </c>
      <c r="BE58" s="54">
        <f t="shared" si="20"/>
        <v>3584</v>
      </c>
      <c r="BF58" s="54">
        <v>0</v>
      </c>
      <c r="BG58" s="54">
        <v>0</v>
      </c>
      <c r="BH58" s="54">
        <v>2151</v>
      </c>
      <c r="BI58" s="54">
        <f t="shared" si="21"/>
        <v>-2151</v>
      </c>
      <c r="BJ58" s="54">
        <f t="shared" si="22"/>
        <v>1272664</v>
      </c>
      <c r="BK58" s="54">
        <f t="shared" si="23"/>
        <v>1271231</v>
      </c>
      <c r="BL58" s="54">
        <f t="shared" si="26"/>
        <v>1265995</v>
      </c>
      <c r="BM58" s="54">
        <f t="shared" si="27"/>
        <v>1264562</v>
      </c>
      <c r="BN58" s="54">
        <v>14442</v>
      </c>
      <c r="BO58" s="54">
        <v>2</v>
      </c>
      <c r="BP58" s="54">
        <v>611</v>
      </c>
      <c r="BQ58" s="54">
        <v>1200</v>
      </c>
      <c r="BR58" s="55">
        <v>32175</v>
      </c>
      <c r="BS58" s="12"/>
      <c r="BT58" s="45">
        <v>1327210</v>
      </c>
      <c r="BU58" s="45">
        <f t="shared" si="8"/>
        <v>207327</v>
      </c>
      <c r="BV58" s="45">
        <v>263306</v>
      </c>
      <c r="BW58" s="45">
        <f t="shared" si="9"/>
        <v>0</v>
      </c>
      <c r="BX58" s="45">
        <v>0</v>
      </c>
      <c r="BY58" s="45">
        <f t="shared" si="10"/>
        <v>0</v>
      </c>
      <c r="BZ58" s="45">
        <v>13990</v>
      </c>
      <c r="CA58" s="45">
        <f t="shared" si="11"/>
        <v>1258674</v>
      </c>
      <c r="CB58" s="45">
        <v>12557</v>
      </c>
      <c r="CC58" s="45">
        <f t="shared" si="12"/>
        <v>1258674</v>
      </c>
      <c r="CD58" s="45">
        <v>6261</v>
      </c>
      <c r="CE58" s="45">
        <f t="shared" si="13"/>
        <v>1259734</v>
      </c>
      <c r="CF58" s="45">
        <v>4828</v>
      </c>
      <c r="CG58" s="45">
        <f t="shared" si="14"/>
        <v>1259734</v>
      </c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32.25" customHeight="1">
      <c r="A59" s="4" t="s">
        <v>83</v>
      </c>
      <c r="B59" s="54">
        <f>C59+D59+E59+I59+J59+'第３７表国保（事業会計）決算 (次ページ以降印刷)'!C59+'第３７表国保（事業会計）決算 (次ページ以降印刷)'!D59+'第３７表国保（事業会計）決算 (次ページ以降印刷)'!I59+'第３７表国保（事業会計）決算 (次ページ以降印刷)'!J59+'第３７表国保（事業会計）決算 (次ページ以降印刷)'!K59</f>
        <v>447516</v>
      </c>
      <c r="C59" s="80">
        <v>97348</v>
      </c>
      <c r="D59" s="80">
        <v>0</v>
      </c>
      <c r="E59" s="80">
        <v>150131</v>
      </c>
      <c r="F59" s="80">
        <v>94085</v>
      </c>
      <c r="G59" s="80">
        <v>54966</v>
      </c>
      <c r="H59" s="80">
        <v>1080</v>
      </c>
      <c r="I59" s="80">
        <v>44063</v>
      </c>
      <c r="J59" s="80">
        <v>19929</v>
      </c>
      <c r="K59" s="80">
        <v>19929</v>
      </c>
      <c r="L59" s="54">
        <v>0</v>
      </c>
      <c r="M59" s="54">
        <v>9137</v>
      </c>
      <c r="N59" s="54">
        <v>37212</v>
      </c>
      <c r="O59" s="54">
        <v>7277</v>
      </c>
      <c r="P59" s="54">
        <v>18497</v>
      </c>
      <c r="Q59" s="54">
        <v>0</v>
      </c>
      <c r="R59" s="54">
        <v>11438</v>
      </c>
      <c r="S59" s="54">
        <v>5799</v>
      </c>
      <c r="T59" s="54">
        <v>50858</v>
      </c>
      <c r="U59" s="54">
        <v>55</v>
      </c>
      <c r="V59" s="54">
        <f t="shared" si="15"/>
        <v>363867</v>
      </c>
      <c r="W59" s="54">
        <v>14156</v>
      </c>
      <c r="X59" s="54">
        <v>12074</v>
      </c>
      <c r="Y59" s="54">
        <v>1054</v>
      </c>
      <c r="Z59" s="54">
        <v>747</v>
      </c>
      <c r="AA59" s="54">
        <v>281</v>
      </c>
      <c r="AB59" s="54">
        <v>210987</v>
      </c>
      <c r="AC59" s="54">
        <v>206872</v>
      </c>
      <c r="AD59" s="54">
        <v>3360</v>
      </c>
      <c r="AE59" s="54">
        <v>755</v>
      </c>
      <c r="AF59" s="55">
        <v>102836</v>
      </c>
      <c r="AG59" s="54">
        <v>101016</v>
      </c>
      <c r="AH59" s="54">
        <v>1820</v>
      </c>
      <c r="AI59" s="54">
        <v>19299</v>
      </c>
      <c r="AJ59" s="54">
        <v>5845</v>
      </c>
      <c r="AK59" s="54">
        <v>5845</v>
      </c>
      <c r="AL59" s="54">
        <v>0</v>
      </c>
      <c r="AM59" s="54">
        <v>0</v>
      </c>
      <c r="AN59" s="54">
        <v>6797</v>
      </c>
      <c r="AO59" s="54">
        <v>0</v>
      </c>
      <c r="AP59" s="54">
        <v>0</v>
      </c>
      <c r="AQ59" s="54">
        <v>0</v>
      </c>
      <c r="AR59" s="54">
        <v>47</v>
      </c>
      <c r="AS59" s="54">
        <v>0</v>
      </c>
      <c r="AT59" s="54">
        <v>0</v>
      </c>
      <c r="AU59" s="54">
        <v>0</v>
      </c>
      <c r="AV59" s="54">
        <v>0</v>
      </c>
      <c r="AW59" s="54">
        <v>3900</v>
      </c>
      <c r="AX59" s="54">
        <f t="shared" si="18"/>
        <v>83649</v>
      </c>
      <c r="AY59" s="54">
        <v>0</v>
      </c>
      <c r="AZ59" s="54">
        <v>0</v>
      </c>
      <c r="BA59" s="54">
        <f t="shared" si="19"/>
        <v>0</v>
      </c>
      <c r="BB59" s="54">
        <v>0</v>
      </c>
      <c r="BC59" s="54">
        <v>0</v>
      </c>
      <c r="BD59" s="54">
        <v>1624</v>
      </c>
      <c r="BE59" s="54">
        <f t="shared" si="20"/>
        <v>-1624</v>
      </c>
      <c r="BF59" s="54">
        <v>0</v>
      </c>
      <c r="BG59" s="54">
        <v>0</v>
      </c>
      <c r="BH59" s="54">
        <v>2244</v>
      </c>
      <c r="BI59" s="54">
        <f t="shared" si="21"/>
        <v>-2244</v>
      </c>
      <c r="BJ59" s="54">
        <f t="shared" si="22"/>
        <v>79781</v>
      </c>
      <c r="BK59" s="54">
        <f t="shared" si="23"/>
        <v>83649</v>
      </c>
      <c r="BL59" s="54">
        <f t="shared" si="26"/>
        <v>52575</v>
      </c>
      <c r="BM59" s="54">
        <f t="shared" si="27"/>
        <v>56443</v>
      </c>
      <c r="BN59" s="54">
        <v>10689</v>
      </c>
      <c r="BO59" s="54">
        <v>2</v>
      </c>
      <c r="BP59" s="54">
        <v>910</v>
      </c>
      <c r="BQ59" s="54">
        <v>1835</v>
      </c>
      <c r="BR59" s="55">
        <v>121911</v>
      </c>
      <c r="BS59" s="12"/>
      <c r="BT59" s="45">
        <v>353916</v>
      </c>
      <c r="BU59" s="45">
        <f t="shared" si="8"/>
        <v>93600</v>
      </c>
      <c r="BV59" s="45">
        <v>363867</v>
      </c>
      <c r="BW59" s="45">
        <f t="shared" si="9"/>
        <v>0</v>
      </c>
      <c r="BX59" s="45">
        <v>0</v>
      </c>
      <c r="BY59" s="45">
        <f t="shared" si="10"/>
        <v>0</v>
      </c>
      <c r="BZ59" s="45">
        <v>38810</v>
      </c>
      <c r="CA59" s="45">
        <f t="shared" si="11"/>
        <v>40971</v>
      </c>
      <c r="CB59" s="45">
        <v>42678</v>
      </c>
      <c r="CC59" s="45">
        <f t="shared" si="12"/>
        <v>40971</v>
      </c>
      <c r="CD59" s="45">
        <v>30072</v>
      </c>
      <c r="CE59" s="45">
        <f t="shared" si="13"/>
        <v>22503</v>
      </c>
      <c r="CF59" s="45">
        <v>33940</v>
      </c>
      <c r="CG59" s="45">
        <f t="shared" si="14"/>
        <v>22503</v>
      </c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32.25" customHeight="1">
      <c r="A60" s="4" t="s">
        <v>84</v>
      </c>
      <c r="B60" s="54">
        <f>C60+D60+E60+I60+J60+'第３７表国保（事業会計）決算 (次ページ以降印刷)'!C60+'第３７表国保（事業会計）決算 (次ページ以降印刷)'!D60+'第３７表国保（事業会計）決算 (次ページ以降印刷)'!I60+'第３７表国保（事業会計）決算 (次ページ以降印刷)'!J60+'第３７表国保（事業会計）決算 (次ページ以降印刷)'!K60</f>
        <v>1335631</v>
      </c>
      <c r="C60" s="80">
        <v>239164</v>
      </c>
      <c r="D60" s="80">
        <v>0</v>
      </c>
      <c r="E60" s="80">
        <v>362966</v>
      </c>
      <c r="F60" s="80">
        <v>250656</v>
      </c>
      <c r="G60" s="80">
        <v>108654</v>
      </c>
      <c r="H60" s="80">
        <v>3656</v>
      </c>
      <c r="I60" s="80">
        <v>203869</v>
      </c>
      <c r="J60" s="80">
        <v>61549</v>
      </c>
      <c r="K60" s="80">
        <v>61549</v>
      </c>
      <c r="L60" s="54">
        <v>0</v>
      </c>
      <c r="M60" s="54">
        <v>5087</v>
      </c>
      <c r="N60" s="54">
        <v>31148</v>
      </c>
      <c r="O60" s="54">
        <v>7377</v>
      </c>
      <c r="P60" s="54">
        <v>12143</v>
      </c>
      <c r="Q60" s="54">
        <v>0</v>
      </c>
      <c r="R60" s="54">
        <v>11628</v>
      </c>
      <c r="S60" s="54">
        <v>0</v>
      </c>
      <c r="T60" s="54">
        <v>21107</v>
      </c>
      <c r="U60" s="54">
        <v>36</v>
      </c>
      <c r="V60" s="54">
        <f t="shared" si="15"/>
        <v>206415</v>
      </c>
      <c r="W60" s="54">
        <v>11156</v>
      </c>
      <c r="X60" s="54">
        <v>10281</v>
      </c>
      <c r="Y60" s="54">
        <v>232</v>
      </c>
      <c r="Z60" s="54">
        <v>545</v>
      </c>
      <c r="AA60" s="54">
        <v>98</v>
      </c>
      <c r="AB60" s="54">
        <v>149286</v>
      </c>
      <c r="AC60" s="54">
        <v>148704</v>
      </c>
      <c r="AD60" s="54">
        <v>0</v>
      </c>
      <c r="AE60" s="54">
        <v>582</v>
      </c>
      <c r="AF60" s="55">
        <v>30176</v>
      </c>
      <c r="AG60" s="54">
        <v>28967</v>
      </c>
      <c r="AH60" s="54">
        <v>1209</v>
      </c>
      <c r="AI60" s="54">
        <v>10616</v>
      </c>
      <c r="AJ60" s="54">
        <v>4119</v>
      </c>
      <c r="AK60" s="54">
        <v>4119</v>
      </c>
      <c r="AL60" s="54">
        <v>0</v>
      </c>
      <c r="AM60" s="54">
        <v>0</v>
      </c>
      <c r="AN60" s="54">
        <v>1001</v>
      </c>
      <c r="AO60" s="54">
        <v>0</v>
      </c>
      <c r="AP60" s="54">
        <v>0</v>
      </c>
      <c r="AQ60" s="54">
        <v>0</v>
      </c>
      <c r="AR60" s="54">
        <v>17</v>
      </c>
      <c r="AS60" s="54">
        <v>0</v>
      </c>
      <c r="AT60" s="54">
        <v>0</v>
      </c>
      <c r="AU60" s="54">
        <v>0</v>
      </c>
      <c r="AV60" s="54">
        <v>0</v>
      </c>
      <c r="AW60" s="54">
        <v>44</v>
      </c>
      <c r="AX60" s="54">
        <f t="shared" si="18"/>
        <v>1129216</v>
      </c>
      <c r="AY60" s="54">
        <v>0</v>
      </c>
      <c r="AZ60" s="54">
        <v>0</v>
      </c>
      <c r="BA60" s="54">
        <f t="shared" si="19"/>
        <v>0</v>
      </c>
      <c r="BB60" s="54">
        <v>0</v>
      </c>
      <c r="BC60" s="54">
        <v>4292</v>
      </c>
      <c r="BD60" s="54">
        <v>0</v>
      </c>
      <c r="BE60" s="54">
        <f t="shared" si="20"/>
        <v>4292</v>
      </c>
      <c r="BF60" s="54">
        <v>0</v>
      </c>
      <c r="BG60" s="54">
        <v>0</v>
      </c>
      <c r="BH60" s="54">
        <v>3298</v>
      </c>
      <c r="BI60" s="54">
        <f t="shared" si="21"/>
        <v>-3298</v>
      </c>
      <c r="BJ60" s="54">
        <f t="shared" si="22"/>
        <v>1130210</v>
      </c>
      <c r="BK60" s="54">
        <f t="shared" si="23"/>
        <v>1129216</v>
      </c>
      <c r="BL60" s="54">
        <f t="shared" si="26"/>
        <v>1061284</v>
      </c>
      <c r="BM60" s="54">
        <f t="shared" si="27"/>
        <v>1060290</v>
      </c>
      <c r="BN60" s="54">
        <v>8662</v>
      </c>
      <c r="BO60" s="54">
        <v>1</v>
      </c>
      <c r="BP60" s="54">
        <v>556</v>
      </c>
      <c r="BQ60" s="54">
        <v>1096</v>
      </c>
      <c r="BR60" s="55">
        <v>63507</v>
      </c>
      <c r="BS60" s="12"/>
      <c r="BT60" s="45">
        <v>988177</v>
      </c>
      <c r="BU60" s="45">
        <f t="shared" si="8"/>
        <v>347454</v>
      </c>
      <c r="BV60" s="45">
        <v>206415</v>
      </c>
      <c r="BW60" s="45">
        <f t="shared" si="9"/>
        <v>0</v>
      </c>
      <c r="BX60" s="45">
        <v>0</v>
      </c>
      <c r="BY60" s="45">
        <f t="shared" si="10"/>
        <v>0</v>
      </c>
      <c r="BZ60" s="45">
        <v>22256</v>
      </c>
      <c r="CA60" s="45">
        <f t="shared" si="11"/>
        <v>1107954</v>
      </c>
      <c r="CB60" s="45">
        <v>21262</v>
      </c>
      <c r="CC60" s="45">
        <f t="shared" si="12"/>
        <v>1107954</v>
      </c>
      <c r="CD60" s="45">
        <v>13849</v>
      </c>
      <c r="CE60" s="45">
        <f t="shared" si="13"/>
        <v>1047435</v>
      </c>
      <c r="CF60" s="45">
        <v>12855</v>
      </c>
      <c r="CG60" s="45">
        <f t="shared" si="14"/>
        <v>1047435</v>
      </c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32.25" customHeight="1">
      <c r="A61" s="4" t="s">
        <v>85</v>
      </c>
      <c r="B61" s="54">
        <f>C61+D61+E61+I61+J61+'第３７表国保（事業会計）決算 (次ページ以降印刷)'!C61+'第３７表国保（事業会計）決算 (次ページ以降印刷)'!D61+'第３７表国保（事業会計）決算 (次ページ以降印刷)'!I61+'第３７表国保（事業会計）決算 (次ページ以降印刷)'!J61+'第３７表国保（事業会計）決算 (次ページ以降印刷)'!K61</f>
        <v>836645</v>
      </c>
      <c r="C61" s="80">
        <v>194021</v>
      </c>
      <c r="D61" s="80">
        <v>0</v>
      </c>
      <c r="E61" s="80">
        <v>211447</v>
      </c>
      <c r="F61" s="80">
        <v>158328</v>
      </c>
      <c r="G61" s="80">
        <v>50592</v>
      </c>
      <c r="H61" s="80">
        <v>2527</v>
      </c>
      <c r="I61" s="80">
        <v>143528</v>
      </c>
      <c r="J61" s="80">
        <v>33559</v>
      </c>
      <c r="K61" s="80">
        <v>2675</v>
      </c>
      <c r="L61" s="54">
        <v>0</v>
      </c>
      <c r="M61" s="54">
        <v>28472</v>
      </c>
      <c r="N61" s="54">
        <v>153187</v>
      </c>
      <c r="O61" s="54">
        <v>19617</v>
      </c>
      <c r="P61" s="54">
        <v>87579</v>
      </c>
      <c r="Q61" s="54">
        <v>0</v>
      </c>
      <c r="R61" s="54">
        <v>45991</v>
      </c>
      <c r="S61" s="54">
        <v>30000</v>
      </c>
      <c r="T61" s="54">
        <v>50159</v>
      </c>
      <c r="U61" s="54">
        <v>5081</v>
      </c>
      <c r="V61" s="54">
        <f t="shared" si="15"/>
        <v>1384784</v>
      </c>
      <c r="W61" s="54">
        <v>34936</v>
      </c>
      <c r="X61" s="54">
        <v>19349</v>
      </c>
      <c r="Y61" s="54">
        <v>13007</v>
      </c>
      <c r="Z61" s="54">
        <v>1517</v>
      </c>
      <c r="AA61" s="54">
        <v>1063</v>
      </c>
      <c r="AB61" s="54">
        <v>890675</v>
      </c>
      <c r="AC61" s="54">
        <v>871597</v>
      </c>
      <c r="AD61" s="54">
        <v>15950</v>
      </c>
      <c r="AE61" s="54">
        <v>3128</v>
      </c>
      <c r="AF61" s="55">
        <v>332506</v>
      </c>
      <c r="AG61" s="54">
        <v>329248</v>
      </c>
      <c r="AH61" s="54">
        <v>3258</v>
      </c>
      <c r="AI61" s="54">
        <v>94781</v>
      </c>
      <c r="AJ61" s="54">
        <v>27817</v>
      </c>
      <c r="AK61" s="54">
        <v>27817</v>
      </c>
      <c r="AL61" s="54">
        <v>0</v>
      </c>
      <c r="AM61" s="54">
        <v>0</v>
      </c>
      <c r="AN61" s="54">
        <v>3492</v>
      </c>
      <c r="AO61" s="54">
        <v>0</v>
      </c>
      <c r="AP61" s="54">
        <v>0</v>
      </c>
      <c r="AQ61" s="54">
        <v>0</v>
      </c>
      <c r="AR61" s="54">
        <v>0</v>
      </c>
      <c r="AS61" s="54">
        <v>0</v>
      </c>
      <c r="AT61" s="54">
        <v>0</v>
      </c>
      <c r="AU61" s="54">
        <v>0</v>
      </c>
      <c r="AV61" s="54">
        <v>0</v>
      </c>
      <c r="AW61" s="54">
        <v>577</v>
      </c>
      <c r="AX61" s="54">
        <f t="shared" si="18"/>
        <v>-548139</v>
      </c>
      <c r="AY61" s="54">
        <v>0</v>
      </c>
      <c r="AZ61" s="54">
        <v>0</v>
      </c>
      <c r="BA61" s="54">
        <f t="shared" si="19"/>
        <v>0</v>
      </c>
      <c r="BB61" s="54">
        <v>0</v>
      </c>
      <c r="BC61" s="54">
        <v>0</v>
      </c>
      <c r="BD61" s="54">
        <v>2057</v>
      </c>
      <c r="BE61" s="54">
        <f t="shared" si="20"/>
        <v>-2057</v>
      </c>
      <c r="BF61" s="54">
        <v>0</v>
      </c>
      <c r="BG61" s="54">
        <v>5229</v>
      </c>
      <c r="BH61" s="54">
        <v>0</v>
      </c>
      <c r="BI61" s="54">
        <f t="shared" si="21"/>
        <v>5229</v>
      </c>
      <c r="BJ61" s="54">
        <f t="shared" si="22"/>
        <v>-544967</v>
      </c>
      <c r="BK61" s="54">
        <f t="shared" si="23"/>
        <v>-548139</v>
      </c>
      <c r="BL61" s="54">
        <f t="shared" si="26"/>
        <v>-567259</v>
      </c>
      <c r="BM61" s="54">
        <f t="shared" si="27"/>
        <v>-570431</v>
      </c>
      <c r="BN61" s="54">
        <v>21764</v>
      </c>
      <c r="BO61" s="54">
        <v>4</v>
      </c>
      <c r="BP61" s="54">
        <v>3242</v>
      </c>
      <c r="BQ61" s="54">
        <v>6591</v>
      </c>
      <c r="BR61" s="55">
        <v>86637</v>
      </c>
      <c r="BS61" s="12"/>
      <c r="BT61" s="45">
        <v>625409</v>
      </c>
      <c r="BU61" s="45">
        <f t="shared" si="8"/>
        <v>211236</v>
      </c>
      <c r="BV61" s="45">
        <v>1384784</v>
      </c>
      <c r="BW61" s="45">
        <f t="shared" si="9"/>
        <v>0</v>
      </c>
      <c r="BX61" s="45">
        <v>0</v>
      </c>
      <c r="BY61" s="45">
        <f t="shared" si="10"/>
        <v>0</v>
      </c>
      <c r="BZ61" s="45">
        <v>70436</v>
      </c>
      <c r="CA61" s="45">
        <f t="shared" si="11"/>
        <v>-615403</v>
      </c>
      <c r="CB61" s="45">
        <v>67264</v>
      </c>
      <c r="CC61" s="45">
        <f t="shared" si="12"/>
        <v>-615403</v>
      </c>
      <c r="CD61" s="45">
        <v>43865</v>
      </c>
      <c r="CE61" s="45">
        <f t="shared" si="13"/>
        <v>-611124</v>
      </c>
      <c r="CF61" s="45">
        <v>40693</v>
      </c>
      <c r="CG61" s="45">
        <f t="shared" si="14"/>
        <v>-611124</v>
      </c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32.25" customHeight="1">
      <c r="A62" s="49" t="s">
        <v>86</v>
      </c>
      <c r="B62" s="54">
        <f>C62+D62+E62+I62+J62+'第３７表国保（事業会計）決算 (次ページ以降印刷)'!C62+'第３７表国保（事業会計）決算 (次ページ以降印刷)'!D62+'第３７表国保（事業会計）決算 (次ページ以降印刷)'!I62+'第３７表国保（事業会計）決算 (次ページ以降印刷)'!J62+'第３７表国保（事業会計）決算 (次ページ以降印刷)'!K62</f>
        <v>2276658</v>
      </c>
      <c r="C62" s="80">
        <v>667548</v>
      </c>
      <c r="D62" s="80">
        <v>0</v>
      </c>
      <c r="E62" s="80">
        <v>661099</v>
      </c>
      <c r="F62" s="80">
        <v>476181</v>
      </c>
      <c r="G62" s="80">
        <v>171147</v>
      </c>
      <c r="H62" s="80">
        <v>13771</v>
      </c>
      <c r="I62" s="80">
        <v>235863</v>
      </c>
      <c r="J62" s="80">
        <v>132472</v>
      </c>
      <c r="K62" s="80">
        <v>121255</v>
      </c>
      <c r="L62" s="52">
        <v>0</v>
      </c>
      <c r="M62" s="52">
        <v>10918</v>
      </c>
      <c r="N62" s="52">
        <v>56096</v>
      </c>
      <c r="O62" s="52">
        <v>1143</v>
      </c>
      <c r="P62" s="52">
        <v>26439</v>
      </c>
      <c r="Q62" s="52">
        <v>0</v>
      </c>
      <c r="R62" s="52">
        <v>28514</v>
      </c>
      <c r="S62" s="52">
        <v>38796</v>
      </c>
      <c r="T62" s="52">
        <v>36806</v>
      </c>
      <c r="U62" s="52">
        <v>5191</v>
      </c>
      <c r="V62" s="52">
        <f t="shared" si="15"/>
        <v>620889</v>
      </c>
      <c r="W62" s="52">
        <v>22581</v>
      </c>
      <c r="X62" s="52">
        <v>19644</v>
      </c>
      <c r="Y62" s="52">
        <v>1748</v>
      </c>
      <c r="Z62" s="52">
        <v>892</v>
      </c>
      <c r="AA62" s="52">
        <v>297</v>
      </c>
      <c r="AB62" s="52">
        <v>399415</v>
      </c>
      <c r="AC62" s="52">
        <v>391670</v>
      </c>
      <c r="AD62" s="52">
        <v>6360</v>
      </c>
      <c r="AE62" s="52">
        <v>1385</v>
      </c>
      <c r="AF62" s="53">
        <v>129551</v>
      </c>
      <c r="AG62" s="52">
        <v>127749</v>
      </c>
      <c r="AH62" s="52">
        <v>1802</v>
      </c>
      <c r="AI62" s="52">
        <v>43344</v>
      </c>
      <c r="AJ62" s="52">
        <v>12718</v>
      </c>
      <c r="AK62" s="52">
        <v>12718</v>
      </c>
      <c r="AL62" s="52">
        <v>0</v>
      </c>
      <c r="AM62" s="52">
        <v>0</v>
      </c>
      <c r="AN62" s="52">
        <v>3762</v>
      </c>
      <c r="AO62" s="52">
        <v>1286</v>
      </c>
      <c r="AP62" s="52">
        <v>0</v>
      </c>
      <c r="AQ62" s="52">
        <v>1286</v>
      </c>
      <c r="AR62" s="52">
        <v>36</v>
      </c>
      <c r="AS62" s="52">
        <v>0</v>
      </c>
      <c r="AT62" s="52">
        <v>0</v>
      </c>
      <c r="AU62" s="52">
        <v>0</v>
      </c>
      <c r="AV62" s="52">
        <v>0</v>
      </c>
      <c r="AW62" s="52">
        <v>8196</v>
      </c>
      <c r="AX62" s="52">
        <f t="shared" si="18"/>
        <v>1655769</v>
      </c>
      <c r="AY62" s="52">
        <v>0</v>
      </c>
      <c r="AZ62" s="52">
        <v>0</v>
      </c>
      <c r="BA62" s="52">
        <f t="shared" si="19"/>
        <v>0</v>
      </c>
      <c r="BB62" s="52">
        <v>0</v>
      </c>
      <c r="BC62" s="52">
        <v>0</v>
      </c>
      <c r="BD62" s="52">
        <v>0</v>
      </c>
      <c r="BE62" s="52">
        <f t="shared" si="20"/>
        <v>0</v>
      </c>
      <c r="BF62" s="52">
        <v>0</v>
      </c>
      <c r="BG62" s="52">
        <v>0</v>
      </c>
      <c r="BH62" s="52">
        <v>0</v>
      </c>
      <c r="BI62" s="52">
        <f t="shared" si="21"/>
        <v>0</v>
      </c>
      <c r="BJ62" s="52">
        <f t="shared" si="22"/>
        <v>1655769</v>
      </c>
      <c r="BK62" s="52">
        <f t="shared" si="23"/>
        <v>1655769</v>
      </c>
      <c r="BL62" s="52">
        <f t="shared" si="26"/>
        <v>1533371</v>
      </c>
      <c r="BM62" s="52">
        <f t="shared" si="27"/>
        <v>1533371</v>
      </c>
      <c r="BN62" s="52">
        <v>17350</v>
      </c>
      <c r="BO62" s="52">
        <v>2</v>
      </c>
      <c r="BP62" s="52">
        <v>1247</v>
      </c>
      <c r="BQ62" s="52">
        <v>3031</v>
      </c>
      <c r="BR62" s="53">
        <v>73338</v>
      </c>
      <c r="BS62" s="12"/>
      <c r="BT62" s="45">
        <v>2101613</v>
      </c>
      <c r="BU62" s="45">
        <f t="shared" si="8"/>
        <v>175045</v>
      </c>
      <c r="BV62" s="45">
        <v>620889</v>
      </c>
      <c r="BW62" s="45">
        <f t="shared" si="9"/>
        <v>0</v>
      </c>
      <c r="BX62" s="45">
        <v>0</v>
      </c>
      <c r="BY62" s="45">
        <f t="shared" si="10"/>
        <v>0</v>
      </c>
      <c r="BZ62" s="45">
        <v>20202</v>
      </c>
      <c r="CA62" s="45">
        <f t="shared" si="11"/>
        <v>1635567</v>
      </c>
      <c r="CB62" s="45">
        <v>20202</v>
      </c>
      <c r="CC62" s="45">
        <f t="shared" si="12"/>
        <v>1635567</v>
      </c>
      <c r="CD62" s="45">
        <v>15879</v>
      </c>
      <c r="CE62" s="45">
        <f t="shared" si="13"/>
        <v>1517492</v>
      </c>
      <c r="CF62" s="45">
        <v>15879</v>
      </c>
      <c r="CG62" s="45">
        <f t="shared" si="14"/>
        <v>1517492</v>
      </c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32.25" customHeight="1">
      <c r="A63" s="50" t="s">
        <v>87</v>
      </c>
      <c r="B63" s="56">
        <f>C63+D63+E63+I63+J63+'第３７表国保（事業会計）決算 (次ページ以降印刷)'!C63+'第３７表国保（事業会計）決算 (次ページ以降印刷)'!D63+'第３７表国保（事業会計）決算 (次ページ以降印刷)'!I63+'第３７表国保（事業会計）決算 (次ページ以降印刷)'!J63+'第３７表国保（事業会計）決算 (次ページ以降印刷)'!K63</f>
        <v>308397</v>
      </c>
      <c r="C63" s="82">
        <v>65798</v>
      </c>
      <c r="D63" s="82">
        <v>0</v>
      </c>
      <c r="E63" s="82">
        <v>84914</v>
      </c>
      <c r="F63" s="82">
        <v>56353</v>
      </c>
      <c r="G63" s="82">
        <v>25057</v>
      </c>
      <c r="H63" s="82">
        <v>3504</v>
      </c>
      <c r="I63" s="82">
        <v>28549</v>
      </c>
      <c r="J63" s="82">
        <v>15534</v>
      </c>
      <c r="K63" s="82">
        <v>15534</v>
      </c>
      <c r="L63" s="54">
        <v>0</v>
      </c>
      <c r="M63" s="54">
        <v>9444</v>
      </c>
      <c r="N63" s="54">
        <v>44583</v>
      </c>
      <c r="O63" s="54">
        <v>0</v>
      </c>
      <c r="P63" s="54">
        <v>24592</v>
      </c>
      <c r="Q63" s="54">
        <v>0</v>
      </c>
      <c r="R63" s="54">
        <v>19991</v>
      </c>
      <c r="S63" s="54">
        <v>0</v>
      </c>
      <c r="T63" s="54">
        <v>72412</v>
      </c>
      <c r="U63" s="54">
        <v>2731</v>
      </c>
      <c r="V63" s="54">
        <f t="shared" si="15"/>
        <v>501642</v>
      </c>
      <c r="W63" s="54">
        <v>16040</v>
      </c>
      <c r="X63" s="54">
        <v>13616</v>
      </c>
      <c r="Y63" s="54">
        <v>1623</v>
      </c>
      <c r="Z63" s="54">
        <v>801</v>
      </c>
      <c r="AA63" s="54">
        <v>0</v>
      </c>
      <c r="AB63" s="54">
        <v>308378</v>
      </c>
      <c r="AC63" s="54">
        <v>302215</v>
      </c>
      <c r="AD63" s="54">
        <v>4950</v>
      </c>
      <c r="AE63" s="54">
        <v>1213</v>
      </c>
      <c r="AF63" s="55">
        <v>123802</v>
      </c>
      <c r="AG63" s="54">
        <v>122197</v>
      </c>
      <c r="AH63" s="54">
        <v>1605</v>
      </c>
      <c r="AI63" s="54">
        <v>37346</v>
      </c>
      <c r="AJ63" s="54">
        <v>11402</v>
      </c>
      <c r="AK63" s="54">
        <v>11402</v>
      </c>
      <c r="AL63" s="54">
        <v>0</v>
      </c>
      <c r="AM63" s="54">
        <v>0</v>
      </c>
      <c r="AN63" s="54">
        <v>320</v>
      </c>
      <c r="AO63" s="54">
        <v>0</v>
      </c>
      <c r="AP63" s="54">
        <v>0</v>
      </c>
      <c r="AQ63" s="54">
        <v>0</v>
      </c>
      <c r="AR63" s="54">
        <v>4</v>
      </c>
      <c r="AS63" s="54">
        <v>0</v>
      </c>
      <c r="AT63" s="54">
        <v>0</v>
      </c>
      <c r="AU63" s="54">
        <v>0</v>
      </c>
      <c r="AV63" s="54">
        <v>0</v>
      </c>
      <c r="AW63" s="54">
        <v>4350</v>
      </c>
      <c r="AX63" s="54">
        <f t="shared" si="18"/>
        <v>-193245</v>
      </c>
      <c r="AY63" s="54">
        <v>0</v>
      </c>
      <c r="AZ63" s="54">
        <v>0</v>
      </c>
      <c r="BA63" s="54">
        <f t="shared" si="19"/>
        <v>0</v>
      </c>
      <c r="BB63" s="54">
        <v>0</v>
      </c>
      <c r="BC63" s="54">
        <v>0</v>
      </c>
      <c r="BD63" s="54">
        <v>874</v>
      </c>
      <c r="BE63" s="54">
        <f t="shared" si="20"/>
        <v>-874</v>
      </c>
      <c r="BF63" s="54">
        <v>0</v>
      </c>
      <c r="BG63" s="54">
        <v>0</v>
      </c>
      <c r="BH63" s="54">
        <v>793</v>
      </c>
      <c r="BI63" s="54">
        <f t="shared" si="21"/>
        <v>-793</v>
      </c>
      <c r="BJ63" s="54">
        <f t="shared" si="22"/>
        <v>-194912</v>
      </c>
      <c r="BK63" s="54">
        <f t="shared" si="23"/>
        <v>-193245</v>
      </c>
      <c r="BL63" s="54">
        <f t="shared" si="26"/>
        <v>-210446</v>
      </c>
      <c r="BM63" s="54">
        <f t="shared" si="27"/>
        <v>-208779</v>
      </c>
      <c r="BN63" s="54">
        <v>10280</v>
      </c>
      <c r="BO63" s="54">
        <v>2</v>
      </c>
      <c r="BP63" s="54">
        <v>908</v>
      </c>
      <c r="BQ63" s="54">
        <v>2578</v>
      </c>
      <c r="BR63" s="55">
        <v>66004</v>
      </c>
      <c r="BS63" s="12"/>
      <c r="BT63" s="45">
        <v>256749</v>
      </c>
      <c r="BU63" s="45">
        <f t="shared" si="8"/>
        <v>51648</v>
      </c>
      <c r="BV63" s="45">
        <v>501642</v>
      </c>
      <c r="BW63" s="45">
        <f t="shared" si="9"/>
        <v>0</v>
      </c>
      <c r="BX63" s="45">
        <v>0</v>
      </c>
      <c r="BY63" s="45">
        <f t="shared" si="10"/>
        <v>0</v>
      </c>
      <c r="BZ63" s="45">
        <v>74581</v>
      </c>
      <c r="CA63" s="45">
        <f t="shared" si="11"/>
        <v>-269493</v>
      </c>
      <c r="CB63" s="45">
        <v>76248</v>
      </c>
      <c r="CC63" s="45">
        <f t="shared" si="12"/>
        <v>-269493</v>
      </c>
      <c r="CD63" s="45">
        <v>71730</v>
      </c>
      <c r="CE63" s="45">
        <f t="shared" si="13"/>
        <v>-282176</v>
      </c>
      <c r="CF63" s="45">
        <v>73397</v>
      </c>
      <c r="CG63" s="45">
        <f t="shared" si="14"/>
        <v>-282176</v>
      </c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32.25" customHeight="1">
      <c r="A64" s="49" t="s">
        <v>88</v>
      </c>
      <c r="B64" s="54">
        <f>C64+D64+E64+I64+J64+'第３７表国保（事業会計）決算 (次ページ以降印刷)'!C64+'第３７表国保（事業会計）決算 (次ページ以降印刷)'!D64+'第３７表国保（事業会計）決算 (次ページ以降印刷)'!I64+'第３７表国保（事業会計）決算 (次ページ以降印刷)'!J64+'第３７表国保（事業会計）決算 (次ページ以降印刷)'!K64</f>
        <v>973742</v>
      </c>
      <c r="C64" s="80">
        <v>260868</v>
      </c>
      <c r="D64" s="80">
        <v>0</v>
      </c>
      <c r="E64" s="80">
        <v>266507</v>
      </c>
      <c r="F64" s="80">
        <v>185385</v>
      </c>
      <c r="G64" s="80">
        <v>74850</v>
      </c>
      <c r="H64" s="80">
        <v>6272</v>
      </c>
      <c r="I64" s="80">
        <v>146616</v>
      </c>
      <c r="J64" s="80">
        <v>46867</v>
      </c>
      <c r="K64" s="80">
        <v>43095</v>
      </c>
      <c r="L64" s="54">
        <v>0</v>
      </c>
      <c r="M64" s="54">
        <v>11572</v>
      </c>
      <c r="N64" s="54">
        <v>63273</v>
      </c>
      <c r="O64" s="54">
        <v>3521</v>
      </c>
      <c r="P64" s="54">
        <v>22761</v>
      </c>
      <c r="Q64" s="54">
        <v>0</v>
      </c>
      <c r="R64" s="54">
        <v>36991</v>
      </c>
      <c r="S64" s="54">
        <v>20000</v>
      </c>
      <c r="T64" s="54">
        <v>31162</v>
      </c>
      <c r="U64" s="54">
        <v>1911</v>
      </c>
      <c r="V64" s="54">
        <f t="shared" si="15"/>
        <v>581281</v>
      </c>
      <c r="W64" s="54">
        <v>26677</v>
      </c>
      <c r="X64" s="54">
        <v>18586</v>
      </c>
      <c r="Y64" s="54">
        <v>6889</v>
      </c>
      <c r="Z64" s="54">
        <v>969</v>
      </c>
      <c r="AA64" s="54">
        <v>233</v>
      </c>
      <c r="AB64" s="54">
        <v>373446</v>
      </c>
      <c r="AC64" s="54">
        <v>366907</v>
      </c>
      <c r="AD64" s="54">
        <v>5190</v>
      </c>
      <c r="AE64" s="54">
        <v>1349</v>
      </c>
      <c r="AF64" s="55">
        <v>109900</v>
      </c>
      <c r="AG64" s="54">
        <v>108090</v>
      </c>
      <c r="AH64" s="54">
        <v>1810</v>
      </c>
      <c r="AI64" s="54">
        <v>40667</v>
      </c>
      <c r="AJ64" s="54">
        <v>12980</v>
      </c>
      <c r="AK64" s="54">
        <v>12980</v>
      </c>
      <c r="AL64" s="54">
        <v>0</v>
      </c>
      <c r="AM64" s="54">
        <v>0</v>
      </c>
      <c r="AN64" s="54">
        <v>15293</v>
      </c>
      <c r="AO64" s="54">
        <v>2085</v>
      </c>
      <c r="AP64" s="54">
        <v>0</v>
      </c>
      <c r="AQ64" s="54">
        <v>2085</v>
      </c>
      <c r="AR64" s="54">
        <v>0</v>
      </c>
      <c r="AS64" s="54">
        <v>0</v>
      </c>
      <c r="AT64" s="54">
        <v>0</v>
      </c>
      <c r="AU64" s="54">
        <v>0</v>
      </c>
      <c r="AV64" s="54">
        <v>0</v>
      </c>
      <c r="AW64" s="54">
        <v>233</v>
      </c>
      <c r="AX64" s="54">
        <f t="shared" si="18"/>
        <v>392461</v>
      </c>
      <c r="AY64" s="54">
        <v>0</v>
      </c>
      <c r="AZ64" s="54">
        <v>0</v>
      </c>
      <c r="BA64" s="54">
        <f t="shared" si="19"/>
        <v>0</v>
      </c>
      <c r="BB64" s="54">
        <v>0</v>
      </c>
      <c r="BC64" s="54">
        <v>5461</v>
      </c>
      <c r="BD64" s="54">
        <v>0</v>
      </c>
      <c r="BE64" s="54">
        <f t="shared" si="20"/>
        <v>5461</v>
      </c>
      <c r="BF64" s="54">
        <v>0</v>
      </c>
      <c r="BG64" s="54">
        <v>422</v>
      </c>
      <c r="BH64" s="54">
        <v>0</v>
      </c>
      <c r="BI64" s="54">
        <f t="shared" si="21"/>
        <v>422</v>
      </c>
      <c r="BJ64" s="54">
        <f t="shared" si="22"/>
        <v>398344</v>
      </c>
      <c r="BK64" s="54">
        <f t="shared" si="23"/>
        <v>392461</v>
      </c>
      <c r="BL64" s="54">
        <f t="shared" si="26"/>
        <v>351728</v>
      </c>
      <c r="BM64" s="54">
        <f t="shared" si="27"/>
        <v>345845</v>
      </c>
      <c r="BN64" s="54">
        <v>24438</v>
      </c>
      <c r="BO64" s="54">
        <v>3</v>
      </c>
      <c r="BP64" s="54">
        <v>1156</v>
      </c>
      <c r="BQ64" s="54">
        <v>2760</v>
      </c>
      <c r="BR64" s="55">
        <v>20968</v>
      </c>
      <c r="BS64" s="12"/>
      <c r="BT64" s="45">
        <v>873782</v>
      </c>
      <c r="BU64" s="45">
        <f t="shared" si="8"/>
        <v>99960</v>
      </c>
      <c r="BV64" s="45">
        <v>581281</v>
      </c>
      <c r="BW64" s="45">
        <f t="shared" si="9"/>
        <v>0</v>
      </c>
      <c r="BX64" s="45">
        <v>0</v>
      </c>
      <c r="BY64" s="45">
        <f t="shared" si="10"/>
        <v>0</v>
      </c>
      <c r="BZ64" s="45">
        <v>33816</v>
      </c>
      <c r="CA64" s="45">
        <f t="shared" si="11"/>
        <v>364528</v>
      </c>
      <c r="CB64" s="45">
        <v>27933</v>
      </c>
      <c r="CC64" s="45">
        <f t="shared" si="12"/>
        <v>364528</v>
      </c>
      <c r="CD64" s="45">
        <v>27050</v>
      </c>
      <c r="CE64" s="45">
        <f t="shared" si="13"/>
        <v>324678</v>
      </c>
      <c r="CF64" s="45">
        <v>21167</v>
      </c>
      <c r="CG64" s="45">
        <f t="shared" si="14"/>
        <v>324678</v>
      </c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32.25" customHeight="1" thickBot="1">
      <c r="A65" s="49" t="s">
        <v>93</v>
      </c>
      <c r="B65" s="54">
        <f>C65+D65+E65+I65+J65+'第３７表国保（事業会計）決算 (次ページ以降印刷)'!C65+'第３７表国保（事業会計）決算 (次ページ以降印刷)'!D65+'第３７表国保（事業会計）決算 (次ページ以降印刷)'!I65+'第３７表国保（事業会計）決算 (次ページ以降印刷)'!J65+'第３７表国保（事業会計）決算 (次ページ以降印刷)'!K65</f>
        <v>934351</v>
      </c>
      <c r="C65" s="80">
        <v>241173</v>
      </c>
      <c r="D65" s="80">
        <v>0</v>
      </c>
      <c r="E65" s="80">
        <v>314617</v>
      </c>
      <c r="F65" s="80">
        <v>199338</v>
      </c>
      <c r="G65" s="80">
        <v>109940</v>
      </c>
      <c r="H65" s="80">
        <v>5339</v>
      </c>
      <c r="I65" s="80">
        <v>62471</v>
      </c>
      <c r="J65" s="80">
        <v>48820</v>
      </c>
      <c r="K65" s="80">
        <v>5313</v>
      </c>
      <c r="L65" s="54">
        <v>0</v>
      </c>
      <c r="M65" s="54">
        <v>6940</v>
      </c>
      <c r="N65" s="54">
        <v>69069</v>
      </c>
      <c r="O65" s="54">
        <v>0</v>
      </c>
      <c r="P65" s="54">
        <v>11447</v>
      </c>
      <c r="Q65" s="54">
        <v>0</v>
      </c>
      <c r="R65" s="54">
        <v>57622</v>
      </c>
      <c r="S65" s="54">
        <v>0</v>
      </c>
      <c r="T65" s="54">
        <v>18193</v>
      </c>
      <c r="U65" s="54">
        <v>940</v>
      </c>
      <c r="V65" s="54">
        <f t="shared" si="15"/>
        <v>451561</v>
      </c>
      <c r="W65" s="54">
        <v>17617</v>
      </c>
      <c r="X65" s="54">
        <v>15834</v>
      </c>
      <c r="Y65" s="54">
        <v>960</v>
      </c>
      <c r="Z65" s="54">
        <v>686</v>
      </c>
      <c r="AA65" s="54">
        <v>137</v>
      </c>
      <c r="AB65" s="54">
        <v>269930</v>
      </c>
      <c r="AC65" s="54">
        <v>265127</v>
      </c>
      <c r="AD65" s="54">
        <v>3660</v>
      </c>
      <c r="AE65" s="54">
        <v>1143</v>
      </c>
      <c r="AF65" s="55">
        <v>116096</v>
      </c>
      <c r="AG65" s="54">
        <v>114936</v>
      </c>
      <c r="AH65" s="54">
        <v>1160</v>
      </c>
      <c r="AI65" s="54">
        <v>33251</v>
      </c>
      <c r="AJ65" s="54">
        <v>10884</v>
      </c>
      <c r="AK65" s="54">
        <v>10884</v>
      </c>
      <c r="AL65" s="54">
        <v>0</v>
      </c>
      <c r="AM65" s="54">
        <v>0</v>
      </c>
      <c r="AN65" s="54">
        <v>822</v>
      </c>
      <c r="AO65" s="54">
        <v>0</v>
      </c>
      <c r="AP65" s="54">
        <v>0</v>
      </c>
      <c r="AQ65" s="54">
        <v>0</v>
      </c>
      <c r="AR65" s="54">
        <v>11</v>
      </c>
      <c r="AS65" s="54">
        <v>0</v>
      </c>
      <c r="AT65" s="54">
        <v>0</v>
      </c>
      <c r="AU65" s="54">
        <v>0</v>
      </c>
      <c r="AV65" s="54">
        <v>0</v>
      </c>
      <c r="AW65" s="54">
        <v>2950</v>
      </c>
      <c r="AX65" s="54">
        <f t="shared" si="18"/>
        <v>482790</v>
      </c>
      <c r="AY65" s="54">
        <v>0</v>
      </c>
      <c r="AZ65" s="54">
        <v>0</v>
      </c>
      <c r="BA65" s="54">
        <f t="shared" si="19"/>
        <v>0</v>
      </c>
      <c r="BB65" s="54">
        <v>0</v>
      </c>
      <c r="BC65" s="54">
        <v>0</v>
      </c>
      <c r="BD65" s="54">
        <v>126</v>
      </c>
      <c r="BE65" s="54">
        <f t="shared" si="20"/>
        <v>-126</v>
      </c>
      <c r="BF65" s="54">
        <v>0</v>
      </c>
      <c r="BG65" s="54">
        <v>1344</v>
      </c>
      <c r="BH65" s="54">
        <v>0</v>
      </c>
      <c r="BI65" s="54">
        <f t="shared" si="21"/>
        <v>1344</v>
      </c>
      <c r="BJ65" s="54">
        <f t="shared" si="22"/>
        <v>484008</v>
      </c>
      <c r="BK65" s="54">
        <f t="shared" si="23"/>
        <v>482790</v>
      </c>
      <c r="BL65" s="54">
        <f t="shared" si="26"/>
        <v>478695</v>
      </c>
      <c r="BM65" s="54">
        <f t="shared" si="27"/>
        <v>477477</v>
      </c>
      <c r="BN65" s="54">
        <v>14147</v>
      </c>
      <c r="BO65" s="54">
        <v>2</v>
      </c>
      <c r="BP65" s="54">
        <v>816</v>
      </c>
      <c r="BQ65" s="54">
        <v>2275</v>
      </c>
      <c r="BR65" s="55">
        <v>57596</v>
      </c>
      <c r="BS65" s="12"/>
      <c r="BT65" s="45">
        <v>873529</v>
      </c>
      <c r="BU65" s="45">
        <f t="shared" si="8"/>
        <v>60822</v>
      </c>
      <c r="BV65" s="45">
        <v>451561</v>
      </c>
      <c r="BW65" s="45">
        <f t="shared" si="9"/>
        <v>0</v>
      </c>
      <c r="BX65" s="45">
        <v>0</v>
      </c>
      <c r="BY65" s="45">
        <f t="shared" si="10"/>
        <v>0</v>
      </c>
      <c r="BZ65" s="45">
        <v>26991</v>
      </c>
      <c r="CA65" s="45">
        <f t="shared" si="11"/>
        <v>457017</v>
      </c>
      <c r="CB65" s="45">
        <v>25773</v>
      </c>
      <c r="CC65" s="45">
        <f t="shared" si="12"/>
        <v>457017</v>
      </c>
      <c r="CD65" s="45">
        <v>24270</v>
      </c>
      <c r="CE65" s="45">
        <f t="shared" si="13"/>
        <v>454425</v>
      </c>
      <c r="CF65" s="45">
        <v>23052</v>
      </c>
      <c r="CG65" s="45">
        <f t="shared" si="14"/>
        <v>454425</v>
      </c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32.25" customHeight="1" thickBot="1" thickTop="1">
      <c r="A66" s="51" t="s">
        <v>89</v>
      </c>
      <c r="B66" s="58">
        <f aca="true" t="shared" si="28" ref="B66:AG66">SUM(B19:B65)</f>
        <v>51672414</v>
      </c>
      <c r="C66" s="58">
        <f t="shared" si="28"/>
        <v>13028648</v>
      </c>
      <c r="D66" s="58">
        <f t="shared" si="28"/>
        <v>0</v>
      </c>
      <c r="E66" s="58">
        <f t="shared" si="28"/>
        <v>14683103</v>
      </c>
      <c r="F66" s="58">
        <f>SUM(F19:F65)</f>
        <v>10140998</v>
      </c>
      <c r="G66" s="58">
        <f t="shared" si="28"/>
        <v>4253096</v>
      </c>
      <c r="H66" s="58">
        <f t="shared" si="28"/>
        <v>289009</v>
      </c>
      <c r="I66" s="58">
        <f>SUM(I19:I65)</f>
        <v>7590044</v>
      </c>
      <c r="J66" s="58">
        <f t="shared" si="28"/>
        <v>2528605</v>
      </c>
      <c r="K66" s="58">
        <f t="shared" si="28"/>
        <v>1292267</v>
      </c>
      <c r="L66" s="58">
        <f t="shared" si="28"/>
        <v>41122</v>
      </c>
      <c r="M66" s="58">
        <f t="shared" si="28"/>
        <v>752820</v>
      </c>
      <c r="N66" s="58">
        <f t="shared" si="28"/>
        <v>3410457</v>
      </c>
      <c r="O66" s="58">
        <f t="shared" si="28"/>
        <v>352778</v>
      </c>
      <c r="P66" s="58">
        <f t="shared" si="28"/>
        <v>1622591</v>
      </c>
      <c r="Q66" s="58">
        <f t="shared" si="28"/>
        <v>0</v>
      </c>
      <c r="R66" s="58">
        <f t="shared" si="28"/>
        <v>1435088</v>
      </c>
      <c r="S66" s="58">
        <f t="shared" si="28"/>
        <v>838392</v>
      </c>
      <c r="T66" s="58">
        <f t="shared" si="28"/>
        <v>2898737</v>
      </c>
      <c r="U66" s="58">
        <f t="shared" si="28"/>
        <v>92530</v>
      </c>
      <c r="V66" s="58">
        <f t="shared" si="28"/>
        <v>35801382</v>
      </c>
      <c r="W66" s="58">
        <f t="shared" si="28"/>
        <v>1333651</v>
      </c>
      <c r="X66" s="58">
        <f t="shared" si="28"/>
        <v>1026860</v>
      </c>
      <c r="Y66" s="58">
        <f t="shared" si="28"/>
        <v>204664</v>
      </c>
      <c r="Z66" s="58">
        <f t="shared" si="28"/>
        <v>50471</v>
      </c>
      <c r="AA66" s="58">
        <f t="shared" si="28"/>
        <v>51656</v>
      </c>
      <c r="AB66" s="58">
        <f t="shared" si="28"/>
        <v>22796948</v>
      </c>
      <c r="AC66" s="58">
        <f t="shared" si="28"/>
        <v>21962354</v>
      </c>
      <c r="AD66" s="58">
        <f t="shared" si="28"/>
        <v>687651</v>
      </c>
      <c r="AE66" s="58">
        <f t="shared" si="28"/>
        <v>146943</v>
      </c>
      <c r="AF66" s="58">
        <f t="shared" si="28"/>
        <v>8054074</v>
      </c>
      <c r="AG66" s="58">
        <f t="shared" si="28"/>
        <v>7932453</v>
      </c>
      <c r="AH66" s="58">
        <f aca="true" t="shared" si="29" ref="AH66:BM66">SUM(AH19:AH65)</f>
        <v>121621</v>
      </c>
      <c r="AI66" s="58">
        <f t="shared" si="29"/>
        <v>2323251</v>
      </c>
      <c r="AJ66" s="58">
        <f t="shared" si="29"/>
        <v>715765</v>
      </c>
      <c r="AK66" s="58">
        <f t="shared" si="29"/>
        <v>711655</v>
      </c>
      <c r="AL66" s="58">
        <f t="shared" si="29"/>
        <v>0</v>
      </c>
      <c r="AM66" s="58">
        <f t="shared" si="29"/>
        <v>4110</v>
      </c>
      <c r="AN66" s="58">
        <f t="shared" si="29"/>
        <v>276106</v>
      </c>
      <c r="AO66" s="58">
        <f t="shared" si="29"/>
        <v>35989</v>
      </c>
      <c r="AP66" s="58">
        <f t="shared" si="29"/>
        <v>11416</v>
      </c>
      <c r="AQ66" s="58">
        <f t="shared" si="29"/>
        <v>24573</v>
      </c>
      <c r="AR66" s="58">
        <f t="shared" si="29"/>
        <v>127997</v>
      </c>
      <c r="AS66" s="58">
        <f t="shared" si="29"/>
        <v>222</v>
      </c>
      <c r="AT66" s="58">
        <f t="shared" si="29"/>
        <v>0</v>
      </c>
      <c r="AU66" s="58">
        <f t="shared" si="29"/>
        <v>222</v>
      </c>
      <c r="AV66" s="58">
        <f t="shared" si="29"/>
        <v>0</v>
      </c>
      <c r="AW66" s="58">
        <f t="shared" si="29"/>
        <v>137379</v>
      </c>
      <c r="AX66" s="58">
        <f t="shared" si="29"/>
        <v>15871032</v>
      </c>
      <c r="AY66" s="58">
        <f t="shared" si="29"/>
        <v>0</v>
      </c>
      <c r="AZ66" s="58">
        <f t="shared" si="29"/>
        <v>0</v>
      </c>
      <c r="BA66" s="58">
        <f t="shared" si="29"/>
        <v>0</v>
      </c>
      <c r="BB66" s="58">
        <f t="shared" si="29"/>
        <v>0</v>
      </c>
      <c r="BC66" s="58">
        <f t="shared" si="29"/>
        <v>68214</v>
      </c>
      <c r="BD66" s="58">
        <f t="shared" si="29"/>
        <v>34116</v>
      </c>
      <c r="BE66" s="58">
        <f t="shared" si="29"/>
        <v>34098</v>
      </c>
      <c r="BF66" s="58">
        <f t="shared" si="29"/>
        <v>0</v>
      </c>
      <c r="BG66" s="58">
        <f t="shared" si="29"/>
        <v>55562</v>
      </c>
      <c r="BH66" s="58">
        <f t="shared" si="29"/>
        <v>82015</v>
      </c>
      <c r="BI66" s="58">
        <f t="shared" si="29"/>
        <v>-26453</v>
      </c>
      <c r="BJ66" s="58">
        <f t="shared" si="29"/>
        <v>15878677</v>
      </c>
      <c r="BK66" s="58">
        <f t="shared" si="29"/>
        <v>15871032</v>
      </c>
      <c r="BL66" s="58">
        <f t="shared" si="29"/>
        <v>14245048</v>
      </c>
      <c r="BM66" s="58">
        <f t="shared" si="29"/>
        <v>14237403</v>
      </c>
      <c r="BN66" s="58">
        <f>SUM(BN19:BN65)</f>
        <v>1000978</v>
      </c>
      <c r="BO66" s="58">
        <f>SUM(BO19:BO65)</f>
        <v>142</v>
      </c>
      <c r="BP66" s="58">
        <f>SUM(BP19:BP65)</f>
        <v>75083</v>
      </c>
      <c r="BQ66" s="58">
        <f>SUM(BQ19:BQ65)</f>
        <v>169969</v>
      </c>
      <c r="BR66" s="58">
        <f>SUM(BR19:BR65)</f>
        <v>4887850</v>
      </c>
      <c r="BS66" s="12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32.25" customHeight="1" thickTop="1">
      <c r="A67" s="7" t="s">
        <v>90</v>
      </c>
      <c r="B67" s="61">
        <f aca="true" t="shared" si="30" ref="B67:AG67">SUM(B66,B18)</f>
        <v>215207500</v>
      </c>
      <c r="C67" s="61">
        <f t="shared" si="30"/>
        <v>60345802</v>
      </c>
      <c r="D67" s="61">
        <f t="shared" si="30"/>
        <v>0</v>
      </c>
      <c r="E67" s="61">
        <f t="shared" si="30"/>
        <v>57603213</v>
      </c>
      <c r="F67" s="61">
        <f t="shared" si="30"/>
        <v>40616068</v>
      </c>
      <c r="G67" s="61">
        <f t="shared" si="30"/>
        <v>16104465</v>
      </c>
      <c r="H67" s="61">
        <f t="shared" si="30"/>
        <v>882680</v>
      </c>
      <c r="I67" s="61">
        <f t="shared" si="30"/>
        <v>39358663</v>
      </c>
      <c r="J67" s="61">
        <f t="shared" si="30"/>
        <v>9160354</v>
      </c>
      <c r="K67" s="61">
        <f t="shared" si="30"/>
        <v>3534666</v>
      </c>
      <c r="L67" s="61">
        <f t="shared" si="30"/>
        <v>69763</v>
      </c>
      <c r="M67" s="61">
        <f t="shared" si="30"/>
        <v>2868805</v>
      </c>
      <c r="N67" s="61">
        <f t="shared" si="30"/>
        <v>11798060</v>
      </c>
      <c r="O67" s="61">
        <f t="shared" si="30"/>
        <v>1358349</v>
      </c>
      <c r="P67" s="61">
        <f t="shared" si="30"/>
        <v>5710829</v>
      </c>
      <c r="Q67" s="61">
        <f t="shared" si="30"/>
        <v>0</v>
      </c>
      <c r="R67" s="61">
        <f t="shared" si="30"/>
        <v>4728882</v>
      </c>
      <c r="S67" s="61">
        <f t="shared" si="30"/>
        <v>1627316</v>
      </c>
      <c r="T67" s="61">
        <f t="shared" si="30"/>
        <v>7005447</v>
      </c>
      <c r="U67" s="61">
        <f t="shared" si="30"/>
        <v>394782</v>
      </c>
      <c r="V67" s="61">
        <f t="shared" si="30"/>
        <v>150600677</v>
      </c>
      <c r="W67" s="61">
        <f t="shared" si="30"/>
        <v>3389597</v>
      </c>
      <c r="X67" s="61">
        <f t="shared" si="30"/>
        <v>1917609</v>
      </c>
      <c r="Y67" s="61">
        <f t="shared" si="30"/>
        <v>1026810</v>
      </c>
      <c r="Z67" s="61">
        <f t="shared" si="30"/>
        <v>165509</v>
      </c>
      <c r="AA67" s="61">
        <f t="shared" si="30"/>
        <v>279669</v>
      </c>
      <c r="AB67" s="61">
        <f t="shared" si="30"/>
        <v>97486665</v>
      </c>
      <c r="AC67" s="61">
        <f t="shared" si="30"/>
        <v>95354690</v>
      </c>
      <c r="AD67" s="61">
        <f t="shared" si="30"/>
        <v>1680091</v>
      </c>
      <c r="AE67" s="61">
        <f t="shared" si="30"/>
        <v>451884</v>
      </c>
      <c r="AF67" s="61">
        <f t="shared" si="30"/>
        <v>36103303</v>
      </c>
      <c r="AG67" s="61">
        <f t="shared" si="30"/>
        <v>35558628</v>
      </c>
      <c r="AH67" s="61">
        <f aca="true" t="shared" si="31" ref="AH67:BM67">SUM(AH66,AH18)</f>
        <v>544675</v>
      </c>
      <c r="AI67" s="61">
        <f t="shared" si="31"/>
        <v>9267814</v>
      </c>
      <c r="AJ67" s="61">
        <f t="shared" si="31"/>
        <v>2866413</v>
      </c>
      <c r="AK67" s="61">
        <f t="shared" si="31"/>
        <v>2862303</v>
      </c>
      <c r="AL67" s="61">
        <f t="shared" si="31"/>
        <v>0</v>
      </c>
      <c r="AM67" s="61">
        <f t="shared" si="31"/>
        <v>4110</v>
      </c>
      <c r="AN67" s="61">
        <f t="shared" si="31"/>
        <v>629032</v>
      </c>
      <c r="AO67" s="61">
        <f t="shared" si="31"/>
        <v>74210</v>
      </c>
      <c r="AP67" s="61">
        <f t="shared" si="31"/>
        <v>14472</v>
      </c>
      <c r="AQ67" s="61">
        <f t="shared" si="31"/>
        <v>59738</v>
      </c>
      <c r="AR67" s="61">
        <f t="shared" si="31"/>
        <v>130950</v>
      </c>
      <c r="AS67" s="61">
        <f t="shared" si="31"/>
        <v>778</v>
      </c>
      <c r="AT67" s="61">
        <f t="shared" si="31"/>
        <v>0</v>
      </c>
      <c r="AU67" s="61">
        <f t="shared" si="31"/>
        <v>778</v>
      </c>
      <c r="AV67" s="61">
        <f t="shared" si="31"/>
        <v>0</v>
      </c>
      <c r="AW67" s="61">
        <f t="shared" si="31"/>
        <v>651915</v>
      </c>
      <c r="AX67" s="61">
        <f t="shared" si="31"/>
        <v>53853322</v>
      </c>
      <c r="AY67" s="61">
        <f t="shared" si="31"/>
        <v>4</v>
      </c>
      <c r="AZ67" s="61">
        <f t="shared" si="31"/>
        <v>32409</v>
      </c>
      <c r="BA67" s="61">
        <f t="shared" si="31"/>
        <v>32413</v>
      </c>
      <c r="BB67" s="61">
        <f t="shared" si="31"/>
        <v>2</v>
      </c>
      <c r="BC67" s="61">
        <f t="shared" si="31"/>
        <v>106799</v>
      </c>
      <c r="BD67" s="61">
        <f t="shared" si="31"/>
        <v>198700</v>
      </c>
      <c r="BE67" s="61">
        <f t="shared" si="31"/>
        <v>-91901</v>
      </c>
      <c r="BF67" s="61">
        <f t="shared" si="31"/>
        <v>0</v>
      </c>
      <c r="BG67" s="61">
        <f t="shared" si="31"/>
        <v>92087</v>
      </c>
      <c r="BH67" s="61">
        <f t="shared" si="31"/>
        <v>421278</v>
      </c>
      <c r="BI67" s="61">
        <f t="shared" si="31"/>
        <v>-329191</v>
      </c>
      <c r="BJ67" s="61">
        <f t="shared" si="31"/>
        <v>53399819</v>
      </c>
      <c r="BK67" s="61">
        <f t="shared" si="31"/>
        <v>53820911</v>
      </c>
      <c r="BL67" s="61">
        <f t="shared" si="31"/>
        <v>48550845</v>
      </c>
      <c r="BM67" s="61">
        <f t="shared" si="31"/>
        <v>48971937</v>
      </c>
      <c r="BN67" s="61">
        <f>SUM(BN66,BN18)</f>
        <v>2155177</v>
      </c>
      <c r="BO67" s="61">
        <f>SUM(BO66,BO18)</f>
        <v>374</v>
      </c>
      <c r="BP67" s="61">
        <f>SUM(BP66,BP18)</f>
        <v>337605</v>
      </c>
      <c r="BQ67" s="61">
        <f>SUM(BQ66,BQ18)</f>
        <v>696042</v>
      </c>
      <c r="BR67" s="61">
        <f>SUM(BR66,BR18)</f>
        <v>7615496</v>
      </c>
      <c r="BS67" s="12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69" s="79" customFormat="1" ht="32.25" customHeight="1" hidden="1">
      <c r="A68" s="91" t="s">
        <v>174</v>
      </c>
      <c r="B68" s="91">
        <v>52</v>
      </c>
      <c r="C68" s="91">
        <v>52</v>
      </c>
      <c r="D68" s="91">
        <v>52</v>
      </c>
      <c r="E68" s="91">
        <v>52</v>
      </c>
      <c r="F68" s="91">
        <v>52</v>
      </c>
      <c r="G68" s="91">
        <v>52</v>
      </c>
      <c r="H68" s="91">
        <v>52</v>
      </c>
      <c r="I68" s="91">
        <v>52</v>
      </c>
      <c r="J68" s="91">
        <v>52</v>
      </c>
      <c r="K68" s="91">
        <v>52</v>
      </c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2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</row>
    <row r="69" spans="1:32" s="79" customFormat="1" ht="32.25" customHeight="1" hidden="1">
      <c r="A69" s="79" t="s">
        <v>175</v>
      </c>
      <c r="B69" s="79">
        <v>1</v>
      </c>
      <c r="C69" s="79">
        <v>1</v>
      </c>
      <c r="D69" s="79">
        <v>1</v>
      </c>
      <c r="E69" s="79">
        <v>1</v>
      </c>
      <c r="F69" s="79">
        <v>1</v>
      </c>
      <c r="G69" s="79">
        <v>1</v>
      </c>
      <c r="H69" s="79">
        <v>1</v>
      </c>
      <c r="I69" s="79">
        <v>1</v>
      </c>
      <c r="J69" s="79">
        <v>1</v>
      </c>
      <c r="K69" s="79">
        <v>1</v>
      </c>
      <c r="AF69" s="93"/>
    </row>
    <row r="70" spans="1:32" s="79" customFormat="1" ht="32.25" customHeight="1" hidden="1">
      <c r="A70" s="79" t="s">
        <v>176</v>
      </c>
      <c r="B70" s="79">
        <v>24</v>
      </c>
      <c r="C70" s="79">
        <v>1</v>
      </c>
      <c r="D70" s="79">
        <v>3</v>
      </c>
      <c r="E70" s="79">
        <v>5</v>
      </c>
      <c r="F70" s="79">
        <v>7</v>
      </c>
      <c r="G70" s="79">
        <v>9</v>
      </c>
      <c r="H70" s="79">
        <v>10</v>
      </c>
      <c r="I70" s="79">
        <v>11</v>
      </c>
      <c r="J70" s="79">
        <v>12</v>
      </c>
      <c r="K70" s="79">
        <v>13</v>
      </c>
      <c r="AF70" s="93"/>
    </row>
    <row r="71" ht="14.25" hidden="1"/>
    <row r="72" ht="14.25" hidden="1"/>
    <row r="73" ht="14.25" hidden="1">
      <c r="B73" s="94">
        <v>215207500</v>
      </c>
    </row>
  </sheetData>
  <mergeCells count="49">
    <mergeCell ref="BP2:BP4"/>
    <mergeCell ref="BR2:BR3"/>
    <mergeCell ref="BK3:BK4"/>
    <mergeCell ref="BL3:BL4"/>
    <mergeCell ref="BM3:BM4"/>
    <mergeCell ref="BI3:BI4"/>
    <mergeCell ref="BJ3:BJ4"/>
    <mergeCell ref="AE3:AE4"/>
    <mergeCell ref="AQ3:AQ4"/>
    <mergeCell ref="AY3:AY4"/>
    <mergeCell ref="BA3:BA4"/>
    <mergeCell ref="AV2:AV3"/>
    <mergeCell ref="AW2:AW3"/>
    <mergeCell ref="AI2:AI3"/>
    <mergeCell ref="BB2:BB4"/>
    <mergeCell ref="F3:F4"/>
    <mergeCell ref="K3:K4"/>
    <mergeCell ref="L3:L4"/>
    <mergeCell ref="O3:O4"/>
    <mergeCell ref="I2:I3"/>
    <mergeCell ref="G3:G4"/>
    <mergeCell ref="H3:H4"/>
    <mergeCell ref="Q3:Q4"/>
    <mergeCell ref="Y3:Y4"/>
    <mergeCell ref="Z3:Z4"/>
    <mergeCell ref="AC3:AC4"/>
    <mergeCell ref="R3:R4"/>
    <mergeCell ref="AA3:AA4"/>
    <mergeCell ref="AT3:AT4"/>
    <mergeCell ref="AK3:AK4"/>
    <mergeCell ref="AL3:AL4"/>
    <mergeCell ref="AM3:AM4"/>
    <mergeCell ref="AP3:AP4"/>
    <mergeCell ref="AZ3:AZ4"/>
    <mergeCell ref="BH3:BH4"/>
    <mergeCell ref="BC3:BC4"/>
    <mergeCell ref="BD3:BD4"/>
    <mergeCell ref="BE3:BE4"/>
    <mergeCell ref="BG3:BG4"/>
    <mergeCell ref="P3:P4"/>
    <mergeCell ref="X3:X4"/>
    <mergeCell ref="M2:M3"/>
    <mergeCell ref="BQ2:BQ3"/>
    <mergeCell ref="BN2:BN3"/>
    <mergeCell ref="BF2:BF4"/>
    <mergeCell ref="AD3:AD4"/>
    <mergeCell ref="AG3:AG4"/>
    <mergeCell ref="AH3:AH4"/>
    <mergeCell ref="AU3:AU4"/>
  </mergeCells>
  <printOptions/>
  <pageMargins left="0.7874015748031497" right="0.7874015748031497" top="0.7874015748031497" bottom="0.3937007874015748" header="0.4330708661417323" footer="0.2755905511811024"/>
  <pageSetup firstPageNumber="259" useFirstPageNumber="1" fitToHeight="10" horizontalDpi="600" verticalDpi="600" orientation="portrait" paperSize="9" scale="35" r:id="rId1"/>
  <headerFooter alignWithMargins="0">
    <oddHeader>&amp;L&amp;24Ⅶ　　平成１９年度国民健康保険事業会計決算の状況
　　第３７表　国民健康保険事業会計（事業勘定）決算の状況</oddHeader>
    <oddFooter>&amp;C&amp;28&amp;P</oddFooter>
  </headerFooter>
  <colBreaks count="6" manualBreakCount="6">
    <brk id="11" max="96" man="1"/>
    <brk id="21" max="96" man="1"/>
    <brk id="31" max="96" man="1"/>
    <brk id="41" max="91" man="1"/>
    <brk id="50" max="91" man="1"/>
    <brk id="61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70"/>
  <sheetViews>
    <sheetView tabSelected="1" showOutlineSymbols="0" view="pageBreakPreview" zoomScale="50" zoomScaleNormal="87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24.75390625" defaultRowHeight="14.25"/>
  <cols>
    <col min="1" max="1" width="20.625" style="0" customWidth="1"/>
    <col min="2" max="21" width="19.75390625" style="0" customWidth="1"/>
    <col min="22" max="22" width="19.75390625" style="10" customWidth="1"/>
    <col min="23" max="40" width="19.75390625" style="0" customWidth="1"/>
    <col min="41" max="51" width="18.25390625" style="0" customWidth="1"/>
    <col min="52" max="60" width="19.75390625" style="0" customWidth="1"/>
    <col min="62" max="62" width="16.875" style="0" hidden="1" customWidth="1"/>
    <col min="63" max="63" width="6.125" style="0" hidden="1" customWidth="1"/>
    <col min="64" max="64" width="16.875" style="0" hidden="1" customWidth="1"/>
    <col min="65" max="65" width="4.375" style="0" hidden="1" customWidth="1"/>
    <col min="66" max="66" width="10.875" style="0" hidden="1" customWidth="1"/>
    <col min="67" max="67" width="4.375" style="0" hidden="1" customWidth="1"/>
    <col min="68" max="68" width="15.125" style="0" hidden="1" customWidth="1"/>
    <col min="69" max="69" width="4.375" style="0" hidden="1" customWidth="1"/>
    <col min="70" max="70" width="15.125" style="0" hidden="1" customWidth="1"/>
    <col min="71" max="71" width="4.375" style="0" hidden="1" customWidth="1"/>
    <col min="72" max="72" width="15.125" style="0" hidden="1" customWidth="1"/>
    <col min="73" max="73" width="6.375" style="0" hidden="1" customWidth="1"/>
    <col min="74" max="74" width="15.125" style="0" hidden="1" customWidth="1"/>
    <col min="75" max="75" width="4.375" style="0" hidden="1" customWidth="1"/>
  </cols>
  <sheetData>
    <row r="1" spans="1:246" ht="33" customHeight="1">
      <c r="A1" s="44" t="s">
        <v>0</v>
      </c>
      <c r="B1" s="22"/>
      <c r="C1" s="19"/>
      <c r="D1" s="19"/>
      <c r="E1" s="19"/>
      <c r="F1" s="19"/>
      <c r="G1" s="19"/>
      <c r="H1" s="19"/>
      <c r="I1" s="19"/>
      <c r="J1" s="20"/>
      <c r="K1" s="23"/>
      <c r="L1" s="15" t="s">
        <v>2</v>
      </c>
      <c r="M1" s="20"/>
      <c r="N1" s="19"/>
      <c r="O1" s="19"/>
      <c r="P1" s="19"/>
      <c r="Q1" s="19"/>
      <c r="R1" s="19"/>
      <c r="S1" s="20"/>
      <c r="T1" s="24"/>
      <c r="U1" s="25"/>
      <c r="V1" s="26"/>
      <c r="W1" s="19"/>
      <c r="X1" s="20"/>
      <c r="Y1" s="20"/>
      <c r="Z1" s="19"/>
      <c r="AA1" s="20"/>
      <c r="AB1" s="24"/>
      <c r="AC1" s="19"/>
      <c r="AD1" s="20"/>
      <c r="AE1" s="29"/>
      <c r="AF1" s="15"/>
      <c r="AG1" s="20"/>
      <c r="AH1" s="24"/>
      <c r="AI1" s="19"/>
      <c r="AJ1" s="20"/>
      <c r="AK1" s="24"/>
      <c r="AL1" s="19"/>
      <c r="AM1" s="19"/>
      <c r="AN1" s="14" t="s">
        <v>140</v>
      </c>
      <c r="AO1" s="70" t="s">
        <v>138</v>
      </c>
      <c r="AP1" s="27"/>
      <c r="AQ1" s="27"/>
      <c r="AR1" s="27"/>
      <c r="AS1" s="27"/>
      <c r="AT1" s="28"/>
      <c r="AU1" s="28"/>
      <c r="AV1" s="28"/>
      <c r="AW1" s="28"/>
      <c r="AX1" s="27"/>
      <c r="AY1" s="67"/>
      <c r="AZ1" s="71" t="s">
        <v>138</v>
      </c>
      <c r="BA1" s="63"/>
      <c r="BB1" s="27"/>
      <c r="BC1" s="28"/>
      <c r="BD1" s="8" t="s">
        <v>4</v>
      </c>
      <c r="BE1" s="8" t="s">
        <v>177</v>
      </c>
      <c r="BF1" s="8"/>
      <c r="BG1" s="19" t="s">
        <v>5</v>
      </c>
      <c r="BH1" s="21"/>
      <c r="BI1" s="74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</row>
    <row r="2" spans="1:246" ht="30" customHeight="1">
      <c r="A2" s="1"/>
      <c r="B2" s="22"/>
      <c r="C2" s="97" t="s">
        <v>115</v>
      </c>
      <c r="D2" s="8" t="s">
        <v>11</v>
      </c>
      <c r="E2" s="19"/>
      <c r="F2" s="19"/>
      <c r="G2" s="19"/>
      <c r="H2" s="19"/>
      <c r="I2" s="8" t="s">
        <v>12</v>
      </c>
      <c r="J2" s="13" t="s">
        <v>13</v>
      </c>
      <c r="K2" s="17" t="s">
        <v>14</v>
      </c>
      <c r="L2" s="18" t="s">
        <v>15</v>
      </c>
      <c r="M2" s="22" t="s">
        <v>16</v>
      </c>
      <c r="N2" s="19"/>
      <c r="O2" s="19"/>
      <c r="P2" s="19"/>
      <c r="Q2" s="19"/>
      <c r="R2" s="8" t="s">
        <v>17</v>
      </c>
      <c r="S2" s="24"/>
      <c r="T2" s="20"/>
      <c r="U2" s="29"/>
      <c r="V2" s="64" t="s">
        <v>141</v>
      </c>
      <c r="W2" s="19"/>
      <c r="X2" s="23"/>
      <c r="Y2" s="95" t="s">
        <v>129</v>
      </c>
      <c r="Z2" s="66" t="s">
        <v>142</v>
      </c>
      <c r="AA2" s="24"/>
      <c r="AB2" s="20"/>
      <c r="AC2" s="19"/>
      <c r="AD2" s="14" t="s">
        <v>143</v>
      </c>
      <c r="AE2" s="14" t="s">
        <v>144</v>
      </c>
      <c r="AF2" s="65"/>
      <c r="AG2" s="21"/>
      <c r="AH2" s="22" t="s">
        <v>145</v>
      </c>
      <c r="AI2" s="8" t="s">
        <v>146</v>
      </c>
      <c r="AJ2" s="20"/>
      <c r="AK2" s="20"/>
      <c r="AL2" s="95" t="s">
        <v>147</v>
      </c>
      <c r="AM2" s="95" t="s">
        <v>148</v>
      </c>
      <c r="AN2" s="73" t="s">
        <v>3</v>
      </c>
      <c r="AO2" s="72" t="s">
        <v>149</v>
      </c>
      <c r="AP2" s="31"/>
      <c r="AQ2" s="32"/>
      <c r="AR2" s="111" t="s">
        <v>150</v>
      </c>
      <c r="AS2" s="33" t="s">
        <v>151</v>
      </c>
      <c r="AT2" s="34"/>
      <c r="AU2" s="34"/>
      <c r="AV2" s="97" t="s">
        <v>152</v>
      </c>
      <c r="AW2" s="30" t="s">
        <v>153</v>
      </c>
      <c r="AX2" s="27"/>
      <c r="AY2" s="67"/>
      <c r="AZ2" s="68" t="s">
        <v>154</v>
      </c>
      <c r="BA2" s="35"/>
      <c r="BB2" s="33" t="s">
        <v>155</v>
      </c>
      <c r="BC2" s="28"/>
      <c r="BD2" s="99" t="s">
        <v>156</v>
      </c>
      <c r="BE2" s="62" t="s">
        <v>157</v>
      </c>
      <c r="BF2" s="97" t="s">
        <v>178</v>
      </c>
      <c r="BG2" s="97" t="s">
        <v>19</v>
      </c>
      <c r="BH2" s="107" t="s">
        <v>179</v>
      </c>
      <c r="BI2" s="74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</row>
    <row r="3" spans="1:246" ht="24" customHeight="1">
      <c r="A3" s="1"/>
      <c r="B3" s="101" t="s">
        <v>158</v>
      </c>
      <c r="C3" s="99"/>
      <c r="D3" s="36"/>
      <c r="E3" s="97" t="s">
        <v>159</v>
      </c>
      <c r="F3" s="95" t="s">
        <v>112</v>
      </c>
      <c r="G3" s="95" t="s">
        <v>113</v>
      </c>
      <c r="H3" s="97" t="s">
        <v>160</v>
      </c>
      <c r="I3" s="36"/>
      <c r="J3" s="37"/>
      <c r="K3" s="38"/>
      <c r="L3" s="37"/>
      <c r="M3" s="39"/>
      <c r="N3" s="97" t="s">
        <v>20</v>
      </c>
      <c r="O3" s="97" t="s">
        <v>21</v>
      </c>
      <c r="P3" s="95" t="s">
        <v>161</v>
      </c>
      <c r="Q3" s="97" t="s">
        <v>162</v>
      </c>
      <c r="R3" s="36"/>
      <c r="S3" s="107" t="s">
        <v>22</v>
      </c>
      <c r="T3" s="101" t="s">
        <v>163</v>
      </c>
      <c r="U3" s="95" t="s">
        <v>164</v>
      </c>
      <c r="V3" s="40"/>
      <c r="W3" s="103" t="s">
        <v>127</v>
      </c>
      <c r="X3" s="105" t="s">
        <v>172</v>
      </c>
      <c r="Y3" s="113"/>
      <c r="Z3" s="69"/>
      <c r="AA3" s="103" t="s">
        <v>131</v>
      </c>
      <c r="AB3" s="105" t="s">
        <v>132</v>
      </c>
      <c r="AC3" s="95" t="s">
        <v>133</v>
      </c>
      <c r="AD3" s="41"/>
      <c r="AE3" s="41"/>
      <c r="AF3" s="107" t="s">
        <v>111</v>
      </c>
      <c r="AG3" s="111" t="s">
        <v>165</v>
      </c>
      <c r="AH3" s="42"/>
      <c r="AI3" s="36"/>
      <c r="AJ3" s="107" t="s">
        <v>23</v>
      </c>
      <c r="AK3" s="105" t="s">
        <v>166</v>
      </c>
      <c r="AL3" s="113"/>
      <c r="AM3" s="113"/>
      <c r="AN3" s="9" t="s">
        <v>18</v>
      </c>
      <c r="AO3" s="97" t="s">
        <v>25</v>
      </c>
      <c r="AP3" s="97" t="s">
        <v>26</v>
      </c>
      <c r="AQ3" s="107" t="s">
        <v>27</v>
      </c>
      <c r="AR3" s="114"/>
      <c r="AS3" s="101" t="s">
        <v>91</v>
      </c>
      <c r="AT3" s="97" t="s">
        <v>28</v>
      </c>
      <c r="AU3" s="97" t="s">
        <v>29</v>
      </c>
      <c r="AV3" s="99"/>
      <c r="AW3" s="97" t="s">
        <v>30</v>
      </c>
      <c r="AX3" s="97" t="s">
        <v>167</v>
      </c>
      <c r="AY3" s="97" t="s">
        <v>31</v>
      </c>
      <c r="AZ3" s="97" t="s">
        <v>32</v>
      </c>
      <c r="BA3" s="107" t="s">
        <v>33</v>
      </c>
      <c r="BB3" s="101" t="s">
        <v>34</v>
      </c>
      <c r="BC3" s="97" t="s">
        <v>35</v>
      </c>
      <c r="BD3" s="99"/>
      <c r="BE3" s="36"/>
      <c r="BF3" s="99"/>
      <c r="BG3" s="99"/>
      <c r="BH3" s="115"/>
      <c r="BI3" s="74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</row>
    <row r="4" spans="1:246" ht="34.5" customHeight="1">
      <c r="A4" s="2"/>
      <c r="B4" s="102"/>
      <c r="C4" s="36"/>
      <c r="D4" s="36"/>
      <c r="E4" s="100"/>
      <c r="F4" s="96"/>
      <c r="G4" s="96"/>
      <c r="H4" s="100"/>
      <c r="I4" s="36"/>
      <c r="J4" s="37"/>
      <c r="K4" s="38"/>
      <c r="L4" s="37"/>
      <c r="M4" s="39"/>
      <c r="N4" s="98"/>
      <c r="O4" s="98"/>
      <c r="P4" s="96"/>
      <c r="Q4" s="100"/>
      <c r="R4" s="36"/>
      <c r="S4" s="108"/>
      <c r="T4" s="102"/>
      <c r="U4" s="109"/>
      <c r="V4" s="40"/>
      <c r="W4" s="104"/>
      <c r="X4" s="106"/>
      <c r="Y4" s="41"/>
      <c r="Z4" s="36"/>
      <c r="AA4" s="104"/>
      <c r="AB4" s="106"/>
      <c r="AC4" s="109"/>
      <c r="AD4" s="41"/>
      <c r="AE4" s="43"/>
      <c r="AF4" s="110"/>
      <c r="AG4" s="112"/>
      <c r="AH4" s="39"/>
      <c r="AI4" s="36"/>
      <c r="AJ4" s="108"/>
      <c r="AK4" s="106"/>
      <c r="AL4" s="36"/>
      <c r="AM4" s="36"/>
      <c r="AN4" s="9" t="s">
        <v>24</v>
      </c>
      <c r="AO4" s="100"/>
      <c r="AP4" s="98"/>
      <c r="AQ4" s="110"/>
      <c r="AR4" s="112"/>
      <c r="AS4" s="102"/>
      <c r="AT4" s="100"/>
      <c r="AU4" s="100"/>
      <c r="AV4" s="100"/>
      <c r="AW4" s="100"/>
      <c r="AX4" s="98"/>
      <c r="AY4" s="100"/>
      <c r="AZ4" s="100"/>
      <c r="BA4" s="110"/>
      <c r="BB4" s="102"/>
      <c r="BC4" s="100"/>
      <c r="BD4" s="36"/>
      <c r="BE4" s="36"/>
      <c r="BF4" s="100"/>
      <c r="BG4" s="36"/>
      <c r="BH4" s="37"/>
      <c r="BI4" s="74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</row>
    <row r="5" spans="1:246" ht="32.25" customHeight="1">
      <c r="A5" s="5" t="s">
        <v>36</v>
      </c>
      <c r="B5" s="76">
        <v>868827</v>
      </c>
      <c r="C5" s="76">
        <v>2205583</v>
      </c>
      <c r="D5" s="76">
        <v>1565754</v>
      </c>
      <c r="E5" s="76">
        <v>83361</v>
      </c>
      <c r="F5" s="76">
        <v>717268</v>
      </c>
      <c r="G5" s="76">
        <v>0</v>
      </c>
      <c r="H5" s="76">
        <v>765125</v>
      </c>
      <c r="I5" s="76">
        <v>0</v>
      </c>
      <c r="J5" s="76">
        <v>894522</v>
      </c>
      <c r="K5" s="76">
        <v>33101</v>
      </c>
      <c r="L5" s="76">
        <f>SUM(M5,R5,V5,Y5:Z5,AD5:AE5,AH5:AI5,AL5:AM5)</f>
        <v>25069450</v>
      </c>
      <c r="M5" s="76">
        <v>569210</v>
      </c>
      <c r="N5" s="76">
        <v>140644</v>
      </c>
      <c r="O5" s="76">
        <v>340068</v>
      </c>
      <c r="P5" s="76">
        <v>22450</v>
      </c>
      <c r="Q5" s="76">
        <v>66048</v>
      </c>
      <c r="R5" s="76">
        <v>16397783</v>
      </c>
      <c r="S5" s="76">
        <v>16147342</v>
      </c>
      <c r="T5" s="76">
        <v>185550</v>
      </c>
      <c r="U5" s="76">
        <v>64891</v>
      </c>
      <c r="V5" s="77">
        <v>4191943</v>
      </c>
      <c r="W5" s="76">
        <v>4102344</v>
      </c>
      <c r="X5" s="76">
        <v>89599</v>
      </c>
      <c r="Y5" s="76">
        <v>1318849</v>
      </c>
      <c r="Z5" s="76">
        <v>2394519</v>
      </c>
      <c r="AA5" s="76">
        <v>2394519</v>
      </c>
      <c r="AB5" s="76">
        <v>0</v>
      </c>
      <c r="AC5" s="76">
        <v>0</v>
      </c>
      <c r="AD5" s="76">
        <v>26808</v>
      </c>
      <c r="AE5" s="76">
        <v>0</v>
      </c>
      <c r="AF5" s="76">
        <v>0</v>
      </c>
      <c r="AG5" s="76">
        <v>0</v>
      </c>
      <c r="AH5" s="76">
        <v>19</v>
      </c>
      <c r="AI5" s="76">
        <v>0</v>
      </c>
      <c r="AJ5" s="76">
        <v>0</v>
      </c>
      <c r="AK5" s="76">
        <v>0</v>
      </c>
      <c r="AL5" s="76">
        <v>0</v>
      </c>
      <c r="AM5" s="76">
        <v>170319</v>
      </c>
      <c r="AN5" s="76">
        <f>'第３７表国保（事業会計）決算（最初のページのみ印刷）'!B5-L5</f>
        <v>679965</v>
      </c>
      <c r="AO5" s="76">
        <v>0</v>
      </c>
      <c r="AP5" s="76">
        <v>0</v>
      </c>
      <c r="AQ5" s="76">
        <v>0</v>
      </c>
      <c r="AR5" s="76">
        <v>0</v>
      </c>
      <c r="AS5" s="76">
        <v>0</v>
      </c>
      <c r="AT5" s="76">
        <v>6588</v>
      </c>
      <c r="AU5" s="76">
        <f aca="true" t="shared" si="0" ref="AU5:AU17">AS5-AT5</f>
        <v>-6588</v>
      </c>
      <c r="AV5" s="76">
        <v>0</v>
      </c>
      <c r="AW5" s="76">
        <v>74719</v>
      </c>
      <c r="AX5" s="76">
        <v>0</v>
      </c>
      <c r="AY5" s="76">
        <f aca="true" t="shared" si="1" ref="AY5:AY17">AW5-AX5</f>
        <v>74719</v>
      </c>
      <c r="AZ5" s="76">
        <f aca="true" t="shared" si="2" ref="AZ5:AZ16">BA5+AU5+AY5</f>
        <v>748096</v>
      </c>
      <c r="BA5" s="76">
        <f aca="true" t="shared" si="3" ref="BA5:BA16">AN5-AQ5+AR5+AV5</f>
        <v>679965</v>
      </c>
      <c r="BB5" s="76">
        <f>AZ5-'第３７表国保（事業会計）決算（最初のページのみ印刷）'!K5-E5+AF5</f>
        <v>584516</v>
      </c>
      <c r="BC5" s="76">
        <f>BA5-'第３７表国保（事業会計）決算（最初のページのみ印刷）'!K5-E5+AF5</f>
        <v>516385</v>
      </c>
      <c r="BD5" s="76">
        <v>262576</v>
      </c>
      <c r="BE5" s="76">
        <v>52</v>
      </c>
      <c r="BF5" s="76">
        <v>53129</v>
      </c>
      <c r="BG5" s="76">
        <v>97990</v>
      </c>
      <c r="BH5" s="76">
        <v>5470</v>
      </c>
      <c r="BI5" s="78"/>
      <c r="BJ5" s="45">
        <v>25749415</v>
      </c>
      <c r="BK5" s="45">
        <f>'第３７表国保（事業会計）決算（最初のページのみ印刷）'!B5-BJ5</f>
        <v>0</v>
      </c>
      <c r="BL5" s="45">
        <v>25069450</v>
      </c>
      <c r="BM5" s="45">
        <f aca="true" t="shared" si="4" ref="BM5:BM17">L5-BL5</f>
        <v>0</v>
      </c>
      <c r="BN5" s="45">
        <v>0</v>
      </c>
      <c r="BO5" s="45">
        <f aca="true" t="shared" si="5" ref="BO5:BO16">AQ5-BN5</f>
        <v>0</v>
      </c>
      <c r="BP5" s="45">
        <v>748096</v>
      </c>
      <c r="BQ5" s="45">
        <f aca="true" t="shared" si="6" ref="BQ5:BQ17">AZ5-BP5</f>
        <v>0</v>
      </c>
      <c r="BR5" s="45">
        <v>679965</v>
      </c>
      <c r="BS5" s="45">
        <f aca="true" t="shared" si="7" ref="BS5:BS17">BA5-BR5</f>
        <v>0</v>
      </c>
      <c r="BT5" s="45">
        <v>584516</v>
      </c>
      <c r="BU5" s="45">
        <f aca="true" t="shared" si="8" ref="BU5:BU17">BB5-BT5</f>
        <v>0</v>
      </c>
      <c r="BV5" s="45">
        <v>516385</v>
      </c>
      <c r="BW5" s="45">
        <f aca="true" t="shared" si="9" ref="BW5:BW17">BC5-BV5</f>
        <v>0</v>
      </c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</row>
    <row r="6" spans="1:246" ht="32.25" customHeight="1">
      <c r="A6" s="4" t="s">
        <v>37</v>
      </c>
      <c r="B6" s="80">
        <v>569748</v>
      </c>
      <c r="C6" s="80">
        <v>1421850</v>
      </c>
      <c r="D6" s="80">
        <v>1075016</v>
      </c>
      <c r="E6" s="80">
        <v>180934</v>
      </c>
      <c r="F6" s="80">
        <v>490094</v>
      </c>
      <c r="G6" s="80">
        <v>0</v>
      </c>
      <c r="H6" s="80">
        <v>403988</v>
      </c>
      <c r="I6" s="80">
        <v>21001</v>
      </c>
      <c r="J6" s="80">
        <v>40182</v>
      </c>
      <c r="K6" s="80">
        <v>41870</v>
      </c>
      <c r="L6" s="80">
        <f aca="true" t="shared" si="10" ref="L6:L17">SUM(M6,R6,V6,Y6:Z6,AD6:AE6,AH6:AI6,AL6:AM6)</f>
        <v>13137510</v>
      </c>
      <c r="M6" s="80">
        <v>295417</v>
      </c>
      <c r="N6" s="80">
        <v>123220</v>
      </c>
      <c r="O6" s="80">
        <v>117077</v>
      </c>
      <c r="P6" s="80">
        <v>13091</v>
      </c>
      <c r="Q6" s="80">
        <v>42029</v>
      </c>
      <c r="R6" s="80">
        <v>8375333</v>
      </c>
      <c r="S6" s="80">
        <v>8265274</v>
      </c>
      <c r="T6" s="80">
        <v>79190</v>
      </c>
      <c r="U6" s="80">
        <v>30869</v>
      </c>
      <c r="V6" s="81">
        <v>2156430</v>
      </c>
      <c r="W6" s="80">
        <v>2113166</v>
      </c>
      <c r="X6" s="80">
        <v>43264</v>
      </c>
      <c r="Y6" s="80">
        <v>702285</v>
      </c>
      <c r="Z6" s="80">
        <v>1450628</v>
      </c>
      <c r="AA6" s="80">
        <v>1450628</v>
      </c>
      <c r="AB6" s="80">
        <v>0</v>
      </c>
      <c r="AC6" s="80">
        <v>0</v>
      </c>
      <c r="AD6" s="80">
        <v>30867</v>
      </c>
      <c r="AE6" s="80">
        <v>0</v>
      </c>
      <c r="AF6" s="80">
        <v>0</v>
      </c>
      <c r="AG6" s="80">
        <v>0</v>
      </c>
      <c r="AH6" s="80">
        <v>20216</v>
      </c>
      <c r="AI6" s="80">
        <v>590</v>
      </c>
      <c r="AJ6" s="80">
        <v>0</v>
      </c>
      <c r="AK6" s="80">
        <v>590</v>
      </c>
      <c r="AL6" s="80">
        <v>0</v>
      </c>
      <c r="AM6" s="80">
        <v>105744</v>
      </c>
      <c r="AN6" s="80">
        <f>'第３７表国保（事業会計）決算（最初のページのみ印刷）'!B6-L6</f>
        <v>4786</v>
      </c>
      <c r="AO6" s="80">
        <v>0</v>
      </c>
      <c r="AP6" s="80">
        <v>0</v>
      </c>
      <c r="AQ6" s="80">
        <v>0</v>
      </c>
      <c r="AR6" s="80">
        <v>0</v>
      </c>
      <c r="AS6" s="80">
        <v>0</v>
      </c>
      <c r="AT6" s="80">
        <v>0</v>
      </c>
      <c r="AU6" s="80">
        <f t="shared" si="0"/>
        <v>0</v>
      </c>
      <c r="AV6" s="80">
        <v>0</v>
      </c>
      <c r="AW6" s="80">
        <v>0</v>
      </c>
      <c r="AX6" s="80">
        <v>0</v>
      </c>
      <c r="AY6" s="80">
        <f t="shared" si="1"/>
        <v>0</v>
      </c>
      <c r="AZ6" s="80">
        <f t="shared" si="2"/>
        <v>4786</v>
      </c>
      <c r="BA6" s="80">
        <f t="shared" si="3"/>
        <v>4786</v>
      </c>
      <c r="BB6" s="80">
        <f>AZ6-'第３７表国保（事業会計）決算（最初のページのみ印刷）'!K6-E6+AF6</f>
        <v>-176148</v>
      </c>
      <c r="BC6" s="80">
        <f>BA6-'第３７表国保（事業会計）決算（最初のページのみ印刷）'!K6-E6+AF6</f>
        <v>-176148</v>
      </c>
      <c r="BD6" s="80">
        <v>217278</v>
      </c>
      <c r="BE6" s="80">
        <v>27</v>
      </c>
      <c r="BF6" s="80">
        <v>26244</v>
      </c>
      <c r="BG6" s="80">
        <v>49626</v>
      </c>
      <c r="BH6" s="80">
        <v>308</v>
      </c>
      <c r="BI6" s="78"/>
      <c r="BJ6" s="45">
        <v>13142296</v>
      </c>
      <c r="BK6" s="45">
        <f>'第３７表国保（事業会計）決算（最初のページのみ印刷）'!B6-BJ6</f>
        <v>0</v>
      </c>
      <c r="BL6" s="45">
        <v>13137510</v>
      </c>
      <c r="BM6" s="45">
        <f t="shared" si="4"/>
        <v>0</v>
      </c>
      <c r="BN6" s="45">
        <v>0</v>
      </c>
      <c r="BO6" s="45">
        <f t="shared" si="5"/>
        <v>0</v>
      </c>
      <c r="BP6" s="45">
        <v>4786</v>
      </c>
      <c r="BQ6" s="45">
        <f t="shared" si="6"/>
        <v>0</v>
      </c>
      <c r="BR6" s="45">
        <v>4786</v>
      </c>
      <c r="BS6" s="45">
        <f t="shared" si="7"/>
        <v>0</v>
      </c>
      <c r="BT6" s="45">
        <v>-176148</v>
      </c>
      <c r="BU6" s="45">
        <f t="shared" si="8"/>
        <v>0</v>
      </c>
      <c r="BV6" s="45">
        <v>-176148</v>
      </c>
      <c r="BW6" s="45">
        <f t="shared" si="9"/>
        <v>0</v>
      </c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</row>
    <row r="7" spans="1:246" ht="32.25" customHeight="1">
      <c r="A7" s="4" t="s">
        <v>38</v>
      </c>
      <c r="B7" s="80">
        <v>0</v>
      </c>
      <c r="C7" s="80">
        <v>3513195</v>
      </c>
      <c r="D7" s="80">
        <v>1948512</v>
      </c>
      <c r="E7" s="80">
        <v>154845</v>
      </c>
      <c r="F7" s="80">
        <v>884486</v>
      </c>
      <c r="G7" s="80">
        <v>0</v>
      </c>
      <c r="H7" s="80">
        <v>909181</v>
      </c>
      <c r="I7" s="80">
        <v>0</v>
      </c>
      <c r="J7" s="80">
        <v>1986560</v>
      </c>
      <c r="K7" s="80">
        <v>82228</v>
      </c>
      <c r="L7" s="80">
        <f t="shared" si="10"/>
        <v>31659653</v>
      </c>
      <c r="M7" s="80">
        <v>550790</v>
      </c>
      <c r="N7" s="80">
        <v>226020</v>
      </c>
      <c r="O7" s="80">
        <v>237404</v>
      </c>
      <c r="P7" s="80">
        <v>27763</v>
      </c>
      <c r="Q7" s="80">
        <v>59603</v>
      </c>
      <c r="R7" s="80">
        <v>20056996</v>
      </c>
      <c r="S7" s="80">
        <v>19738425</v>
      </c>
      <c r="T7" s="80">
        <v>251375</v>
      </c>
      <c r="U7" s="80">
        <v>67196</v>
      </c>
      <c r="V7" s="81">
        <v>5452712</v>
      </c>
      <c r="W7" s="80">
        <v>5377846</v>
      </c>
      <c r="X7" s="80">
        <v>74866</v>
      </c>
      <c r="Y7" s="80">
        <v>1766970</v>
      </c>
      <c r="Z7" s="80">
        <v>3512048</v>
      </c>
      <c r="AA7" s="80">
        <v>500212</v>
      </c>
      <c r="AB7" s="80">
        <v>0</v>
      </c>
      <c r="AC7" s="80">
        <v>3011836</v>
      </c>
      <c r="AD7" s="80">
        <v>25634</v>
      </c>
      <c r="AE7" s="80">
        <v>37799</v>
      </c>
      <c r="AF7" s="80">
        <v>0</v>
      </c>
      <c r="AG7" s="80">
        <v>37799</v>
      </c>
      <c r="AH7" s="80">
        <v>31938</v>
      </c>
      <c r="AI7" s="80">
        <v>0</v>
      </c>
      <c r="AJ7" s="80">
        <v>0</v>
      </c>
      <c r="AK7" s="80">
        <v>0</v>
      </c>
      <c r="AL7" s="80">
        <v>0</v>
      </c>
      <c r="AM7" s="80">
        <v>224766</v>
      </c>
      <c r="AN7" s="80">
        <f>'第３７表国保（事業会計）決算（最初のページのみ印刷）'!B7-L7</f>
        <v>1444514</v>
      </c>
      <c r="AO7" s="80">
        <v>0</v>
      </c>
      <c r="AP7" s="80">
        <v>0</v>
      </c>
      <c r="AQ7" s="80">
        <v>0</v>
      </c>
      <c r="AR7" s="80">
        <v>0</v>
      </c>
      <c r="AS7" s="80">
        <v>21140</v>
      </c>
      <c r="AT7" s="80">
        <v>0</v>
      </c>
      <c r="AU7" s="80">
        <f t="shared" si="0"/>
        <v>21140</v>
      </c>
      <c r="AV7" s="80">
        <v>0</v>
      </c>
      <c r="AW7" s="80">
        <v>0</v>
      </c>
      <c r="AX7" s="80">
        <v>42939</v>
      </c>
      <c r="AY7" s="80">
        <f t="shared" si="1"/>
        <v>-42939</v>
      </c>
      <c r="AZ7" s="80">
        <f t="shared" si="2"/>
        <v>1422715</v>
      </c>
      <c r="BA7" s="80">
        <f t="shared" si="3"/>
        <v>1444514</v>
      </c>
      <c r="BB7" s="80">
        <f>AZ7-'第３７表国保（事業会計）決算（最初のページのみ印刷）'!K7-E7+AF7</f>
        <v>-85685</v>
      </c>
      <c r="BC7" s="80">
        <f>BA7-'第３７表国保（事業会計）決算（最初のページのみ印刷）'!K7-E7+AF7</f>
        <v>-63886</v>
      </c>
      <c r="BD7" s="80">
        <v>307795</v>
      </c>
      <c r="BE7" s="80">
        <v>42</v>
      </c>
      <c r="BF7" s="80">
        <v>59304</v>
      </c>
      <c r="BG7" s="80">
        <v>114929</v>
      </c>
      <c r="BH7" s="80">
        <v>428764</v>
      </c>
      <c r="BI7" s="78"/>
      <c r="BJ7" s="45">
        <v>33104167</v>
      </c>
      <c r="BK7" s="45">
        <f>'第３７表国保（事業会計）決算（最初のページのみ印刷）'!B7-BJ7</f>
        <v>0</v>
      </c>
      <c r="BL7" s="45">
        <v>31659653</v>
      </c>
      <c r="BM7" s="45">
        <f t="shared" si="4"/>
        <v>0</v>
      </c>
      <c r="BN7" s="45">
        <v>0</v>
      </c>
      <c r="BO7" s="45">
        <f t="shared" si="5"/>
        <v>0</v>
      </c>
      <c r="BP7" s="45">
        <v>1422715</v>
      </c>
      <c r="BQ7" s="45">
        <f t="shared" si="6"/>
        <v>0</v>
      </c>
      <c r="BR7" s="45">
        <v>1444514</v>
      </c>
      <c r="BS7" s="45">
        <f t="shared" si="7"/>
        <v>0</v>
      </c>
      <c r="BT7" s="45">
        <v>-85685</v>
      </c>
      <c r="BU7" s="45">
        <f t="shared" si="8"/>
        <v>0</v>
      </c>
      <c r="BV7" s="45">
        <v>-63886</v>
      </c>
      <c r="BW7" s="45">
        <f t="shared" si="9"/>
        <v>0</v>
      </c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</row>
    <row r="8" spans="1:246" ht="32.25" customHeight="1">
      <c r="A8" s="4" t="s">
        <v>39</v>
      </c>
      <c r="B8" s="80">
        <v>1228842</v>
      </c>
      <c r="C8" s="80">
        <v>3490878</v>
      </c>
      <c r="D8" s="80">
        <v>2226397</v>
      </c>
      <c r="E8" s="80">
        <v>232812</v>
      </c>
      <c r="F8" s="80">
        <v>1400781</v>
      </c>
      <c r="G8" s="80">
        <v>0</v>
      </c>
      <c r="H8" s="80">
        <v>592804</v>
      </c>
      <c r="I8" s="80">
        <v>0</v>
      </c>
      <c r="J8" s="80">
        <v>1305966</v>
      </c>
      <c r="K8" s="80">
        <v>119721</v>
      </c>
      <c r="L8" s="80">
        <f t="shared" si="10"/>
        <v>35683746</v>
      </c>
      <c r="M8" s="80">
        <v>323123</v>
      </c>
      <c r="N8" s="80">
        <v>145176</v>
      </c>
      <c r="O8" s="80">
        <v>112721</v>
      </c>
      <c r="P8" s="80">
        <v>31686</v>
      </c>
      <c r="Q8" s="80">
        <v>33540</v>
      </c>
      <c r="R8" s="80">
        <v>23992887</v>
      </c>
      <c r="S8" s="80">
        <v>23665617</v>
      </c>
      <c r="T8" s="80">
        <v>236610</v>
      </c>
      <c r="U8" s="80">
        <v>90660</v>
      </c>
      <c r="V8" s="81">
        <v>6107186</v>
      </c>
      <c r="W8" s="80">
        <v>5986664</v>
      </c>
      <c r="X8" s="80">
        <v>120522</v>
      </c>
      <c r="Y8" s="80">
        <v>1765525</v>
      </c>
      <c r="Z8" s="80">
        <v>3193550</v>
      </c>
      <c r="AA8" s="80">
        <v>3193550</v>
      </c>
      <c r="AB8" s="80">
        <v>0</v>
      </c>
      <c r="AC8" s="80">
        <v>0</v>
      </c>
      <c r="AD8" s="80">
        <v>74073</v>
      </c>
      <c r="AE8" s="80">
        <v>0</v>
      </c>
      <c r="AF8" s="80">
        <v>0</v>
      </c>
      <c r="AG8" s="80">
        <v>0</v>
      </c>
      <c r="AH8" s="80">
        <v>2213</v>
      </c>
      <c r="AI8" s="80">
        <v>0</v>
      </c>
      <c r="AJ8" s="80">
        <v>0</v>
      </c>
      <c r="AK8" s="80">
        <v>0</v>
      </c>
      <c r="AL8" s="80">
        <v>0</v>
      </c>
      <c r="AM8" s="80">
        <v>225189</v>
      </c>
      <c r="AN8" s="80">
        <f>'第３７表国保（事業会計）決算（最初のページのみ印刷）'!B8-L8</f>
        <v>776138</v>
      </c>
      <c r="AO8" s="80">
        <v>0</v>
      </c>
      <c r="AP8" s="80">
        <v>0</v>
      </c>
      <c r="AQ8" s="80">
        <v>0</v>
      </c>
      <c r="AR8" s="80">
        <v>0</v>
      </c>
      <c r="AS8" s="80">
        <v>21869019</v>
      </c>
      <c r="AT8" s="80">
        <v>0</v>
      </c>
      <c r="AU8" s="80">
        <f t="shared" si="0"/>
        <v>21869019</v>
      </c>
      <c r="AV8" s="80">
        <v>0</v>
      </c>
      <c r="AW8" s="80">
        <v>10542</v>
      </c>
      <c r="AX8" s="80">
        <v>0</v>
      </c>
      <c r="AY8" s="80">
        <f t="shared" si="1"/>
        <v>10542</v>
      </c>
      <c r="AZ8" s="80">
        <f t="shared" si="2"/>
        <v>22655699</v>
      </c>
      <c r="BA8" s="80">
        <f t="shared" si="3"/>
        <v>776138</v>
      </c>
      <c r="BB8" s="80">
        <f>AZ8-'第３７表国保（事業会計）決算（最初のページのみ印刷）'!K8-E8+AF8</f>
        <v>22316185</v>
      </c>
      <c r="BC8" s="80">
        <f>BA8-'第３７表国保（事業会計）決算（最初のページのみ印刷）'!K8-E8+AF8</f>
        <v>436624</v>
      </c>
      <c r="BD8" s="80">
        <v>130468</v>
      </c>
      <c r="BE8" s="80">
        <v>24</v>
      </c>
      <c r="BF8" s="80">
        <v>69288</v>
      </c>
      <c r="BG8" s="80">
        <v>125603</v>
      </c>
      <c r="BH8" s="80">
        <v>467689</v>
      </c>
      <c r="BI8" s="78"/>
      <c r="BJ8" s="45">
        <v>36459884</v>
      </c>
      <c r="BK8" s="45">
        <f>'第３７表国保（事業会計）決算（最初のページのみ印刷）'!B8-BJ8</f>
        <v>0</v>
      </c>
      <c r="BL8" s="45">
        <v>35683746</v>
      </c>
      <c r="BM8" s="45">
        <f t="shared" si="4"/>
        <v>0</v>
      </c>
      <c r="BN8" s="45">
        <v>0</v>
      </c>
      <c r="BO8" s="45">
        <f t="shared" si="5"/>
        <v>0</v>
      </c>
      <c r="BP8" s="45">
        <v>22655699</v>
      </c>
      <c r="BQ8" s="45">
        <f t="shared" si="6"/>
        <v>0</v>
      </c>
      <c r="BR8" s="45">
        <v>776138</v>
      </c>
      <c r="BS8" s="45">
        <f t="shared" si="7"/>
        <v>0</v>
      </c>
      <c r="BT8" s="45">
        <v>22316185</v>
      </c>
      <c r="BU8" s="45">
        <f t="shared" si="8"/>
        <v>0</v>
      </c>
      <c r="BV8" s="45">
        <v>436624</v>
      </c>
      <c r="BW8" s="45">
        <f t="shared" si="9"/>
        <v>0</v>
      </c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</row>
    <row r="9" spans="1:246" ht="32.25" customHeight="1">
      <c r="A9" s="4" t="s">
        <v>40</v>
      </c>
      <c r="B9" s="80">
        <v>269188</v>
      </c>
      <c r="C9" s="80">
        <v>637537</v>
      </c>
      <c r="D9" s="80">
        <v>496218</v>
      </c>
      <c r="E9" s="80">
        <v>22200</v>
      </c>
      <c r="F9" s="80">
        <v>268591</v>
      </c>
      <c r="G9" s="80">
        <v>0</v>
      </c>
      <c r="H9" s="80">
        <v>205427</v>
      </c>
      <c r="I9" s="80">
        <v>0</v>
      </c>
      <c r="J9" s="80">
        <v>378055</v>
      </c>
      <c r="K9" s="80">
        <v>23764</v>
      </c>
      <c r="L9" s="80">
        <f t="shared" si="10"/>
        <v>6071741</v>
      </c>
      <c r="M9" s="80">
        <v>142117</v>
      </c>
      <c r="N9" s="80">
        <v>95387</v>
      </c>
      <c r="O9" s="80">
        <v>35830</v>
      </c>
      <c r="P9" s="80">
        <v>5908</v>
      </c>
      <c r="Q9" s="80">
        <v>4992</v>
      </c>
      <c r="R9" s="80">
        <v>3947781</v>
      </c>
      <c r="S9" s="80">
        <v>3892241</v>
      </c>
      <c r="T9" s="80">
        <v>42600</v>
      </c>
      <c r="U9" s="80">
        <v>12940</v>
      </c>
      <c r="V9" s="81">
        <v>910687</v>
      </c>
      <c r="W9" s="80">
        <v>894685</v>
      </c>
      <c r="X9" s="80">
        <v>16002</v>
      </c>
      <c r="Y9" s="80">
        <v>356691</v>
      </c>
      <c r="Z9" s="80">
        <v>670118</v>
      </c>
      <c r="AA9" s="80">
        <v>670118</v>
      </c>
      <c r="AB9" s="80">
        <v>0</v>
      </c>
      <c r="AC9" s="80">
        <v>0</v>
      </c>
      <c r="AD9" s="80">
        <v>33360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10987</v>
      </c>
      <c r="AN9" s="80">
        <f>'第３７表国保（事業会計）決算（最初のページのみ印刷）'!B9-L9</f>
        <v>458385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4137</v>
      </c>
      <c r="AU9" s="80">
        <f t="shared" si="0"/>
        <v>-4137</v>
      </c>
      <c r="AV9" s="80">
        <v>0</v>
      </c>
      <c r="AW9" s="80">
        <v>0</v>
      </c>
      <c r="AX9" s="80">
        <v>19030</v>
      </c>
      <c r="AY9" s="80">
        <f t="shared" si="1"/>
        <v>-19030</v>
      </c>
      <c r="AZ9" s="80">
        <f t="shared" si="2"/>
        <v>435218</v>
      </c>
      <c r="BA9" s="80">
        <f t="shared" si="3"/>
        <v>458385</v>
      </c>
      <c r="BB9" s="80">
        <f>AZ9-'第３７表国保（事業会計）決算（最初のページのみ印刷）'!K9-E9+AF9</f>
        <v>388043</v>
      </c>
      <c r="BC9" s="80">
        <f>BA9-'第３７表国保（事業会計）決算（最初のページのみ印刷）'!K9-E9+AF9</f>
        <v>411210</v>
      </c>
      <c r="BD9" s="80">
        <v>90227</v>
      </c>
      <c r="BE9" s="80">
        <v>14</v>
      </c>
      <c r="BF9" s="80">
        <v>11630</v>
      </c>
      <c r="BG9" s="80">
        <v>23266</v>
      </c>
      <c r="BH9" s="80">
        <v>172493</v>
      </c>
      <c r="BI9" s="78"/>
      <c r="BJ9" s="45">
        <v>6530126</v>
      </c>
      <c r="BK9" s="45">
        <f>'第３７表国保（事業会計）決算（最初のページのみ印刷）'!B9-BJ9</f>
        <v>0</v>
      </c>
      <c r="BL9" s="45">
        <v>6071741</v>
      </c>
      <c r="BM9" s="45">
        <f t="shared" si="4"/>
        <v>0</v>
      </c>
      <c r="BN9" s="45">
        <v>0</v>
      </c>
      <c r="BO9" s="45">
        <f t="shared" si="5"/>
        <v>0</v>
      </c>
      <c r="BP9" s="45">
        <v>435218</v>
      </c>
      <c r="BQ9" s="45">
        <f t="shared" si="6"/>
        <v>0</v>
      </c>
      <c r="BR9" s="45">
        <v>458385</v>
      </c>
      <c r="BS9" s="45">
        <f t="shared" si="7"/>
        <v>0</v>
      </c>
      <c r="BT9" s="45">
        <v>388043</v>
      </c>
      <c r="BU9" s="45">
        <f t="shared" si="8"/>
        <v>0</v>
      </c>
      <c r="BV9" s="45">
        <v>411210</v>
      </c>
      <c r="BW9" s="45">
        <f t="shared" si="9"/>
        <v>0</v>
      </c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</row>
    <row r="10" spans="1:246" ht="32.25" customHeight="1">
      <c r="A10" s="48" t="s">
        <v>41</v>
      </c>
      <c r="B10" s="76">
        <v>372031</v>
      </c>
      <c r="C10" s="76">
        <v>967289</v>
      </c>
      <c r="D10" s="76">
        <v>520170</v>
      </c>
      <c r="E10" s="76">
        <v>25621</v>
      </c>
      <c r="F10" s="76">
        <v>300372</v>
      </c>
      <c r="G10" s="76">
        <v>0</v>
      </c>
      <c r="H10" s="76">
        <v>194177</v>
      </c>
      <c r="I10" s="76">
        <v>0</v>
      </c>
      <c r="J10" s="76">
        <v>289087</v>
      </c>
      <c r="K10" s="76">
        <v>10206</v>
      </c>
      <c r="L10" s="76">
        <f t="shared" si="10"/>
        <v>8078677</v>
      </c>
      <c r="M10" s="76">
        <v>130026</v>
      </c>
      <c r="N10" s="76">
        <v>72824</v>
      </c>
      <c r="O10" s="76">
        <v>37328</v>
      </c>
      <c r="P10" s="76">
        <v>7364</v>
      </c>
      <c r="Q10" s="76">
        <v>12510</v>
      </c>
      <c r="R10" s="76">
        <v>5220628</v>
      </c>
      <c r="S10" s="76">
        <v>5144280</v>
      </c>
      <c r="T10" s="76">
        <v>58470</v>
      </c>
      <c r="U10" s="76">
        <v>17878</v>
      </c>
      <c r="V10" s="77">
        <v>1225573</v>
      </c>
      <c r="W10" s="76">
        <v>1205780</v>
      </c>
      <c r="X10" s="76">
        <v>19793</v>
      </c>
      <c r="Y10" s="76">
        <v>472936</v>
      </c>
      <c r="Z10" s="76">
        <v>955260</v>
      </c>
      <c r="AA10" s="76">
        <v>137302</v>
      </c>
      <c r="AB10" s="76">
        <v>0</v>
      </c>
      <c r="AC10" s="76">
        <v>817958</v>
      </c>
      <c r="AD10" s="76">
        <v>22977</v>
      </c>
      <c r="AE10" s="76">
        <v>0</v>
      </c>
      <c r="AF10" s="76">
        <v>0</v>
      </c>
      <c r="AG10" s="76">
        <v>0</v>
      </c>
      <c r="AH10" s="76">
        <v>862</v>
      </c>
      <c r="AI10" s="76">
        <v>0</v>
      </c>
      <c r="AJ10" s="76">
        <v>0</v>
      </c>
      <c r="AK10" s="76">
        <v>0</v>
      </c>
      <c r="AL10" s="76">
        <v>0</v>
      </c>
      <c r="AM10" s="76">
        <v>50415</v>
      </c>
      <c r="AN10" s="76">
        <f>'第３７表国保（事業会計）決算（最初のページのみ印刷）'!B10-L10</f>
        <v>234558</v>
      </c>
      <c r="AO10" s="76">
        <v>0</v>
      </c>
      <c r="AP10" s="76">
        <v>0</v>
      </c>
      <c r="AQ10" s="76">
        <v>0</v>
      </c>
      <c r="AR10" s="76">
        <v>0</v>
      </c>
      <c r="AS10" s="76">
        <v>0</v>
      </c>
      <c r="AT10" s="76">
        <v>5775</v>
      </c>
      <c r="AU10" s="76">
        <f t="shared" si="0"/>
        <v>-5775</v>
      </c>
      <c r="AV10" s="76">
        <v>0</v>
      </c>
      <c r="AW10" s="76">
        <v>32225</v>
      </c>
      <c r="AX10" s="76">
        <v>0</v>
      </c>
      <c r="AY10" s="76">
        <f t="shared" si="1"/>
        <v>32225</v>
      </c>
      <c r="AZ10" s="76">
        <f t="shared" si="2"/>
        <v>261008</v>
      </c>
      <c r="BA10" s="76">
        <f t="shared" si="3"/>
        <v>234558</v>
      </c>
      <c r="BB10" s="76">
        <f>AZ10-'第３７表国保（事業会計）決算（最初のページのみ印刷）'!K10-E10+AF10</f>
        <v>235387</v>
      </c>
      <c r="BC10" s="76">
        <f>BA10-'第３７表国保（事業会計）決算（最初のページのみ印刷）'!K10-E10+AF10</f>
        <v>208937</v>
      </c>
      <c r="BD10" s="76">
        <v>73190</v>
      </c>
      <c r="BE10" s="76">
        <v>14</v>
      </c>
      <c r="BF10" s="76">
        <v>13850</v>
      </c>
      <c r="BG10" s="76">
        <v>29913</v>
      </c>
      <c r="BH10" s="76">
        <v>303242</v>
      </c>
      <c r="BI10" s="78"/>
      <c r="BJ10" s="45">
        <v>8313235</v>
      </c>
      <c r="BK10" s="45">
        <f>'第３７表国保（事業会計）決算（最初のページのみ印刷）'!B10-BJ10</f>
        <v>0</v>
      </c>
      <c r="BL10" s="45">
        <v>8078677</v>
      </c>
      <c r="BM10" s="45">
        <f t="shared" si="4"/>
        <v>0</v>
      </c>
      <c r="BN10" s="45">
        <v>0</v>
      </c>
      <c r="BO10" s="45">
        <f t="shared" si="5"/>
        <v>0</v>
      </c>
      <c r="BP10" s="45">
        <v>261008</v>
      </c>
      <c r="BQ10" s="45">
        <f t="shared" si="6"/>
        <v>0</v>
      </c>
      <c r="BR10" s="45">
        <v>234558</v>
      </c>
      <c r="BS10" s="45">
        <f t="shared" si="7"/>
        <v>0</v>
      </c>
      <c r="BT10" s="45">
        <v>235387</v>
      </c>
      <c r="BU10" s="45">
        <f t="shared" si="8"/>
        <v>0</v>
      </c>
      <c r="BV10" s="45">
        <v>208937</v>
      </c>
      <c r="BW10" s="45">
        <f t="shared" si="9"/>
        <v>0</v>
      </c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</row>
    <row r="11" spans="1:246" ht="32.25" customHeight="1">
      <c r="A11" s="49" t="s">
        <v>42</v>
      </c>
      <c r="B11" s="80">
        <v>247587</v>
      </c>
      <c r="C11" s="80">
        <v>658649</v>
      </c>
      <c r="D11" s="80">
        <v>410317</v>
      </c>
      <c r="E11" s="80">
        <v>64902</v>
      </c>
      <c r="F11" s="80">
        <v>235105</v>
      </c>
      <c r="G11" s="80">
        <v>0</v>
      </c>
      <c r="H11" s="80">
        <v>110310</v>
      </c>
      <c r="I11" s="80">
        <v>0</v>
      </c>
      <c r="J11" s="80">
        <v>190281</v>
      </c>
      <c r="K11" s="80">
        <v>19451</v>
      </c>
      <c r="L11" s="80">
        <f t="shared" si="10"/>
        <v>5913375</v>
      </c>
      <c r="M11" s="80">
        <v>115687</v>
      </c>
      <c r="N11" s="80">
        <v>67583</v>
      </c>
      <c r="O11" s="80">
        <v>21915</v>
      </c>
      <c r="P11" s="80">
        <v>6252</v>
      </c>
      <c r="Q11" s="80">
        <v>19937</v>
      </c>
      <c r="R11" s="80">
        <v>3754512</v>
      </c>
      <c r="S11" s="80">
        <v>3705889</v>
      </c>
      <c r="T11" s="80">
        <v>35480</v>
      </c>
      <c r="U11" s="80">
        <v>13143</v>
      </c>
      <c r="V11" s="81">
        <v>1015389</v>
      </c>
      <c r="W11" s="80">
        <v>995128</v>
      </c>
      <c r="X11" s="80">
        <v>20261</v>
      </c>
      <c r="Y11" s="80">
        <v>310592</v>
      </c>
      <c r="Z11" s="80">
        <v>669701</v>
      </c>
      <c r="AA11" s="80">
        <v>669701</v>
      </c>
      <c r="AB11" s="80">
        <v>0</v>
      </c>
      <c r="AC11" s="80">
        <v>0</v>
      </c>
      <c r="AD11" s="80">
        <v>17884</v>
      </c>
      <c r="AE11" s="80">
        <v>0</v>
      </c>
      <c r="AF11" s="80">
        <v>0</v>
      </c>
      <c r="AG11" s="80">
        <v>0</v>
      </c>
      <c r="AH11" s="80">
        <v>1310</v>
      </c>
      <c r="AI11" s="80">
        <v>0</v>
      </c>
      <c r="AJ11" s="80">
        <v>0</v>
      </c>
      <c r="AK11" s="80">
        <v>0</v>
      </c>
      <c r="AL11" s="80">
        <v>0</v>
      </c>
      <c r="AM11" s="80">
        <v>28300</v>
      </c>
      <c r="AN11" s="80">
        <f>'第３７表国保（事業会計）決算（最初のページのみ印刷）'!B11-L11</f>
        <v>74574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6888</v>
      </c>
      <c r="AU11" s="80">
        <f t="shared" si="0"/>
        <v>-6888</v>
      </c>
      <c r="AV11" s="80">
        <v>0</v>
      </c>
      <c r="AW11" s="80">
        <v>0</v>
      </c>
      <c r="AX11" s="80">
        <v>0</v>
      </c>
      <c r="AY11" s="80">
        <f t="shared" si="1"/>
        <v>0</v>
      </c>
      <c r="AZ11" s="80">
        <f t="shared" si="2"/>
        <v>67686</v>
      </c>
      <c r="BA11" s="80">
        <f t="shared" si="3"/>
        <v>74574</v>
      </c>
      <c r="BB11" s="80">
        <f>AZ11-'第３７表国保（事業会計）決算（最初のページのみ印刷）'!K11-E11+AF11</f>
        <v>-23233</v>
      </c>
      <c r="BC11" s="80">
        <f>BA11-'第３７表国保（事業会計）決算（最初のページのみ印刷）'!K11-E11+AF11</f>
        <v>-16345</v>
      </c>
      <c r="BD11" s="80">
        <v>72552</v>
      </c>
      <c r="BE11" s="80">
        <v>11</v>
      </c>
      <c r="BF11" s="80">
        <v>11222</v>
      </c>
      <c r="BG11" s="80">
        <v>22527</v>
      </c>
      <c r="BH11" s="80">
        <v>460868</v>
      </c>
      <c r="BI11" s="78"/>
      <c r="BJ11" s="45">
        <v>5987949</v>
      </c>
      <c r="BK11" s="45">
        <f>'第３７表国保（事業会計）決算（最初のページのみ印刷）'!B11-BJ11</f>
        <v>0</v>
      </c>
      <c r="BL11" s="45">
        <v>5913375</v>
      </c>
      <c r="BM11" s="45">
        <f t="shared" si="4"/>
        <v>0</v>
      </c>
      <c r="BN11" s="45">
        <v>0</v>
      </c>
      <c r="BO11" s="45">
        <f t="shared" si="5"/>
        <v>0</v>
      </c>
      <c r="BP11" s="45">
        <v>67686</v>
      </c>
      <c r="BQ11" s="45">
        <f t="shared" si="6"/>
        <v>0</v>
      </c>
      <c r="BR11" s="45">
        <v>74574</v>
      </c>
      <c r="BS11" s="45">
        <f t="shared" si="7"/>
        <v>0</v>
      </c>
      <c r="BT11" s="45">
        <v>-23233</v>
      </c>
      <c r="BU11" s="45">
        <f t="shared" si="8"/>
        <v>0</v>
      </c>
      <c r="BV11" s="45">
        <v>-16345</v>
      </c>
      <c r="BW11" s="45">
        <f t="shared" si="9"/>
        <v>0</v>
      </c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</row>
    <row r="12" spans="1:246" ht="32.25" customHeight="1">
      <c r="A12" s="49" t="s">
        <v>43</v>
      </c>
      <c r="B12" s="80">
        <v>167983</v>
      </c>
      <c r="C12" s="80">
        <v>458319</v>
      </c>
      <c r="D12" s="80">
        <v>247830</v>
      </c>
      <c r="E12" s="80">
        <v>15517</v>
      </c>
      <c r="F12" s="80">
        <v>150744</v>
      </c>
      <c r="G12" s="80">
        <v>0</v>
      </c>
      <c r="H12" s="80">
        <v>81569</v>
      </c>
      <c r="I12" s="80">
        <v>60721</v>
      </c>
      <c r="J12" s="80">
        <v>329085</v>
      </c>
      <c r="K12" s="80">
        <v>25848</v>
      </c>
      <c r="L12" s="80">
        <f t="shared" si="10"/>
        <v>4051240</v>
      </c>
      <c r="M12" s="80">
        <v>110716</v>
      </c>
      <c r="N12" s="80">
        <v>50625</v>
      </c>
      <c r="O12" s="80">
        <v>36437</v>
      </c>
      <c r="P12" s="80">
        <v>3858</v>
      </c>
      <c r="Q12" s="80">
        <v>19796</v>
      </c>
      <c r="R12" s="80">
        <v>2636212</v>
      </c>
      <c r="S12" s="80">
        <v>2593602</v>
      </c>
      <c r="T12" s="80">
        <v>33290</v>
      </c>
      <c r="U12" s="80">
        <v>9320</v>
      </c>
      <c r="V12" s="81">
        <v>570357</v>
      </c>
      <c r="W12" s="80">
        <v>559061</v>
      </c>
      <c r="X12" s="80">
        <v>11296</v>
      </c>
      <c r="Y12" s="80">
        <v>231616</v>
      </c>
      <c r="Z12" s="80">
        <v>476889</v>
      </c>
      <c r="AA12" s="80">
        <v>72759</v>
      </c>
      <c r="AB12" s="80">
        <v>0</v>
      </c>
      <c r="AC12" s="80">
        <v>404130</v>
      </c>
      <c r="AD12" s="80">
        <v>15742</v>
      </c>
      <c r="AE12" s="80">
        <v>0</v>
      </c>
      <c r="AF12" s="80">
        <v>0</v>
      </c>
      <c r="AG12" s="80">
        <v>0</v>
      </c>
      <c r="AH12" s="80">
        <v>1442</v>
      </c>
      <c r="AI12" s="80">
        <v>0</v>
      </c>
      <c r="AJ12" s="80">
        <v>0</v>
      </c>
      <c r="AK12" s="80">
        <v>0</v>
      </c>
      <c r="AL12" s="80">
        <v>0</v>
      </c>
      <c r="AM12" s="80">
        <v>8266</v>
      </c>
      <c r="AN12" s="80">
        <f>'第３７表国保（事業会計）決算（最初のページのみ印刷）'!B12-L12</f>
        <v>274677</v>
      </c>
      <c r="AO12" s="80">
        <v>0</v>
      </c>
      <c r="AP12" s="80">
        <v>0</v>
      </c>
      <c r="AQ12" s="80">
        <v>0</v>
      </c>
      <c r="AR12" s="80">
        <v>0</v>
      </c>
      <c r="AS12" s="80">
        <v>3400</v>
      </c>
      <c r="AT12" s="80">
        <v>0</v>
      </c>
      <c r="AU12" s="80">
        <f t="shared" si="0"/>
        <v>3400</v>
      </c>
      <c r="AV12" s="80">
        <v>0</v>
      </c>
      <c r="AW12" s="80">
        <v>0</v>
      </c>
      <c r="AX12" s="80">
        <v>13001</v>
      </c>
      <c r="AY12" s="80">
        <f t="shared" si="1"/>
        <v>-13001</v>
      </c>
      <c r="AZ12" s="80">
        <f t="shared" si="2"/>
        <v>265076</v>
      </c>
      <c r="BA12" s="80">
        <f t="shared" si="3"/>
        <v>274677</v>
      </c>
      <c r="BB12" s="80">
        <f>AZ12-'第３７表国保（事業会計）決算（最初のページのみ印刷）'!K12-E12+AF12</f>
        <v>231369</v>
      </c>
      <c r="BC12" s="80">
        <f>BA12-'第３７表国保（事業会計）決算（最初のページのみ印刷）'!K12-E12+AF12</f>
        <v>240970</v>
      </c>
      <c r="BD12" s="80">
        <v>43079</v>
      </c>
      <c r="BE12" s="80">
        <v>8</v>
      </c>
      <c r="BF12" s="80">
        <v>7524</v>
      </c>
      <c r="BG12" s="80">
        <v>15609</v>
      </c>
      <c r="BH12" s="80">
        <v>80257</v>
      </c>
      <c r="BI12" s="78"/>
      <c r="BJ12" s="45">
        <v>4325917</v>
      </c>
      <c r="BK12" s="45">
        <f>'第３７表国保（事業会計）決算（最初のページのみ印刷）'!B12-BJ12</f>
        <v>0</v>
      </c>
      <c r="BL12" s="45">
        <v>4051240</v>
      </c>
      <c r="BM12" s="45">
        <f t="shared" si="4"/>
        <v>0</v>
      </c>
      <c r="BN12" s="45">
        <v>0</v>
      </c>
      <c r="BO12" s="45">
        <f t="shared" si="5"/>
        <v>0</v>
      </c>
      <c r="BP12" s="45">
        <v>265076</v>
      </c>
      <c r="BQ12" s="45">
        <f t="shared" si="6"/>
        <v>0</v>
      </c>
      <c r="BR12" s="45">
        <v>274677</v>
      </c>
      <c r="BS12" s="45">
        <f t="shared" si="7"/>
        <v>0</v>
      </c>
      <c r="BT12" s="45">
        <v>231369</v>
      </c>
      <c r="BU12" s="45">
        <f t="shared" si="8"/>
        <v>0</v>
      </c>
      <c r="BV12" s="45">
        <v>240970</v>
      </c>
      <c r="BW12" s="45">
        <f t="shared" si="9"/>
        <v>0</v>
      </c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</row>
    <row r="13" spans="1:246" ht="32.25" customHeight="1">
      <c r="A13" s="49" t="s">
        <v>44</v>
      </c>
      <c r="B13" s="80">
        <v>0</v>
      </c>
      <c r="C13" s="80">
        <v>745142</v>
      </c>
      <c r="D13" s="80">
        <v>362995</v>
      </c>
      <c r="E13" s="80">
        <v>28429</v>
      </c>
      <c r="F13" s="80">
        <v>195648</v>
      </c>
      <c r="G13" s="80">
        <v>0</v>
      </c>
      <c r="H13" s="80">
        <v>138918</v>
      </c>
      <c r="I13" s="80">
        <v>60000</v>
      </c>
      <c r="J13" s="80">
        <v>344573</v>
      </c>
      <c r="K13" s="80">
        <v>12485</v>
      </c>
      <c r="L13" s="80">
        <f t="shared" si="10"/>
        <v>6203015</v>
      </c>
      <c r="M13" s="80">
        <v>132514</v>
      </c>
      <c r="N13" s="80">
        <v>97784</v>
      </c>
      <c r="O13" s="80">
        <v>28619</v>
      </c>
      <c r="P13" s="80">
        <v>5775</v>
      </c>
      <c r="Q13" s="80">
        <v>336</v>
      </c>
      <c r="R13" s="80">
        <v>3989555</v>
      </c>
      <c r="S13" s="80">
        <v>3927461</v>
      </c>
      <c r="T13" s="80">
        <v>48550</v>
      </c>
      <c r="U13" s="80">
        <v>13544</v>
      </c>
      <c r="V13" s="81">
        <v>934726</v>
      </c>
      <c r="W13" s="80">
        <v>919432</v>
      </c>
      <c r="X13" s="80">
        <v>15294</v>
      </c>
      <c r="Y13" s="80">
        <v>355994</v>
      </c>
      <c r="Z13" s="80">
        <v>709406</v>
      </c>
      <c r="AA13" s="80">
        <v>709406</v>
      </c>
      <c r="AB13" s="80">
        <v>0</v>
      </c>
      <c r="AC13" s="80">
        <v>0</v>
      </c>
      <c r="AD13" s="80">
        <v>22969</v>
      </c>
      <c r="AE13" s="80">
        <v>0</v>
      </c>
      <c r="AF13" s="80">
        <v>0</v>
      </c>
      <c r="AG13" s="80">
        <v>0</v>
      </c>
      <c r="AH13" s="80">
        <v>29441</v>
      </c>
      <c r="AI13" s="80">
        <v>0</v>
      </c>
      <c r="AJ13" s="80">
        <v>0</v>
      </c>
      <c r="AK13" s="80">
        <v>0</v>
      </c>
      <c r="AL13" s="80">
        <v>0</v>
      </c>
      <c r="AM13" s="80">
        <v>28410</v>
      </c>
      <c r="AN13" s="80">
        <f>'第３７表国保（事業会計）決算（最初のページのみ印刷）'!B13-L13</f>
        <v>151470</v>
      </c>
      <c r="AO13" s="80">
        <v>0</v>
      </c>
      <c r="AP13" s="80">
        <v>0</v>
      </c>
      <c r="AQ13" s="80">
        <v>0</v>
      </c>
      <c r="AR13" s="80">
        <v>0</v>
      </c>
      <c r="AS13" s="80">
        <v>7394</v>
      </c>
      <c r="AT13" s="80">
        <v>0</v>
      </c>
      <c r="AU13" s="80">
        <f t="shared" si="0"/>
        <v>7394</v>
      </c>
      <c r="AV13" s="80">
        <v>0</v>
      </c>
      <c r="AW13" s="80">
        <v>44682</v>
      </c>
      <c r="AX13" s="80">
        <v>0</v>
      </c>
      <c r="AY13" s="80">
        <f t="shared" si="1"/>
        <v>44682</v>
      </c>
      <c r="AZ13" s="80">
        <f t="shared" si="2"/>
        <v>203546</v>
      </c>
      <c r="BA13" s="80">
        <f t="shared" si="3"/>
        <v>151470</v>
      </c>
      <c r="BB13" s="80">
        <f>AZ13-'第３７表国保（事業会計）決算（最初のページのみ印刷）'!K13-E13+AF13</f>
        <v>-111943</v>
      </c>
      <c r="BC13" s="80">
        <f>BA13-'第３７表国保（事業会計）決算（最初のページのみ印刷）'!K13-E13+AF13</f>
        <v>-164019</v>
      </c>
      <c r="BD13" s="80">
        <v>75971</v>
      </c>
      <c r="BE13" s="80">
        <v>13</v>
      </c>
      <c r="BF13" s="80">
        <v>10759</v>
      </c>
      <c r="BG13" s="80">
        <v>23213</v>
      </c>
      <c r="BH13" s="80">
        <v>226143</v>
      </c>
      <c r="BI13" s="78"/>
      <c r="BJ13" s="45">
        <v>6354485</v>
      </c>
      <c r="BK13" s="45">
        <f>'第３７表国保（事業会計）決算（最初のページのみ印刷）'!B13-BJ13</f>
        <v>0</v>
      </c>
      <c r="BL13" s="45">
        <v>6203015</v>
      </c>
      <c r="BM13" s="45">
        <f t="shared" si="4"/>
        <v>0</v>
      </c>
      <c r="BN13" s="45">
        <v>0</v>
      </c>
      <c r="BO13" s="45">
        <f t="shared" si="5"/>
        <v>0</v>
      </c>
      <c r="BP13" s="45">
        <v>203546</v>
      </c>
      <c r="BQ13" s="45">
        <f t="shared" si="6"/>
        <v>0</v>
      </c>
      <c r="BR13" s="45">
        <v>151470</v>
      </c>
      <c r="BS13" s="45">
        <f t="shared" si="7"/>
        <v>0</v>
      </c>
      <c r="BT13" s="45">
        <v>-111943</v>
      </c>
      <c r="BU13" s="45">
        <f t="shared" si="8"/>
        <v>0</v>
      </c>
      <c r="BV13" s="45">
        <v>-164019</v>
      </c>
      <c r="BW13" s="45">
        <f t="shared" si="9"/>
        <v>0</v>
      </c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</row>
    <row r="14" spans="1:246" ht="32.25" customHeight="1">
      <c r="A14" s="50" t="s">
        <v>92</v>
      </c>
      <c r="B14" s="82">
        <v>232302</v>
      </c>
      <c r="C14" s="82">
        <v>589571</v>
      </c>
      <c r="D14" s="82">
        <v>347836</v>
      </c>
      <c r="E14" s="82">
        <v>24592</v>
      </c>
      <c r="F14" s="82">
        <v>180688</v>
      </c>
      <c r="G14" s="82">
        <v>0</v>
      </c>
      <c r="H14" s="82">
        <v>142556</v>
      </c>
      <c r="I14" s="82">
        <v>130000</v>
      </c>
      <c r="J14" s="82">
        <v>178769</v>
      </c>
      <c r="K14" s="82">
        <v>7017</v>
      </c>
      <c r="L14" s="82">
        <f t="shared" si="10"/>
        <v>4895017</v>
      </c>
      <c r="M14" s="82">
        <v>100088</v>
      </c>
      <c r="N14" s="82">
        <v>17489</v>
      </c>
      <c r="O14" s="82">
        <v>3930</v>
      </c>
      <c r="P14" s="82">
        <v>4525</v>
      </c>
      <c r="Q14" s="82">
        <v>74144</v>
      </c>
      <c r="R14" s="82">
        <v>3135960</v>
      </c>
      <c r="S14" s="82">
        <v>2819588</v>
      </c>
      <c r="T14" s="82">
        <v>305727</v>
      </c>
      <c r="U14" s="82">
        <v>10645</v>
      </c>
      <c r="V14" s="83">
        <v>722956</v>
      </c>
      <c r="W14" s="82">
        <v>711284</v>
      </c>
      <c r="X14" s="82">
        <v>11672</v>
      </c>
      <c r="Y14" s="82">
        <v>304020</v>
      </c>
      <c r="Z14" s="82">
        <v>591192</v>
      </c>
      <c r="AA14" s="82">
        <v>91173</v>
      </c>
      <c r="AB14" s="82">
        <v>0</v>
      </c>
      <c r="AC14" s="82">
        <v>500019</v>
      </c>
      <c r="AD14" s="82">
        <v>16424</v>
      </c>
      <c r="AE14" s="82">
        <v>0</v>
      </c>
      <c r="AF14" s="82">
        <v>0</v>
      </c>
      <c r="AG14" s="82">
        <v>0</v>
      </c>
      <c r="AH14" s="82">
        <v>1656</v>
      </c>
      <c r="AI14" s="82">
        <v>0</v>
      </c>
      <c r="AJ14" s="82">
        <v>0</v>
      </c>
      <c r="AK14" s="82">
        <v>0</v>
      </c>
      <c r="AL14" s="82">
        <v>0</v>
      </c>
      <c r="AM14" s="82">
        <v>22721</v>
      </c>
      <c r="AN14" s="82">
        <f>'第３７表国保（事業会計）決算（最初のページのみ印刷）'!B14-L14</f>
        <v>171981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9655</v>
      </c>
      <c r="AU14" s="82">
        <f t="shared" si="0"/>
        <v>-9655</v>
      </c>
      <c r="AV14" s="82">
        <v>0</v>
      </c>
      <c r="AW14" s="82">
        <v>6687</v>
      </c>
      <c r="AX14" s="82">
        <v>0</v>
      </c>
      <c r="AY14" s="82">
        <f t="shared" si="1"/>
        <v>6687</v>
      </c>
      <c r="AZ14" s="82">
        <f t="shared" si="2"/>
        <v>169013</v>
      </c>
      <c r="BA14" s="82">
        <f t="shared" si="3"/>
        <v>171981</v>
      </c>
      <c r="BB14" s="82">
        <f>AZ14-'第３７表国保（事業会計）決算（最初のページのみ印刷）'!K14-E14+AF14</f>
        <v>121628</v>
      </c>
      <c r="BC14" s="82">
        <f>BA14-'第３７表国保（事業会計）決算（最初のページのみ印刷）'!K14-E14+AF14</f>
        <v>124596</v>
      </c>
      <c r="BD14" s="82">
        <v>65126</v>
      </c>
      <c r="BE14" s="82">
        <v>9</v>
      </c>
      <c r="BF14" s="82">
        <v>7938</v>
      </c>
      <c r="BG14" s="82">
        <v>18568</v>
      </c>
      <c r="BH14" s="82">
        <v>668542</v>
      </c>
      <c r="BI14" s="78"/>
      <c r="BJ14" s="45">
        <v>5066998</v>
      </c>
      <c r="BK14" s="45">
        <f>'第３７表国保（事業会計）決算（最初のページのみ印刷）'!B14-BJ14</f>
        <v>0</v>
      </c>
      <c r="BL14" s="45">
        <v>4895017</v>
      </c>
      <c r="BM14" s="45">
        <f t="shared" si="4"/>
        <v>0</v>
      </c>
      <c r="BN14" s="45">
        <v>0</v>
      </c>
      <c r="BO14" s="45">
        <f t="shared" si="5"/>
        <v>0</v>
      </c>
      <c r="BP14" s="45">
        <v>169013</v>
      </c>
      <c r="BQ14" s="45">
        <f t="shared" si="6"/>
        <v>0</v>
      </c>
      <c r="BR14" s="45">
        <v>171981</v>
      </c>
      <c r="BS14" s="45">
        <f t="shared" si="7"/>
        <v>0</v>
      </c>
      <c r="BT14" s="45">
        <v>121628</v>
      </c>
      <c r="BU14" s="45">
        <f t="shared" si="8"/>
        <v>0</v>
      </c>
      <c r="BV14" s="45">
        <v>124596</v>
      </c>
      <c r="BW14" s="45">
        <f t="shared" si="9"/>
        <v>0</v>
      </c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</row>
    <row r="15" spans="1:246" ht="32.25" customHeight="1">
      <c r="A15" s="46" t="s">
        <v>168</v>
      </c>
      <c r="B15" s="80">
        <v>291664</v>
      </c>
      <c r="C15" s="80">
        <v>733669</v>
      </c>
      <c r="D15" s="80">
        <v>537886</v>
      </c>
      <c r="E15" s="80">
        <v>30137</v>
      </c>
      <c r="F15" s="80">
        <v>277004</v>
      </c>
      <c r="G15" s="80">
        <v>0</v>
      </c>
      <c r="H15" s="80">
        <v>230745</v>
      </c>
      <c r="I15" s="80">
        <v>0</v>
      </c>
      <c r="J15" s="80">
        <v>328403</v>
      </c>
      <c r="K15" s="80">
        <v>20269</v>
      </c>
      <c r="L15" s="80">
        <f t="shared" si="10"/>
        <v>7571135</v>
      </c>
      <c r="M15" s="80">
        <v>167569</v>
      </c>
      <c r="N15" s="80">
        <v>122558</v>
      </c>
      <c r="O15" s="80">
        <v>7762</v>
      </c>
      <c r="P15" s="80">
        <v>6880</v>
      </c>
      <c r="Q15" s="80">
        <v>30369</v>
      </c>
      <c r="R15" s="80">
        <v>4801767</v>
      </c>
      <c r="S15" s="80">
        <v>4718477</v>
      </c>
      <c r="T15" s="80">
        <v>65080</v>
      </c>
      <c r="U15" s="80">
        <v>18210</v>
      </c>
      <c r="V15" s="81">
        <v>1256115</v>
      </c>
      <c r="W15" s="80">
        <v>1234963</v>
      </c>
      <c r="X15" s="80">
        <v>21152</v>
      </c>
      <c r="Y15" s="80">
        <v>453698</v>
      </c>
      <c r="Z15" s="80">
        <v>814424</v>
      </c>
      <c r="AA15" s="80">
        <v>118276</v>
      </c>
      <c r="AB15" s="80">
        <v>0</v>
      </c>
      <c r="AC15" s="80">
        <v>696148</v>
      </c>
      <c r="AD15" s="80">
        <v>41711</v>
      </c>
      <c r="AE15" s="80">
        <v>0</v>
      </c>
      <c r="AF15" s="80">
        <v>0</v>
      </c>
      <c r="AG15" s="80">
        <v>0</v>
      </c>
      <c r="AH15" s="80">
        <v>295</v>
      </c>
      <c r="AI15" s="80">
        <v>0</v>
      </c>
      <c r="AJ15" s="80">
        <v>0</v>
      </c>
      <c r="AK15" s="80">
        <v>0</v>
      </c>
      <c r="AL15" s="80">
        <v>0</v>
      </c>
      <c r="AM15" s="80">
        <v>35556</v>
      </c>
      <c r="AN15" s="80">
        <f>'第３７表国保（事業会計）決算（最初のページのみ印刷）'!B15-L15</f>
        <v>176675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4670</v>
      </c>
      <c r="AU15" s="80">
        <f t="shared" si="0"/>
        <v>-4670</v>
      </c>
      <c r="AV15" s="80">
        <v>0</v>
      </c>
      <c r="AW15" s="80">
        <v>0</v>
      </c>
      <c r="AX15" s="80">
        <v>451</v>
      </c>
      <c r="AY15" s="80">
        <f t="shared" si="1"/>
        <v>-451</v>
      </c>
      <c r="AZ15" s="80">
        <f>BA15+AU15+AY15</f>
        <v>171554</v>
      </c>
      <c r="BA15" s="80">
        <f>AN15-AQ15+AR15+AV15</f>
        <v>176675</v>
      </c>
      <c r="BB15" s="80">
        <f>AZ15-'第３７表国保（事業会計）決算（最初のページのみ印刷）'!K15-E15+AF15</f>
        <v>111848</v>
      </c>
      <c r="BC15" s="80">
        <f>BA15-'第３７表国保（事業会計）決算（最初のページのみ印刷）'!K15-E15+AF15</f>
        <v>116969</v>
      </c>
      <c r="BD15" s="80">
        <v>90489</v>
      </c>
      <c r="BE15" s="80">
        <v>14</v>
      </c>
      <c r="BF15" s="80">
        <v>13924</v>
      </c>
      <c r="BG15" s="80">
        <v>29283</v>
      </c>
      <c r="BH15" s="80">
        <v>108521</v>
      </c>
      <c r="BI15" s="78"/>
      <c r="BJ15" s="45">
        <v>7747810</v>
      </c>
      <c r="BK15" s="45">
        <f>'第３７表国保（事業会計）決算（最初のページのみ印刷）'!B15-BJ15</f>
        <v>0</v>
      </c>
      <c r="BL15" s="45">
        <v>7571135</v>
      </c>
      <c r="BM15" s="45">
        <f>L15-BL15</f>
        <v>0</v>
      </c>
      <c r="BN15" s="45">
        <v>0</v>
      </c>
      <c r="BO15" s="45">
        <f>AQ15-BN15</f>
        <v>0</v>
      </c>
      <c r="BP15" s="45">
        <v>171554</v>
      </c>
      <c r="BQ15" s="45">
        <f>AZ15-BP15</f>
        <v>0</v>
      </c>
      <c r="BR15" s="45">
        <v>176675</v>
      </c>
      <c r="BS15" s="45">
        <f>BA15-BR15</f>
        <v>0</v>
      </c>
      <c r="BT15" s="45">
        <v>111848</v>
      </c>
      <c r="BU15" s="45">
        <f>BB15-BT15</f>
        <v>0</v>
      </c>
      <c r="BV15" s="45">
        <v>116969</v>
      </c>
      <c r="BW15" s="45">
        <f>BC15-BV15</f>
        <v>0</v>
      </c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</row>
    <row r="16" spans="1:246" ht="32.25" customHeight="1">
      <c r="A16" s="4" t="s">
        <v>169</v>
      </c>
      <c r="B16" s="80">
        <v>24071</v>
      </c>
      <c r="C16" s="80">
        <v>915707</v>
      </c>
      <c r="D16" s="80">
        <v>539752</v>
      </c>
      <c r="E16" s="80">
        <v>49823</v>
      </c>
      <c r="F16" s="80">
        <v>289896</v>
      </c>
      <c r="G16" s="80">
        <v>0</v>
      </c>
      <c r="H16" s="80">
        <v>200033</v>
      </c>
      <c r="I16" s="80">
        <v>0</v>
      </c>
      <c r="J16" s="80">
        <v>573092</v>
      </c>
      <c r="K16" s="80">
        <v>21169</v>
      </c>
      <c r="L16" s="80">
        <f t="shared" si="10"/>
        <v>7437702</v>
      </c>
      <c r="M16" s="80">
        <v>158090</v>
      </c>
      <c r="N16" s="80">
        <v>95408</v>
      </c>
      <c r="O16" s="80">
        <v>54053</v>
      </c>
      <c r="P16" s="80">
        <v>6887</v>
      </c>
      <c r="Q16" s="80">
        <v>1742</v>
      </c>
      <c r="R16" s="80">
        <v>4926524</v>
      </c>
      <c r="S16" s="80">
        <v>4851804</v>
      </c>
      <c r="T16" s="80">
        <v>57250</v>
      </c>
      <c r="U16" s="80">
        <v>17470</v>
      </c>
      <c r="V16" s="81">
        <v>989242</v>
      </c>
      <c r="W16" s="80">
        <v>967334</v>
      </c>
      <c r="X16" s="80">
        <v>21908</v>
      </c>
      <c r="Y16" s="80">
        <v>421013</v>
      </c>
      <c r="Z16" s="80">
        <v>787089</v>
      </c>
      <c r="AA16" s="80">
        <v>96282</v>
      </c>
      <c r="AB16" s="80">
        <v>0</v>
      </c>
      <c r="AC16" s="80">
        <v>690807</v>
      </c>
      <c r="AD16" s="80">
        <v>18057</v>
      </c>
      <c r="AE16" s="80">
        <v>6899</v>
      </c>
      <c r="AF16" s="80">
        <v>0</v>
      </c>
      <c r="AG16" s="80">
        <v>6899</v>
      </c>
      <c r="AH16" s="80">
        <v>75036</v>
      </c>
      <c r="AI16" s="80">
        <v>0</v>
      </c>
      <c r="AJ16" s="80">
        <v>0</v>
      </c>
      <c r="AK16" s="80">
        <v>0</v>
      </c>
      <c r="AL16" s="80">
        <v>0</v>
      </c>
      <c r="AM16" s="80">
        <v>55752</v>
      </c>
      <c r="AN16" s="80">
        <f>'第３７表国保（事業会計）決算（最初のページのみ印刷）'!B16-L16</f>
        <v>309411</v>
      </c>
      <c r="AO16" s="80">
        <v>0</v>
      </c>
      <c r="AP16" s="80">
        <v>0</v>
      </c>
      <c r="AQ16" s="80">
        <v>0</v>
      </c>
      <c r="AR16" s="80">
        <v>0</v>
      </c>
      <c r="AS16" s="80">
        <v>7016</v>
      </c>
      <c r="AT16" s="80">
        <v>0</v>
      </c>
      <c r="AU16" s="80">
        <f t="shared" si="0"/>
        <v>7016</v>
      </c>
      <c r="AV16" s="80">
        <v>0</v>
      </c>
      <c r="AW16" s="80">
        <v>14047</v>
      </c>
      <c r="AX16" s="80">
        <v>0</v>
      </c>
      <c r="AY16" s="80">
        <f t="shared" si="1"/>
        <v>14047</v>
      </c>
      <c r="AZ16" s="80">
        <f t="shared" si="2"/>
        <v>330474</v>
      </c>
      <c r="BA16" s="80">
        <f t="shared" si="3"/>
        <v>309411</v>
      </c>
      <c r="BB16" s="80">
        <f>AZ16-'第３７表国保（事業会計）決算（最初のページのみ印刷）'!K16-E16+AF16</f>
        <v>-12668</v>
      </c>
      <c r="BC16" s="80">
        <f>BA16-'第３７表国保（事業会計）決算（最初のページのみ印刷）'!K16-E16+AF16</f>
        <v>-33731</v>
      </c>
      <c r="BD16" s="80">
        <v>72507</v>
      </c>
      <c r="BE16" s="80">
        <v>12</v>
      </c>
      <c r="BF16" s="80">
        <v>12799</v>
      </c>
      <c r="BG16" s="80">
        <v>27310</v>
      </c>
      <c r="BH16" s="80">
        <v>214391035</v>
      </c>
      <c r="BI16" s="78"/>
      <c r="BJ16" s="45">
        <v>7747113</v>
      </c>
      <c r="BK16" s="45">
        <f>'第３７表国保（事業会計）決算（最初のページのみ印刷）'!B16-BJ16</f>
        <v>0</v>
      </c>
      <c r="BL16" s="45">
        <v>7437702</v>
      </c>
      <c r="BM16" s="45">
        <f t="shared" si="4"/>
        <v>0</v>
      </c>
      <c r="BN16" s="45">
        <v>0</v>
      </c>
      <c r="BO16" s="45">
        <f t="shared" si="5"/>
        <v>0</v>
      </c>
      <c r="BP16" s="45">
        <v>330474</v>
      </c>
      <c r="BQ16" s="45">
        <f t="shared" si="6"/>
        <v>0</v>
      </c>
      <c r="BR16" s="45">
        <v>309411</v>
      </c>
      <c r="BS16" s="45">
        <f t="shared" si="7"/>
        <v>0</v>
      </c>
      <c r="BT16" s="45">
        <v>-12668</v>
      </c>
      <c r="BU16" s="45">
        <f t="shared" si="8"/>
        <v>0</v>
      </c>
      <c r="BV16" s="45">
        <v>-33731</v>
      </c>
      <c r="BW16" s="45">
        <f t="shared" si="9"/>
        <v>0</v>
      </c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</row>
    <row r="17" spans="1:246" ht="32.25" customHeight="1" thickBot="1">
      <c r="A17" s="4" t="s">
        <v>173</v>
      </c>
      <c r="B17" s="80">
        <v>117107</v>
      </c>
      <c r="C17" s="80">
        <v>312690</v>
      </c>
      <c r="D17" s="80">
        <v>156614</v>
      </c>
      <c r="E17" s="80">
        <v>6566</v>
      </c>
      <c r="F17" s="80">
        <v>102569</v>
      </c>
      <c r="G17" s="80">
        <v>0</v>
      </c>
      <c r="H17" s="80">
        <v>47479</v>
      </c>
      <c r="I17" s="80">
        <v>18600</v>
      </c>
      <c r="J17" s="80">
        <v>260550</v>
      </c>
      <c r="K17" s="80">
        <v>5502</v>
      </c>
      <c r="L17" s="80">
        <f t="shared" si="10"/>
        <v>2853583</v>
      </c>
      <c r="M17" s="80">
        <v>38161</v>
      </c>
      <c r="N17" s="80">
        <v>21581</v>
      </c>
      <c r="O17" s="80">
        <v>9499</v>
      </c>
      <c r="P17" s="80">
        <v>2930</v>
      </c>
      <c r="Q17" s="80">
        <v>4151</v>
      </c>
      <c r="R17" s="80">
        <v>1817692</v>
      </c>
      <c r="S17" s="80">
        <v>1791137</v>
      </c>
      <c r="T17" s="80">
        <v>20150</v>
      </c>
      <c r="U17" s="80">
        <v>6405</v>
      </c>
      <c r="V17" s="81">
        <v>462696</v>
      </c>
      <c r="W17" s="80">
        <v>455166</v>
      </c>
      <c r="X17" s="80">
        <v>7530</v>
      </c>
      <c r="Y17" s="80">
        <v>158632</v>
      </c>
      <c r="Z17" s="80">
        <v>333627</v>
      </c>
      <c r="AA17" s="80">
        <v>44071</v>
      </c>
      <c r="AB17" s="80">
        <v>0</v>
      </c>
      <c r="AC17" s="80">
        <v>289556</v>
      </c>
      <c r="AD17" s="80">
        <v>5735</v>
      </c>
      <c r="AE17" s="80">
        <v>1809</v>
      </c>
      <c r="AF17" s="80">
        <v>0</v>
      </c>
      <c r="AG17" s="80">
        <v>1809</v>
      </c>
      <c r="AH17" s="80">
        <v>414</v>
      </c>
      <c r="AI17" s="80">
        <v>0</v>
      </c>
      <c r="AJ17" s="80">
        <v>0</v>
      </c>
      <c r="AK17" s="80">
        <v>0</v>
      </c>
      <c r="AL17" s="80">
        <v>0</v>
      </c>
      <c r="AM17" s="80">
        <v>34817</v>
      </c>
      <c r="AN17" s="80">
        <f>'第３７表国保（事業会計）決算（最初のページのみ印刷）'!B17-L17</f>
        <v>152108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f t="shared" si="0"/>
        <v>0</v>
      </c>
      <c r="AV17" s="80">
        <v>0</v>
      </c>
      <c r="AW17" s="80">
        <v>0</v>
      </c>
      <c r="AX17" s="80">
        <v>0</v>
      </c>
      <c r="AY17" s="80">
        <f t="shared" si="1"/>
        <v>0</v>
      </c>
      <c r="AZ17" s="80">
        <f>BA17+AU17+AY17</f>
        <v>152108</v>
      </c>
      <c r="BA17" s="80">
        <f>AN17-AQ17+AR17+AV17</f>
        <v>152108</v>
      </c>
      <c r="BB17" s="80">
        <f>AZ17-'第３７表国保（事業会計）決算（最初のページのみ印刷）'!K17-E17+AF17</f>
        <v>145542</v>
      </c>
      <c r="BC17" s="80">
        <f>BA17-'第３７表国保（事業会計）決算（最初のページのみ印刷）'!K17-E17+AF17</f>
        <v>145542</v>
      </c>
      <c r="BD17" s="80">
        <v>18219</v>
      </c>
      <c r="BE17" s="80">
        <v>4</v>
      </c>
      <c r="BF17" s="80">
        <v>4991</v>
      </c>
      <c r="BG17" s="80">
        <v>10853</v>
      </c>
      <c r="BH17" s="80">
        <v>119797</v>
      </c>
      <c r="BI17" s="78"/>
      <c r="BJ17" s="45">
        <v>3005691</v>
      </c>
      <c r="BK17" s="45">
        <f>'第３７表国保（事業会計）決算（最初のページのみ印刷）'!B17-BJ17</f>
        <v>0</v>
      </c>
      <c r="BL17" s="45">
        <v>2853583</v>
      </c>
      <c r="BM17" s="45">
        <f t="shared" si="4"/>
        <v>0</v>
      </c>
      <c r="BN17" s="45"/>
      <c r="BO17" s="45"/>
      <c r="BP17" s="45">
        <v>152108</v>
      </c>
      <c r="BQ17" s="45">
        <f t="shared" si="6"/>
        <v>0</v>
      </c>
      <c r="BR17" s="45">
        <v>152108</v>
      </c>
      <c r="BS17" s="45">
        <f t="shared" si="7"/>
        <v>0</v>
      </c>
      <c r="BT17" s="45">
        <v>145542</v>
      </c>
      <c r="BU17" s="45">
        <f t="shared" si="8"/>
        <v>0</v>
      </c>
      <c r="BV17" s="45">
        <v>145542</v>
      </c>
      <c r="BW17" s="45">
        <f t="shared" si="9"/>
        <v>0</v>
      </c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</row>
    <row r="18" spans="1:246" ht="32.25" customHeight="1" thickBot="1" thickTop="1">
      <c r="A18" s="47" t="s">
        <v>102</v>
      </c>
      <c r="B18" s="84">
        <f>SUM(B5:B17)</f>
        <v>4389350</v>
      </c>
      <c r="C18" s="84">
        <f aca="true" t="shared" si="11" ref="C18:BH18">SUM(C5:C17)</f>
        <v>16650079</v>
      </c>
      <c r="D18" s="84">
        <f t="shared" si="11"/>
        <v>10435297</v>
      </c>
      <c r="E18" s="84">
        <f t="shared" si="11"/>
        <v>919739</v>
      </c>
      <c r="F18" s="84">
        <f t="shared" si="11"/>
        <v>5493246</v>
      </c>
      <c r="G18" s="84">
        <f t="shared" si="11"/>
        <v>0</v>
      </c>
      <c r="H18" s="84">
        <f t="shared" si="11"/>
        <v>4022312</v>
      </c>
      <c r="I18" s="84">
        <f t="shared" si="11"/>
        <v>290322</v>
      </c>
      <c r="J18" s="84">
        <f t="shared" si="11"/>
        <v>7099125</v>
      </c>
      <c r="K18" s="84">
        <f t="shared" si="11"/>
        <v>422631</v>
      </c>
      <c r="L18" s="84">
        <f t="shared" si="11"/>
        <v>158625844</v>
      </c>
      <c r="M18" s="84">
        <f t="shared" si="11"/>
        <v>2833508</v>
      </c>
      <c r="N18" s="84">
        <f t="shared" si="11"/>
        <v>1276299</v>
      </c>
      <c r="O18" s="84">
        <f t="shared" si="11"/>
        <v>1042643</v>
      </c>
      <c r="P18" s="84">
        <f t="shared" si="11"/>
        <v>145369</v>
      </c>
      <c r="Q18" s="84">
        <f t="shared" si="11"/>
        <v>369197</v>
      </c>
      <c r="R18" s="84">
        <f t="shared" si="11"/>
        <v>103053630</v>
      </c>
      <c r="S18" s="84">
        <f t="shared" si="11"/>
        <v>101261137</v>
      </c>
      <c r="T18" s="84">
        <f t="shared" si="11"/>
        <v>1419322</v>
      </c>
      <c r="U18" s="84">
        <f t="shared" si="11"/>
        <v>373171</v>
      </c>
      <c r="V18" s="84">
        <f t="shared" si="11"/>
        <v>25996012</v>
      </c>
      <c r="W18" s="84">
        <f t="shared" si="11"/>
        <v>25522853</v>
      </c>
      <c r="X18" s="84">
        <f t="shared" si="11"/>
        <v>473159</v>
      </c>
      <c r="Y18" s="84">
        <f t="shared" si="11"/>
        <v>8618821</v>
      </c>
      <c r="Z18" s="84">
        <f t="shared" si="11"/>
        <v>16558451</v>
      </c>
      <c r="AA18" s="84">
        <f t="shared" si="11"/>
        <v>10147997</v>
      </c>
      <c r="AB18" s="84">
        <f t="shared" si="11"/>
        <v>0</v>
      </c>
      <c r="AC18" s="84">
        <f t="shared" si="11"/>
        <v>6410454</v>
      </c>
      <c r="AD18" s="84">
        <f t="shared" si="11"/>
        <v>352241</v>
      </c>
      <c r="AE18" s="84">
        <f t="shared" si="11"/>
        <v>46507</v>
      </c>
      <c r="AF18" s="84">
        <f t="shared" si="11"/>
        <v>0</v>
      </c>
      <c r="AG18" s="84">
        <f t="shared" si="11"/>
        <v>46507</v>
      </c>
      <c r="AH18" s="84">
        <f t="shared" si="11"/>
        <v>164842</v>
      </c>
      <c r="AI18" s="84">
        <f t="shared" si="11"/>
        <v>590</v>
      </c>
      <c r="AJ18" s="84">
        <f t="shared" si="11"/>
        <v>0</v>
      </c>
      <c r="AK18" s="84">
        <f t="shared" si="11"/>
        <v>590</v>
      </c>
      <c r="AL18" s="84">
        <f t="shared" si="11"/>
        <v>0</v>
      </c>
      <c r="AM18" s="84">
        <f t="shared" si="11"/>
        <v>1001242</v>
      </c>
      <c r="AN18" s="84">
        <f t="shared" si="11"/>
        <v>4909242</v>
      </c>
      <c r="AO18" s="84">
        <f t="shared" si="11"/>
        <v>0</v>
      </c>
      <c r="AP18" s="84">
        <f t="shared" si="11"/>
        <v>0</v>
      </c>
      <c r="AQ18" s="84">
        <f t="shared" si="11"/>
        <v>0</v>
      </c>
      <c r="AR18" s="84">
        <f t="shared" si="11"/>
        <v>0</v>
      </c>
      <c r="AS18" s="84">
        <f t="shared" si="11"/>
        <v>21907969</v>
      </c>
      <c r="AT18" s="84">
        <f t="shared" si="11"/>
        <v>37713</v>
      </c>
      <c r="AU18" s="84">
        <f t="shared" si="11"/>
        <v>21870256</v>
      </c>
      <c r="AV18" s="84">
        <f t="shared" si="11"/>
        <v>0</v>
      </c>
      <c r="AW18" s="84">
        <f t="shared" si="11"/>
        <v>182902</v>
      </c>
      <c r="AX18" s="84">
        <f t="shared" si="11"/>
        <v>75421</v>
      </c>
      <c r="AY18" s="84">
        <f t="shared" si="11"/>
        <v>107481</v>
      </c>
      <c r="AZ18" s="84">
        <f t="shared" si="11"/>
        <v>26886979</v>
      </c>
      <c r="BA18" s="84">
        <f t="shared" si="11"/>
        <v>4909242</v>
      </c>
      <c r="BB18" s="84">
        <f t="shared" si="11"/>
        <v>23724841</v>
      </c>
      <c r="BC18" s="84">
        <f t="shared" si="11"/>
        <v>1747104</v>
      </c>
      <c r="BD18" s="84">
        <f t="shared" si="11"/>
        <v>1519477</v>
      </c>
      <c r="BE18" s="84">
        <f t="shared" si="11"/>
        <v>244</v>
      </c>
      <c r="BF18" s="84">
        <f t="shared" si="11"/>
        <v>302602</v>
      </c>
      <c r="BG18" s="84">
        <f t="shared" si="11"/>
        <v>588690</v>
      </c>
      <c r="BH18" s="84">
        <f t="shared" si="11"/>
        <v>217433129</v>
      </c>
      <c r="BI18" s="78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</row>
    <row r="19" spans="1:246" ht="32.25" customHeight="1" thickTop="1">
      <c r="A19" s="46" t="s">
        <v>45</v>
      </c>
      <c r="B19" s="85">
        <v>0</v>
      </c>
      <c r="C19" s="85">
        <v>132510</v>
      </c>
      <c r="D19" s="85">
        <v>94140</v>
      </c>
      <c r="E19" s="85">
        <v>7550</v>
      </c>
      <c r="F19" s="85">
        <v>46225</v>
      </c>
      <c r="G19" s="85">
        <v>0</v>
      </c>
      <c r="H19" s="85">
        <v>40365</v>
      </c>
      <c r="I19" s="85">
        <v>35914</v>
      </c>
      <c r="J19" s="85">
        <v>115489</v>
      </c>
      <c r="K19" s="85">
        <v>5042</v>
      </c>
      <c r="L19" s="80">
        <f aca="true" t="shared" si="12" ref="L19:L48">SUM(M19,R19,V19,Y19:Z19,AD19:AE19,AH19:AI19,AL19:AM19)</f>
        <v>1410118</v>
      </c>
      <c r="M19" s="85">
        <v>48215</v>
      </c>
      <c r="N19" s="85">
        <v>35189</v>
      </c>
      <c r="O19" s="85">
        <v>10759</v>
      </c>
      <c r="P19" s="85">
        <v>1567</v>
      </c>
      <c r="Q19" s="85">
        <v>700</v>
      </c>
      <c r="R19" s="85">
        <v>890013</v>
      </c>
      <c r="S19" s="85">
        <v>875554</v>
      </c>
      <c r="T19" s="85">
        <v>10636</v>
      </c>
      <c r="U19" s="85">
        <v>3823</v>
      </c>
      <c r="V19" s="86">
        <v>198643</v>
      </c>
      <c r="W19" s="85">
        <v>193034</v>
      </c>
      <c r="X19" s="85">
        <v>5609</v>
      </c>
      <c r="Y19" s="85">
        <v>76433</v>
      </c>
      <c r="Z19" s="85">
        <v>140361</v>
      </c>
      <c r="AA19" s="85">
        <v>140361</v>
      </c>
      <c r="AB19" s="85">
        <v>0</v>
      </c>
      <c r="AC19" s="85">
        <v>0</v>
      </c>
      <c r="AD19" s="85">
        <v>6697</v>
      </c>
      <c r="AE19" s="85">
        <v>2465</v>
      </c>
      <c r="AF19" s="85">
        <v>0</v>
      </c>
      <c r="AG19" s="85">
        <v>2465</v>
      </c>
      <c r="AH19" s="85">
        <v>43276</v>
      </c>
      <c r="AI19" s="85">
        <v>0</v>
      </c>
      <c r="AJ19" s="85">
        <v>0</v>
      </c>
      <c r="AK19" s="85">
        <v>0</v>
      </c>
      <c r="AL19" s="85">
        <v>0</v>
      </c>
      <c r="AM19" s="85">
        <v>4015</v>
      </c>
      <c r="AN19" s="85">
        <f>'第３７表国保（事業会計）決算（最初のページのみ印刷）'!B19-L19</f>
        <v>63366</v>
      </c>
      <c r="AO19" s="85">
        <v>0</v>
      </c>
      <c r="AP19" s="85">
        <v>0</v>
      </c>
      <c r="AQ19" s="85">
        <v>0</v>
      </c>
      <c r="AR19" s="85">
        <v>0</v>
      </c>
      <c r="AS19" s="85">
        <v>2553</v>
      </c>
      <c r="AT19" s="85">
        <v>0</v>
      </c>
      <c r="AU19" s="85">
        <f aca="true" t="shared" si="13" ref="AU19:AU48">AS19-AT19</f>
        <v>2553</v>
      </c>
      <c r="AV19" s="85">
        <v>0</v>
      </c>
      <c r="AW19" s="85">
        <v>0</v>
      </c>
      <c r="AX19" s="85">
        <v>528</v>
      </c>
      <c r="AY19" s="85">
        <f aca="true" t="shared" si="14" ref="AY19:AY48">AW19-AX19</f>
        <v>-528</v>
      </c>
      <c r="AZ19" s="85">
        <f aca="true" t="shared" si="15" ref="AZ19:AZ48">BA19+AU19+AY19</f>
        <v>65391</v>
      </c>
      <c r="BA19" s="85">
        <f aca="true" t="shared" si="16" ref="BA19:BA48">AN19-AQ19+AR19+AV19</f>
        <v>63366</v>
      </c>
      <c r="BB19" s="85">
        <f>AZ19-'第３７表国保（事業会計）決算（最初のページのみ印刷）'!K19-E19+AF19</f>
        <v>-2118</v>
      </c>
      <c r="BC19" s="85">
        <f>BA19-'第３７表国保（事業会計）決算（最初のページのみ印刷）'!K19-E19+AF19</f>
        <v>-4143</v>
      </c>
      <c r="BD19" s="85">
        <v>27733</v>
      </c>
      <c r="BE19" s="85">
        <v>4</v>
      </c>
      <c r="BF19" s="85">
        <v>2683</v>
      </c>
      <c r="BG19" s="85">
        <v>5512</v>
      </c>
      <c r="BH19" s="85">
        <v>118722</v>
      </c>
      <c r="BI19" s="78"/>
      <c r="BJ19" s="45">
        <v>1473484</v>
      </c>
      <c r="BK19" s="45">
        <f>'第３７表国保（事業会計）決算（最初のページのみ印刷）'!B19-BJ19</f>
        <v>0</v>
      </c>
      <c r="BL19" s="45">
        <v>1410118</v>
      </c>
      <c r="BM19" s="45">
        <f aca="true" t="shared" si="17" ref="BM19:BM48">L19-BL19</f>
        <v>0</v>
      </c>
      <c r="BN19" s="45">
        <v>0</v>
      </c>
      <c r="BO19" s="45">
        <f aca="true" t="shared" si="18" ref="BO19:BO48">AQ19-BN19</f>
        <v>0</v>
      </c>
      <c r="BP19" s="45">
        <v>65391</v>
      </c>
      <c r="BQ19" s="45">
        <f aca="true" t="shared" si="19" ref="BQ19:BQ48">AZ19-BP19</f>
        <v>0</v>
      </c>
      <c r="BR19" s="45">
        <v>63366</v>
      </c>
      <c r="BS19" s="45">
        <f aca="true" t="shared" si="20" ref="BS19:BS48">BA19-BR19</f>
        <v>0</v>
      </c>
      <c r="BT19" s="45">
        <v>-2118</v>
      </c>
      <c r="BU19" s="45">
        <f aca="true" t="shared" si="21" ref="BU19:BU48">BB19-BT19</f>
        <v>0</v>
      </c>
      <c r="BV19" s="45">
        <v>-4143</v>
      </c>
      <c r="BW19" s="45">
        <f aca="true" t="shared" si="22" ref="BW19:BW48">BC19-BV19</f>
        <v>0</v>
      </c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</row>
    <row r="20" spans="1:246" ht="32.25" customHeight="1">
      <c r="A20" s="4" t="s">
        <v>46</v>
      </c>
      <c r="B20" s="80">
        <v>0</v>
      </c>
      <c r="C20" s="80">
        <v>139856</v>
      </c>
      <c r="D20" s="80">
        <v>98876</v>
      </c>
      <c r="E20" s="80">
        <v>55197</v>
      </c>
      <c r="F20" s="80">
        <v>43679</v>
      </c>
      <c r="G20" s="80">
        <v>0</v>
      </c>
      <c r="H20" s="80">
        <v>0</v>
      </c>
      <c r="I20" s="80">
        <v>50939</v>
      </c>
      <c r="J20" s="80">
        <v>66106</v>
      </c>
      <c r="K20" s="80">
        <v>4505</v>
      </c>
      <c r="L20" s="80">
        <f t="shared" si="12"/>
        <v>1281952</v>
      </c>
      <c r="M20" s="80">
        <v>65525</v>
      </c>
      <c r="N20" s="80">
        <v>63671</v>
      </c>
      <c r="O20" s="80">
        <v>356</v>
      </c>
      <c r="P20" s="80">
        <v>1263</v>
      </c>
      <c r="Q20" s="80">
        <v>235</v>
      </c>
      <c r="R20" s="80">
        <v>833488</v>
      </c>
      <c r="S20" s="80">
        <v>820891</v>
      </c>
      <c r="T20" s="80">
        <v>9600</v>
      </c>
      <c r="U20" s="80">
        <v>2997</v>
      </c>
      <c r="V20" s="81">
        <v>147997</v>
      </c>
      <c r="W20" s="80">
        <v>144579</v>
      </c>
      <c r="X20" s="80">
        <v>3418</v>
      </c>
      <c r="Y20" s="80">
        <v>69251</v>
      </c>
      <c r="Z20" s="80">
        <v>117132</v>
      </c>
      <c r="AA20" s="80">
        <v>15419</v>
      </c>
      <c r="AB20" s="80">
        <v>0</v>
      </c>
      <c r="AC20" s="80">
        <v>101713</v>
      </c>
      <c r="AD20" s="80">
        <v>6661</v>
      </c>
      <c r="AE20" s="80">
        <v>8728</v>
      </c>
      <c r="AF20" s="80">
        <v>0</v>
      </c>
      <c r="AG20" s="80">
        <v>8728</v>
      </c>
      <c r="AH20" s="80">
        <v>30921</v>
      </c>
      <c r="AI20" s="80">
        <v>0</v>
      </c>
      <c r="AJ20" s="80">
        <v>0</v>
      </c>
      <c r="AK20" s="80">
        <v>0</v>
      </c>
      <c r="AL20" s="80">
        <v>0</v>
      </c>
      <c r="AM20" s="80">
        <v>2249</v>
      </c>
      <c r="AN20" s="80">
        <f>'第３７表国保（事業会計）決算（最初のページのみ印刷）'!B20-L20</f>
        <v>53800</v>
      </c>
      <c r="AO20" s="80">
        <v>0</v>
      </c>
      <c r="AP20" s="80">
        <v>0</v>
      </c>
      <c r="AQ20" s="80">
        <v>0</v>
      </c>
      <c r="AR20" s="80">
        <v>0</v>
      </c>
      <c r="AS20" s="80">
        <v>2369</v>
      </c>
      <c r="AT20" s="80">
        <v>0</v>
      </c>
      <c r="AU20" s="80">
        <f t="shared" si="13"/>
        <v>2369</v>
      </c>
      <c r="AV20" s="80">
        <v>0</v>
      </c>
      <c r="AW20" s="80">
        <v>0</v>
      </c>
      <c r="AX20" s="80">
        <v>1249</v>
      </c>
      <c r="AY20" s="80">
        <f t="shared" si="14"/>
        <v>-1249</v>
      </c>
      <c r="AZ20" s="80">
        <f t="shared" si="15"/>
        <v>54920</v>
      </c>
      <c r="BA20" s="80">
        <f t="shared" si="16"/>
        <v>53800</v>
      </c>
      <c r="BB20" s="80">
        <f>AZ20-'第３７表国保（事業会計）決算（最初のページのみ印刷）'!K20-E20+AF20</f>
        <v>-56034</v>
      </c>
      <c r="BC20" s="80">
        <f>BA20-'第３７表国保（事業会計）決算（最初のページのみ印刷）'!K20-E20+AF20</f>
        <v>-57154</v>
      </c>
      <c r="BD20" s="80">
        <v>33336</v>
      </c>
      <c r="BE20" s="80">
        <v>5</v>
      </c>
      <c r="BF20" s="80">
        <v>2137</v>
      </c>
      <c r="BG20" s="80">
        <v>3361</v>
      </c>
      <c r="BH20" s="80">
        <v>55308</v>
      </c>
      <c r="BI20" s="78"/>
      <c r="BJ20" s="45">
        <v>1335752</v>
      </c>
      <c r="BK20" s="45">
        <f>'第３７表国保（事業会計）決算（最初のページのみ印刷）'!B20-BJ20</f>
        <v>0</v>
      </c>
      <c r="BL20" s="45">
        <v>1281952</v>
      </c>
      <c r="BM20" s="45">
        <f t="shared" si="17"/>
        <v>0</v>
      </c>
      <c r="BN20" s="45">
        <v>0</v>
      </c>
      <c r="BO20" s="45">
        <f t="shared" si="18"/>
        <v>0</v>
      </c>
      <c r="BP20" s="45">
        <v>54920</v>
      </c>
      <c r="BQ20" s="45">
        <f t="shared" si="19"/>
        <v>0</v>
      </c>
      <c r="BR20" s="45">
        <v>53800</v>
      </c>
      <c r="BS20" s="45">
        <f t="shared" si="20"/>
        <v>0</v>
      </c>
      <c r="BT20" s="45">
        <v>-56034</v>
      </c>
      <c r="BU20" s="45">
        <f t="shared" si="21"/>
        <v>0</v>
      </c>
      <c r="BV20" s="45">
        <v>-57154</v>
      </c>
      <c r="BW20" s="45">
        <f t="shared" si="22"/>
        <v>0</v>
      </c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</row>
    <row r="21" spans="1:246" ht="32.25" customHeight="1">
      <c r="A21" s="4" t="s">
        <v>47</v>
      </c>
      <c r="B21" s="80">
        <v>84060</v>
      </c>
      <c r="C21" s="80">
        <v>223602</v>
      </c>
      <c r="D21" s="80">
        <v>145717</v>
      </c>
      <c r="E21" s="80">
        <v>13021</v>
      </c>
      <c r="F21" s="80">
        <v>85437</v>
      </c>
      <c r="G21" s="80">
        <v>0</v>
      </c>
      <c r="H21" s="80">
        <v>47259</v>
      </c>
      <c r="I21" s="80">
        <v>0</v>
      </c>
      <c r="J21" s="80">
        <v>57807</v>
      </c>
      <c r="K21" s="80">
        <v>1685</v>
      </c>
      <c r="L21" s="80">
        <f t="shared" si="12"/>
        <v>1762683</v>
      </c>
      <c r="M21" s="80">
        <v>48632</v>
      </c>
      <c r="N21" s="80">
        <v>39433</v>
      </c>
      <c r="O21" s="80">
        <v>4692</v>
      </c>
      <c r="P21" s="80">
        <v>2033</v>
      </c>
      <c r="Q21" s="80">
        <v>2474</v>
      </c>
      <c r="R21" s="80">
        <v>1130813</v>
      </c>
      <c r="S21" s="80">
        <v>1117088</v>
      </c>
      <c r="T21" s="80">
        <v>10000</v>
      </c>
      <c r="U21" s="80">
        <v>3725</v>
      </c>
      <c r="V21" s="81">
        <v>241180</v>
      </c>
      <c r="W21" s="80">
        <v>236368</v>
      </c>
      <c r="X21" s="80">
        <v>4812</v>
      </c>
      <c r="Y21" s="80">
        <v>98403</v>
      </c>
      <c r="Z21" s="80">
        <v>207461</v>
      </c>
      <c r="AA21" s="80">
        <v>23360</v>
      </c>
      <c r="AB21" s="80">
        <v>0</v>
      </c>
      <c r="AC21" s="80">
        <v>184101</v>
      </c>
      <c r="AD21" s="80">
        <v>6197</v>
      </c>
      <c r="AE21" s="80">
        <v>6931</v>
      </c>
      <c r="AF21" s="80">
        <v>4723</v>
      </c>
      <c r="AG21" s="80">
        <v>2208</v>
      </c>
      <c r="AH21" s="80">
        <v>9856</v>
      </c>
      <c r="AI21" s="80">
        <v>0</v>
      </c>
      <c r="AJ21" s="80">
        <v>0</v>
      </c>
      <c r="AK21" s="80">
        <v>0</v>
      </c>
      <c r="AL21" s="80">
        <v>0</v>
      </c>
      <c r="AM21" s="80">
        <v>13210</v>
      </c>
      <c r="AN21" s="80">
        <f>'第３７表国保（事業会計）決算（最初のページのみ印刷）'!B21-L21</f>
        <v>28491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9961</v>
      </c>
      <c r="AU21" s="80">
        <f t="shared" si="13"/>
        <v>-9961</v>
      </c>
      <c r="AV21" s="80">
        <v>0</v>
      </c>
      <c r="AW21" s="80">
        <v>8507</v>
      </c>
      <c r="AX21" s="80">
        <v>0</v>
      </c>
      <c r="AY21" s="80">
        <f t="shared" si="14"/>
        <v>8507</v>
      </c>
      <c r="AZ21" s="80">
        <f t="shared" si="15"/>
        <v>27037</v>
      </c>
      <c r="BA21" s="80">
        <f t="shared" si="16"/>
        <v>28491</v>
      </c>
      <c r="BB21" s="80">
        <f>AZ21-'第３７表国保（事業会計）決算（最初のページのみ印刷）'!K21-E21+AF21</f>
        <v>18739</v>
      </c>
      <c r="BC21" s="80">
        <f>BA21-'第３７表国保（事業会計）決算（最初のページのみ印刷）'!K21-E21+AF21</f>
        <v>20193</v>
      </c>
      <c r="BD21" s="80">
        <v>35873</v>
      </c>
      <c r="BE21" s="80">
        <v>4</v>
      </c>
      <c r="BF21" s="80">
        <v>3296</v>
      </c>
      <c r="BG21" s="80">
        <v>6541</v>
      </c>
      <c r="BH21" s="80">
        <v>100466</v>
      </c>
      <c r="BI21" s="78"/>
      <c r="BJ21" s="45">
        <v>1791174</v>
      </c>
      <c r="BK21" s="45">
        <f>'第３７表国保（事業会計）決算（最初のページのみ印刷）'!B21-BJ21</f>
        <v>0</v>
      </c>
      <c r="BL21" s="45">
        <v>1762683</v>
      </c>
      <c r="BM21" s="45">
        <f t="shared" si="17"/>
        <v>0</v>
      </c>
      <c r="BN21" s="45">
        <v>0</v>
      </c>
      <c r="BO21" s="45">
        <f t="shared" si="18"/>
        <v>0</v>
      </c>
      <c r="BP21" s="45">
        <v>27037</v>
      </c>
      <c r="BQ21" s="45">
        <f t="shared" si="19"/>
        <v>0</v>
      </c>
      <c r="BR21" s="45">
        <v>28491</v>
      </c>
      <c r="BS21" s="45">
        <f t="shared" si="20"/>
        <v>0</v>
      </c>
      <c r="BT21" s="45">
        <v>18739</v>
      </c>
      <c r="BU21" s="45">
        <f t="shared" si="21"/>
        <v>0</v>
      </c>
      <c r="BV21" s="45">
        <v>20193</v>
      </c>
      <c r="BW21" s="45">
        <f t="shared" si="22"/>
        <v>0</v>
      </c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</row>
    <row r="22" spans="1:246" ht="32.25" customHeight="1">
      <c r="A22" s="4" t="s">
        <v>48</v>
      </c>
      <c r="B22" s="80">
        <v>25587</v>
      </c>
      <c r="C22" s="80">
        <v>55762</v>
      </c>
      <c r="D22" s="80">
        <v>60037</v>
      </c>
      <c r="E22" s="80">
        <v>4796</v>
      </c>
      <c r="F22" s="80">
        <v>21036</v>
      </c>
      <c r="G22" s="80">
        <v>0</v>
      </c>
      <c r="H22" s="80">
        <v>34205</v>
      </c>
      <c r="I22" s="80">
        <v>0</v>
      </c>
      <c r="J22" s="80">
        <v>54079</v>
      </c>
      <c r="K22" s="80">
        <v>384</v>
      </c>
      <c r="L22" s="80">
        <f t="shared" si="12"/>
        <v>613742</v>
      </c>
      <c r="M22" s="80">
        <v>31300</v>
      </c>
      <c r="N22" s="80">
        <v>26528</v>
      </c>
      <c r="O22" s="80">
        <v>3601</v>
      </c>
      <c r="P22" s="80">
        <v>906</v>
      </c>
      <c r="Q22" s="80">
        <v>265</v>
      </c>
      <c r="R22" s="80">
        <v>383201</v>
      </c>
      <c r="S22" s="80">
        <v>376340</v>
      </c>
      <c r="T22" s="80">
        <v>5359</v>
      </c>
      <c r="U22" s="80">
        <v>1502</v>
      </c>
      <c r="V22" s="81">
        <v>100159</v>
      </c>
      <c r="W22" s="80">
        <v>98439</v>
      </c>
      <c r="X22" s="80">
        <v>1720</v>
      </c>
      <c r="Y22" s="80">
        <v>33844</v>
      </c>
      <c r="Z22" s="80">
        <v>62183</v>
      </c>
      <c r="AA22" s="80">
        <v>62183</v>
      </c>
      <c r="AB22" s="80">
        <v>0</v>
      </c>
      <c r="AC22" s="80">
        <v>0</v>
      </c>
      <c r="AD22" s="80">
        <v>1161</v>
      </c>
      <c r="AE22" s="80">
        <v>0</v>
      </c>
      <c r="AF22" s="80">
        <v>0</v>
      </c>
      <c r="AG22" s="80">
        <v>0</v>
      </c>
      <c r="AH22" s="80">
        <v>272</v>
      </c>
      <c r="AI22" s="80">
        <v>0</v>
      </c>
      <c r="AJ22" s="80">
        <v>0</v>
      </c>
      <c r="AK22" s="80">
        <v>0</v>
      </c>
      <c r="AL22" s="80">
        <v>0</v>
      </c>
      <c r="AM22" s="80">
        <v>1622</v>
      </c>
      <c r="AN22" s="80">
        <f>'第３７表国保（事業会計）決算（最初のページのみ印刷）'!B22-L22</f>
        <v>39474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3984</v>
      </c>
      <c r="AU22" s="80">
        <f t="shared" si="13"/>
        <v>-3984</v>
      </c>
      <c r="AV22" s="80">
        <v>0</v>
      </c>
      <c r="AW22" s="80">
        <v>4043</v>
      </c>
      <c r="AX22" s="80">
        <v>0</v>
      </c>
      <c r="AY22" s="80">
        <f t="shared" si="14"/>
        <v>4043</v>
      </c>
      <c r="AZ22" s="80">
        <f t="shared" si="15"/>
        <v>39533</v>
      </c>
      <c r="BA22" s="80">
        <f t="shared" si="16"/>
        <v>39474</v>
      </c>
      <c r="BB22" s="80">
        <f>AZ22-'第３７表国保（事業会計）決算（最初のページのみ印刷）'!K22-E22+AF22</f>
        <v>32905</v>
      </c>
      <c r="BC22" s="80">
        <f>BA22-'第３７表国保（事業会計）決算（最初のページのみ印刷）'!K22-E22+AF22</f>
        <v>32846</v>
      </c>
      <c r="BD22" s="80">
        <v>20829</v>
      </c>
      <c r="BE22" s="80">
        <v>4</v>
      </c>
      <c r="BF22" s="80">
        <v>1227</v>
      </c>
      <c r="BG22" s="80">
        <v>2538</v>
      </c>
      <c r="BH22" s="80">
        <v>64887</v>
      </c>
      <c r="BI22" s="78"/>
      <c r="BJ22" s="45">
        <v>653216</v>
      </c>
      <c r="BK22" s="45">
        <f>'第３７表国保（事業会計）決算（最初のページのみ印刷）'!B22-BJ22</f>
        <v>0</v>
      </c>
      <c r="BL22" s="45">
        <v>613742</v>
      </c>
      <c r="BM22" s="45">
        <f t="shared" si="17"/>
        <v>0</v>
      </c>
      <c r="BN22" s="45">
        <v>0</v>
      </c>
      <c r="BO22" s="45">
        <f t="shared" si="18"/>
        <v>0</v>
      </c>
      <c r="BP22" s="45">
        <v>39533</v>
      </c>
      <c r="BQ22" s="45">
        <f t="shared" si="19"/>
        <v>0</v>
      </c>
      <c r="BR22" s="45">
        <v>39474</v>
      </c>
      <c r="BS22" s="45">
        <f t="shared" si="20"/>
        <v>0</v>
      </c>
      <c r="BT22" s="45">
        <v>32905</v>
      </c>
      <c r="BU22" s="45">
        <f t="shared" si="21"/>
        <v>0</v>
      </c>
      <c r="BV22" s="45">
        <v>32846</v>
      </c>
      <c r="BW22" s="45">
        <f t="shared" si="22"/>
        <v>0</v>
      </c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</row>
    <row r="23" spans="1:246" ht="32.25" customHeight="1">
      <c r="A23" s="4" t="s">
        <v>49</v>
      </c>
      <c r="B23" s="80">
        <v>35099</v>
      </c>
      <c r="C23" s="80">
        <v>85634</v>
      </c>
      <c r="D23" s="80">
        <v>64616</v>
      </c>
      <c r="E23" s="80">
        <v>2303</v>
      </c>
      <c r="F23" s="80">
        <v>24889</v>
      </c>
      <c r="G23" s="80">
        <v>0</v>
      </c>
      <c r="H23" s="80">
        <v>37424</v>
      </c>
      <c r="I23" s="80">
        <v>0</v>
      </c>
      <c r="J23" s="80">
        <v>99830</v>
      </c>
      <c r="K23" s="80">
        <v>1738</v>
      </c>
      <c r="L23" s="80">
        <f t="shared" si="12"/>
        <v>809173</v>
      </c>
      <c r="M23" s="80">
        <v>26462</v>
      </c>
      <c r="N23" s="80">
        <v>23507</v>
      </c>
      <c r="O23" s="80">
        <v>1850</v>
      </c>
      <c r="P23" s="80">
        <v>981</v>
      </c>
      <c r="Q23" s="80">
        <v>124</v>
      </c>
      <c r="R23" s="80">
        <v>472072</v>
      </c>
      <c r="S23" s="80">
        <v>464384</v>
      </c>
      <c r="T23" s="80">
        <v>6150</v>
      </c>
      <c r="U23" s="80">
        <v>1538</v>
      </c>
      <c r="V23" s="81">
        <v>136034</v>
      </c>
      <c r="W23" s="80">
        <v>134219</v>
      </c>
      <c r="X23" s="80">
        <v>1815</v>
      </c>
      <c r="Y23" s="80">
        <v>46831</v>
      </c>
      <c r="Z23" s="80">
        <v>88706</v>
      </c>
      <c r="AA23" s="80">
        <v>12737</v>
      </c>
      <c r="AB23" s="80">
        <v>0</v>
      </c>
      <c r="AC23" s="80">
        <v>75969</v>
      </c>
      <c r="AD23" s="80">
        <v>7015</v>
      </c>
      <c r="AE23" s="80">
        <v>0</v>
      </c>
      <c r="AF23" s="80">
        <v>0</v>
      </c>
      <c r="AG23" s="80">
        <v>0</v>
      </c>
      <c r="AH23" s="80">
        <v>26865</v>
      </c>
      <c r="AI23" s="80">
        <v>0</v>
      </c>
      <c r="AJ23" s="80">
        <v>0</v>
      </c>
      <c r="AK23" s="80">
        <v>0</v>
      </c>
      <c r="AL23" s="80">
        <v>0</v>
      </c>
      <c r="AM23" s="80">
        <v>5188</v>
      </c>
      <c r="AN23" s="80">
        <f>'第３７表国保（事業会計）決算（最初のページのみ印刷）'!B23-L23</f>
        <v>67854</v>
      </c>
      <c r="AO23" s="80">
        <v>0</v>
      </c>
      <c r="AP23" s="80">
        <v>0</v>
      </c>
      <c r="AQ23" s="80">
        <v>0</v>
      </c>
      <c r="AR23" s="80">
        <v>0</v>
      </c>
      <c r="AS23" s="80">
        <v>146</v>
      </c>
      <c r="AT23" s="80">
        <v>0</v>
      </c>
      <c r="AU23" s="80">
        <f t="shared" si="13"/>
        <v>146</v>
      </c>
      <c r="AV23" s="80">
        <v>0</v>
      </c>
      <c r="AW23" s="80">
        <v>0</v>
      </c>
      <c r="AX23" s="80">
        <v>12664</v>
      </c>
      <c r="AY23" s="80">
        <f t="shared" si="14"/>
        <v>-12664</v>
      </c>
      <c r="AZ23" s="80">
        <f t="shared" si="15"/>
        <v>55336</v>
      </c>
      <c r="BA23" s="80">
        <f t="shared" si="16"/>
        <v>67854</v>
      </c>
      <c r="BB23" s="80">
        <f>AZ23-'第３７表国保（事業会計）決算（最初のページのみ印刷）'!K23-E23+AF23</f>
        <v>49849</v>
      </c>
      <c r="BC23" s="80">
        <f>BA23-'第３７表国保（事業会計）決算（最初のページのみ印刷）'!K23-E23+AF23</f>
        <v>62367</v>
      </c>
      <c r="BD23" s="80">
        <v>14129</v>
      </c>
      <c r="BE23" s="80">
        <v>2</v>
      </c>
      <c r="BF23" s="80">
        <v>1205</v>
      </c>
      <c r="BG23" s="80">
        <v>2716</v>
      </c>
      <c r="BH23" s="80">
        <v>68879</v>
      </c>
      <c r="BI23" s="78"/>
      <c r="BJ23" s="45">
        <v>877027</v>
      </c>
      <c r="BK23" s="45">
        <f>'第３７表国保（事業会計）決算（最初のページのみ印刷）'!B23-BJ23</f>
        <v>0</v>
      </c>
      <c r="BL23" s="45">
        <v>809173</v>
      </c>
      <c r="BM23" s="45">
        <f t="shared" si="17"/>
        <v>0</v>
      </c>
      <c r="BN23" s="45">
        <v>0</v>
      </c>
      <c r="BO23" s="45">
        <f t="shared" si="18"/>
        <v>0</v>
      </c>
      <c r="BP23" s="45">
        <v>55336</v>
      </c>
      <c r="BQ23" s="45">
        <f t="shared" si="19"/>
        <v>0</v>
      </c>
      <c r="BR23" s="45">
        <v>67854</v>
      </c>
      <c r="BS23" s="45">
        <f t="shared" si="20"/>
        <v>0</v>
      </c>
      <c r="BT23" s="45">
        <v>49849</v>
      </c>
      <c r="BU23" s="45">
        <f t="shared" si="21"/>
        <v>0</v>
      </c>
      <c r="BV23" s="45">
        <v>62367</v>
      </c>
      <c r="BW23" s="45">
        <f t="shared" si="22"/>
        <v>0</v>
      </c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</row>
    <row r="24" spans="1:246" ht="32.25" customHeight="1">
      <c r="A24" s="48" t="s">
        <v>50</v>
      </c>
      <c r="B24" s="76">
        <v>72611</v>
      </c>
      <c r="C24" s="76">
        <v>125595</v>
      </c>
      <c r="D24" s="76">
        <v>97622</v>
      </c>
      <c r="E24" s="76">
        <v>5824</v>
      </c>
      <c r="F24" s="76">
        <v>55041</v>
      </c>
      <c r="G24" s="76">
        <v>0</v>
      </c>
      <c r="H24" s="76">
        <v>36757</v>
      </c>
      <c r="I24" s="76">
        <v>0</v>
      </c>
      <c r="J24" s="76">
        <v>57505</v>
      </c>
      <c r="K24" s="76">
        <v>2042</v>
      </c>
      <c r="L24" s="76">
        <f t="shared" si="12"/>
        <v>1275717</v>
      </c>
      <c r="M24" s="76">
        <v>29335</v>
      </c>
      <c r="N24" s="76">
        <v>18067</v>
      </c>
      <c r="O24" s="76">
        <v>7825</v>
      </c>
      <c r="P24" s="76">
        <v>1364</v>
      </c>
      <c r="Q24" s="76">
        <v>2079</v>
      </c>
      <c r="R24" s="76">
        <v>760894</v>
      </c>
      <c r="S24" s="76">
        <v>750696</v>
      </c>
      <c r="T24" s="76">
        <v>7290</v>
      </c>
      <c r="U24" s="76">
        <v>2908</v>
      </c>
      <c r="V24" s="77">
        <v>232190</v>
      </c>
      <c r="W24" s="76">
        <v>229088</v>
      </c>
      <c r="X24" s="76">
        <v>3102</v>
      </c>
      <c r="Y24" s="76">
        <v>83596</v>
      </c>
      <c r="Z24" s="76">
        <v>148851</v>
      </c>
      <c r="AA24" s="76">
        <v>19042</v>
      </c>
      <c r="AB24" s="76">
        <v>0</v>
      </c>
      <c r="AC24" s="76">
        <v>129809</v>
      </c>
      <c r="AD24" s="76">
        <v>10862</v>
      </c>
      <c r="AE24" s="76">
        <v>0</v>
      </c>
      <c r="AF24" s="76">
        <v>0</v>
      </c>
      <c r="AG24" s="76">
        <v>0</v>
      </c>
      <c r="AH24" s="76">
        <v>380</v>
      </c>
      <c r="AI24" s="76">
        <v>0</v>
      </c>
      <c r="AJ24" s="76">
        <v>0</v>
      </c>
      <c r="AK24" s="76">
        <v>0</v>
      </c>
      <c r="AL24" s="76">
        <v>0</v>
      </c>
      <c r="AM24" s="76">
        <v>9609</v>
      </c>
      <c r="AN24" s="76">
        <f>'第３７表国保（事業会計）決算（最初のページのみ印刷）'!B24-L24</f>
        <v>54007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v>7618</v>
      </c>
      <c r="AU24" s="76">
        <f t="shared" si="13"/>
        <v>-7618</v>
      </c>
      <c r="AV24" s="76">
        <v>0</v>
      </c>
      <c r="AW24" s="76">
        <v>21880</v>
      </c>
      <c r="AX24" s="76">
        <v>0</v>
      </c>
      <c r="AY24" s="76">
        <f t="shared" si="14"/>
        <v>21880</v>
      </c>
      <c r="AZ24" s="76">
        <f t="shared" si="15"/>
        <v>68269</v>
      </c>
      <c r="BA24" s="76">
        <f t="shared" si="16"/>
        <v>54007</v>
      </c>
      <c r="BB24" s="76">
        <f>AZ24-'第３７表国保（事業会計）決算（最初のページのみ印刷）'!K24-E24+AF24</f>
        <v>57684</v>
      </c>
      <c r="BC24" s="76">
        <f>BA24-'第３７表国保（事業会計）決算（最初のページのみ印刷）'!K24-E24+AF24</f>
        <v>43422</v>
      </c>
      <c r="BD24" s="76">
        <v>18627</v>
      </c>
      <c r="BE24" s="76">
        <v>3</v>
      </c>
      <c r="BF24" s="76">
        <v>2299</v>
      </c>
      <c r="BG24" s="76">
        <v>5132</v>
      </c>
      <c r="BH24" s="76">
        <v>189543</v>
      </c>
      <c r="BI24" s="78"/>
      <c r="BJ24" s="45">
        <v>1329724</v>
      </c>
      <c r="BK24" s="45">
        <f>'第３７表国保（事業会計）決算（最初のページのみ印刷）'!B24-BJ24</f>
        <v>0</v>
      </c>
      <c r="BL24" s="45">
        <v>1275717</v>
      </c>
      <c r="BM24" s="45">
        <f t="shared" si="17"/>
        <v>0</v>
      </c>
      <c r="BN24" s="45">
        <v>0</v>
      </c>
      <c r="BO24" s="45">
        <f t="shared" si="18"/>
        <v>0</v>
      </c>
      <c r="BP24" s="45">
        <v>68269</v>
      </c>
      <c r="BQ24" s="45">
        <f t="shared" si="19"/>
        <v>0</v>
      </c>
      <c r="BR24" s="45">
        <v>54007</v>
      </c>
      <c r="BS24" s="45">
        <f t="shared" si="20"/>
        <v>0</v>
      </c>
      <c r="BT24" s="45">
        <v>57684</v>
      </c>
      <c r="BU24" s="45">
        <f t="shared" si="21"/>
        <v>0</v>
      </c>
      <c r="BV24" s="45">
        <v>43422</v>
      </c>
      <c r="BW24" s="45">
        <f t="shared" si="22"/>
        <v>0</v>
      </c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</row>
    <row r="25" spans="1:246" ht="32.25" customHeight="1">
      <c r="A25" s="49" t="s">
        <v>51</v>
      </c>
      <c r="B25" s="80">
        <v>0</v>
      </c>
      <c r="C25" s="80">
        <v>50459</v>
      </c>
      <c r="D25" s="80">
        <v>43907</v>
      </c>
      <c r="E25" s="80">
        <v>1962</v>
      </c>
      <c r="F25" s="80">
        <v>25963</v>
      </c>
      <c r="G25" s="80">
        <v>0</v>
      </c>
      <c r="H25" s="80">
        <v>15982</v>
      </c>
      <c r="I25" s="80">
        <v>0</v>
      </c>
      <c r="J25" s="80">
        <v>48995</v>
      </c>
      <c r="K25" s="80">
        <v>3270</v>
      </c>
      <c r="L25" s="80">
        <f t="shared" si="12"/>
        <v>581005</v>
      </c>
      <c r="M25" s="80">
        <v>21150</v>
      </c>
      <c r="N25" s="80">
        <v>10737</v>
      </c>
      <c r="O25" s="80">
        <v>934</v>
      </c>
      <c r="P25" s="80">
        <v>881</v>
      </c>
      <c r="Q25" s="80">
        <v>8598</v>
      </c>
      <c r="R25" s="80">
        <v>362912</v>
      </c>
      <c r="S25" s="80">
        <v>355166</v>
      </c>
      <c r="T25" s="80">
        <v>6335</v>
      </c>
      <c r="U25" s="80">
        <v>1411</v>
      </c>
      <c r="V25" s="81">
        <v>80319</v>
      </c>
      <c r="W25" s="80">
        <v>80319</v>
      </c>
      <c r="X25" s="80">
        <v>0</v>
      </c>
      <c r="Y25" s="80">
        <v>42159</v>
      </c>
      <c r="Z25" s="80">
        <v>62266</v>
      </c>
      <c r="AA25" s="80">
        <v>6398</v>
      </c>
      <c r="AB25" s="80">
        <v>0</v>
      </c>
      <c r="AC25" s="80">
        <v>55868</v>
      </c>
      <c r="AD25" s="80">
        <v>4187</v>
      </c>
      <c r="AE25" s="80">
        <v>106</v>
      </c>
      <c r="AF25" s="80">
        <v>0</v>
      </c>
      <c r="AG25" s="80">
        <v>106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7906</v>
      </c>
      <c r="AN25" s="80">
        <f>'第３７表国保（事業会計）決算（最初のページのみ印刷）'!B25-L25</f>
        <v>45883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5701</v>
      </c>
      <c r="AU25" s="80">
        <f t="shared" si="13"/>
        <v>-5701</v>
      </c>
      <c r="AV25" s="80">
        <v>0</v>
      </c>
      <c r="AW25" s="80">
        <v>0</v>
      </c>
      <c r="AX25" s="80">
        <v>1663</v>
      </c>
      <c r="AY25" s="80">
        <f t="shared" si="14"/>
        <v>-1663</v>
      </c>
      <c r="AZ25" s="80">
        <f t="shared" si="15"/>
        <v>38519</v>
      </c>
      <c r="BA25" s="80">
        <f t="shared" si="16"/>
        <v>45883</v>
      </c>
      <c r="BB25" s="80">
        <f>AZ25-'第３７表国保（事業会計）決算（最初のページのみ印刷）'!K25-E25+AF25</f>
        <v>-3582</v>
      </c>
      <c r="BC25" s="80">
        <f>BA25-'第３７表国保（事業会計）決算（最初のページのみ印刷）'!K25-E25+AF25</f>
        <v>3782</v>
      </c>
      <c r="BD25" s="80">
        <v>7706</v>
      </c>
      <c r="BE25" s="80">
        <v>1</v>
      </c>
      <c r="BF25" s="80">
        <v>1062</v>
      </c>
      <c r="BG25" s="80">
        <v>2482</v>
      </c>
      <c r="BH25" s="80">
        <v>253333</v>
      </c>
      <c r="BI25" s="78"/>
      <c r="BJ25" s="45">
        <v>626888</v>
      </c>
      <c r="BK25" s="45">
        <f>'第３７表国保（事業会計）決算（最初のページのみ印刷）'!B25-BJ25</f>
        <v>0</v>
      </c>
      <c r="BL25" s="45">
        <v>581005</v>
      </c>
      <c r="BM25" s="45">
        <f t="shared" si="17"/>
        <v>0</v>
      </c>
      <c r="BN25" s="45">
        <v>0</v>
      </c>
      <c r="BO25" s="45">
        <f t="shared" si="18"/>
        <v>0</v>
      </c>
      <c r="BP25" s="45">
        <v>38519</v>
      </c>
      <c r="BQ25" s="45">
        <f t="shared" si="19"/>
        <v>0</v>
      </c>
      <c r="BR25" s="45">
        <v>45883</v>
      </c>
      <c r="BS25" s="45">
        <f t="shared" si="20"/>
        <v>0</v>
      </c>
      <c r="BT25" s="45">
        <v>-3582</v>
      </c>
      <c r="BU25" s="45">
        <f t="shared" si="21"/>
        <v>0</v>
      </c>
      <c r="BV25" s="45">
        <v>3782</v>
      </c>
      <c r="BW25" s="45">
        <f t="shared" si="22"/>
        <v>0</v>
      </c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</row>
    <row r="26" spans="1:246" ht="32.25" customHeight="1">
      <c r="A26" s="49" t="s">
        <v>52</v>
      </c>
      <c r="B26" s="80">
        <v>0</v>
      </c>
      <c r="C26" s="80">
        <v>128811</v>
      </c>
      <c r="D26" s="80">
        <v>90167</v>
      </c>
      <c r="E26" s="80">
        <v>16387</v>
      </c>
      <c r="F26" s="80">
        <v>42259</v>
      </c>
      <c r="G26" s="80">
        <v>0</v>
      </c>
      <c r="H26" s="80">
        <v>31521</v>
      </c>
      <c r="I26" s="80">
        <v>15000</v>
      </c>
      <c r="J26" s="80">
        <v>19693</v>
      </c>
      <c r="K26" s="80">
        <v>868</v>
      </c>
      <c r="L26" s="80">
        <f t="shared" si="12"/>
        <v>973905</v>
      </c>
      <c r="M26" s="80">
        <v>43824</v>
      </c>
      <c r="N26" s="80">
        <v>38278</v>
      </c>
      <c r="O26" s="80">
        <v>730</v>
      </c>
      <c r="P26" s="80">
        <v>1158</v>
      </c>
      <c r="Q26" s="80">
        <v>3658</v>
      </c>
      <c r="R26" s="80">
        <v>609042</v>
      </c>
      <c r="S26" s="80">
        <v>601421</v>
      </c>
      <c r="T26" s="80">
        <v>5850</v>
      </c>
      <c r="U26" s="80">
        <v>1771</v>
      </c>
      <c r="V26" s="81">
        <v>146938</v>
      </c>
      <c r="W26" s="80">
        <v>144595</v>
      </c>
      <c r="X26" s="80">
        <v>2343</v>
      </c>
      <c r="Y26" s="80">
        <v>48697</v>
      </c>
      <c r="Z26" s="80">
        <v>120475</v>
      </c>
      <c r="AA26" s="80">
        <v>18069</v>
      </c>
      <c r="AB26" s="80">
        <v>102406</v>
      </c>
      <c r="AC26" s="80">
        <v>0</v>
      </c>
      <c r="AD26" s="80">
        <v>4608</v>
      </c>
      <c r="AE26" s="80">
        <v>0</v>
      </c>
      <c r="AF26" s="80">
        <v>0</v>
      </c>
      <c r="AG26" s="80">
        <v>0</v>
      </c>
      <c r="AH26" s="80">
        <v>133</v>
      </c>
      <c r="AI26" s="80">
        <v>0</v>
      </c>
      <c r="AJ26" s="80">
        <v>0</v>
      </c>
      <c r="AK26" s="80">
        <v>0</v>
      </c>
      <c r="AL26" s="80">
        <v>0</v>
      </c>
      <c r="AM26" s="80">
        <v>188</v>
      </c>
      <c r="AN26" s="80">
        <f>'第３７表国保（事業会計）決算（最初のページのみ印刷）'!B26-L26</f>
        <v>15793</v>
      </c>
      <c r="AO26" s="80">
        <v>0</v>
      </c>
      <c r="AP26" s="80">
        <v>0</v>
      </c>
      <c r="AQ26" s="80">
        <v>0</v>
      </c>
      <c r="AR26" s="80">
        <v>0</v>
      </c>
      <c r="AS26" s="80">
        <v>0</v>
      </c>
      <c r="AT26" s="80">
        <v>7705</v>
      </c>
      <c r="AU26" s="80">
        <f t="shared" si="13"/>
        <v>-7705</v>
      </c>
      <c r="AV26" s="80">
        <v>0</v>
      </c>
      <c r="AW26" s="80">
        <v>1208</v>
      </c>
      <c r="AX26" s="80">
        <v>0</v>
      </c>
      <c r="AY26" s="80">
        <f t="shared" si="14"/>
        <v>1208</v>
      </c>
      <c r="AZ26" s="80">
        <f t="shared" si="15"/>
        <v>9296</v>
      </c>
      <c r="BA26" s="80">
        <f t="shared" si="16"/>
        <v>15793</v>
      </c>
      <c r="BB26" s="80">
        <f>AZ26-'第３７表国保（事業会計）決算（最初のページのみ印刷）'!K26-E26+AF26</f>
        <v>-60111</v>
      </c>
      <c r="BC26" s="80">
        <f>BA26-'第３７表国保（事業会計）決算（最初のページのみ印刷）'!K26-E26+AF26</f>
        <v>-53614</v>
      </c>
      <c r="BD26" s="80">
        <v>30200</v>
      </c>
      <c r="BE26" s="80">
        <v>4</v>
      </c>
      <c r="BF26" s="80">
        <v>1582</v>
      </c>
      <c r="BG26" s="80">
        <v>3447</v>
      </c>
      <c r="BH26" s="80">
        <v>69293</v>
      </c>
      <c r="BI26" s="78"/>
      <c r="BJ26" s="45">
        <v>989698</v>
      </c>
      <c r="BK26" s="45">
        <f>'第３７表国保（事業会計）決算（最初のページのみ印刷）'!B26-BJ26</f>
        <v>0</v>
      </c>
      <c r="BL26" s="45">
        <v>973905</v>
      </c>
      <c r="BM26" s="45">
        <f t="shared" si="17"/>
        <v>0</v>
      </c>
      <c r="BN26" s="45">
        <v>0</v>
      </c>
      <c r="BO26" s="45">
        <f t="shared" si="18"/>
        <v>0</v>
      </c>
      <c r="BP26" s="45">
        <v>9296</v>
      </c>
      <c r="BQ26" s="45">
        <f t="shared" si="19"/>
        <v>0</v>
      </c>
      <c r="BR26" s="45">
        <v>15793</v>
      </c>
      <c r="BS26" s="45">
        <f t="shared" si="20"/>
        <v>0</v>
      </c>
      <c r="BT26" s="45">
        <v>-60111</v>
      </c>
      <c r="BU26" s="45">
        <f t="shared" si="21"/>
        <v>0</v>
      </c>
      <c r="BV26" s="45">
        <v>-53614</v>
      </c>
      <c r="BW26" s="45">
        <f t="shared" si="22"/>
        <v>0</v>
      </c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</row>
    <row r="27" spans="1:246" ht="32.25" customHeight="1">
      <c r="A27" s="46" t="s">
        <v>53</v>
      </c>
      <c r="B27" s="80">
        <v>10517</v>
      </c>
      <c r="C27" s="80">
        <v>5742</v>
      </c>
      <c r="D27" s="80">
        <v>12246</v>
      </c>
      <c r="E27" s="80">
        <v>380</v>
      </c>
      <c r="F27" s="80">
        <v>1980</v>
      </c>
      <c r="G27" s="80">
        <v>0</v>
      </c>
      <c r="H27" s="80">
        <v>9886</v>
      </c>
      <c r="I27" s="80">
        <v>0</v>
      </c>
      <c r="J27" s="80">
        <v>8426</v>
      </c>
      <c r="K27" s="80">
        <v>135</v>
      </c>
      <c r="L27" s="80">
        <f t="shared" si="12"/>
        <v>83232</v>
      </c>
      <c r="M27" s="80">
        <v>14143</v>
      </c>
      <c r="N27" s="80">
        <v>13717</v>
      </c>
      <c r="O27" s="80">
        <v>0</v>
      </c>
      <c r="P27" s="80">
        <v>357</v>
      </c>
      <c r="Q27" s="80">
        <v>69</v>
      </c>
      <c r="R27" s="80">
        <v>45177</v>
      </c>
      <c r="S27" s="80">
        <v>40875</v>
      </c>
      <c r="T27" s="80">
        <v>4118</v>
      </c>
      <c r="U27" s="80">
        <v>184</v>
      </c>
      <c r="V27" s="81">
        <v>10639</v>
      </c>
      <c r="W27" s="80">
        <v>10435</v>
      </c>
      <c r="X27" s="80">
        <v>204</v>
      </c>
      <c r="Y27" s="80">
        <v>4813</v>
      </c>
      <c r="Z27" s="80">
        <v>6825</v>
      </c>
      <c r="AA27" s="80">
        <v>561</v>
      </c>
      <c r="AB27" s="80">
        <v>0</v>
      </c>
      <c r="AC27" s="80">
        <v>6264</v>
      </c>
      <c r="AD27" s="80">
        <v>201</v>
      </c>
      <c r="AE27" s="80">
        <v>666</v>
      </c>
      <c r="AF27" s="80">
        <v>666</v>
      </c>
      <c r="AG27" s="80">
        <v>0</v>
      </c>
      <c r="AH27" s="80">
        <v>120</v>
      </c>
      <c r="AI27" s="80">
        <v>0</v>
      </c>
      <c r="AJ27" s="80">
        <v>0</v>
      </c>
      <c r="AK27" s="80">
        <v>0</v>
      </c>
      <c r="AL27" s="80">
        <v>0</v>
      </c>
      <c r="AM27" s="80">
        <v>648</v>
      </c>
      <c r="AN27" s="80">
        <f>'第３７表国保（事業会計）決算（最初のページのみ印刷）'!B27-L27</f>
        <v>4832</v>
      </c>
      <c r="AO27" s="80">
        <v>0</v>
      </c>
      <c r="AP27" s="80">
        <v>0</v>
      </c>
      <c r="AQ27" s="80">
        <v>0</v>
      </c>
      <c r="AR27" s="80">
        <v>0</v>
      </c>
      <c r="AS27" s="80">
        <v>0</v>
      </c>
      <c r="AT27" s="80">
        <v>212</v>
      </c>
      <c r="AU27" s="80">
        <f t="shared" si="13"/>
        <v>-212</v>
      </c>
      <c r="AV27" s="80">
        <v>0</v>
      </c>
      <c r="AW27" s="80">
        <v>978</v>
      </c>
      <c r="AX27" s="80">
        <v>0</v>
      </c>
      <c r="AY27" s="80">
        <f t="shared" si="14"/>
        <v>978</v>
      </c>
      <c r="AZ27" s="80">
        <f t="shared" si="15"/>
        <v>5598</v>
      </c>
      <c r="BA27" s="80">
        <f t="shared" si="16"/>
        <v>4832</v>
      </c>
      <c r="BB27" s="80">
        <f>AZ27-'第３７表国保（事業会計）決算（最初のページのみ印刷）'!K27-E27+AF27</f>
        <v>5884</v>
      </c>
      <c r="BC27" s="80">
        <f>BA27-'第３７表国保（事業会計）決算（最初のページのみ印刷）'!K27-E27+AF27</f>
        <v>5118</v>
      </c>
      <c r="BD27" s="80">
        <v>7193</v>
      </c>
      <c r="BE27" s="80">
        <v>1</v>
      </c>
      <c r="BF27" s="80">
        <v>148</v>
      </c>
      <c r="BG27" s="80">
        <v>359</v>
      </c>
      <c r="BH27" s="80">
        <v>55205</v>
      </c>
      <c r="BI27" s="78"/>
      <c r="BJ27" s="45">
        <v>88064</v>
      </c>
      <c r="BK27" s="45">
        <f>'第３７表国保（事業会計）決算（最初のページのみ印刷）'!B27-BJ27</f>
        <v>0</v>
      </c>
      <c r="BL27" s="45">
        <v>83232</v>
      </c>
      <c r="BM27" s="45">
        <f t="shared" si="17"/>
        <v>0</v>
      </c>
      <c r="BN27" s="45">
        <v>0</v>
      </c>
      <c r="BO27" s="45">
        <f t="shared" si="18"/>
        <v>0</v>
      </c>
      <c r="BP27" s="45">
        <v>5598</v>
      </c>
      <c r="BQ27" s="45">
        <f t="shared" si="19"/>
        <v>0</v>
      </c>
      <c r="BR27" s="45">
        <v>4832</v>
      </c>
      <c r="BS27" s="45">
        <f t="shared" si="20"/>
        <v>0</v>
      </c>
      <c r="BT27" s="45">
        <v>5884</v>
      </c>
      <c r="BU27" s="45">
        <f t="shared" si="21"/>
        <v>0</v>
      </c>
      <c r="BV27" s="45">
        <v>5118</v>
      </c>
      <c r="BW27" s="45">
        <f t="shared" si="22"/>
        <v>0</v>
      </c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</row>
    <row r="28" spans="1:246" ht="32.25" customHeight="1">
      <c r="A28" s="90" t="s">
        <v>54</v>
      </c>
      <c r="B28" s="82">
        <v>30128</v>
      </c>
      <c r="C28" s="82">
        <v>75962</v>
      </c>
      <c r="D28" s="82">
        <v>57189</v>
      </c>
      <c r="E28" s="82">
        <v>9920</v>
      </c>
      <c r="F28" s="82">
        <v>29477</v>
      </c>
      <c r="G28" s="82">
        <v>0</v>
      </c>
      <c r="H28" s="82">
        <v>17792</v>
      </c>
      <c r="I28" s="82">
        <v>3550</v>
      </c>
      <c r="J28" s="82">
        <v>28230</v>
      </c>
      <c r="K28" s="82">
        <v>740</v>
      </c>
      <c r="L28" s="82">
        <f t="shared" si="12"/>
        <v>593500</v>
      </c>
      <c r="M28" s="82">
        <v>18611</v>
      </c>
      <c r="N28" s="82">
        <v>15815</v>
      </c>
      <c r="O28" s="82">
        <v>642</v>
      </c>
      <c r="P28" s="82">
        <v>837</v>
      </c>
      <c r="Q28" s="82">
        <v>1317</v>
      </c>
      <c r="R28" s="82">
        <v>389933</v>
      </c>
      <c r="S28" s="82">
        <v>384669</v>
      </c>
      <c r="T28" s="82">
        <v>3950</v>
      </c>
      <c r="U28" s="82">
        <v>1314</v>
      </c>
      <c r="V28" s="83">
        <v>72506</v>
      </c>
      <c r="W28" s="82">
        <v>70057</v>
      </c>
      <c r="X28" s="82">
        <v>2449</v>
      </c>
      <c r="Y28" s="82">
        <v>28470</v>
      </c>
      <c r="Z28" s="82">
        <v>70594</v>
      </c>
      <c r="AA28" s="82">
        <v>70594</v>
      </c>
      <c r="AB28" s="82">
        <v>0</v>
      </c>
      <c r="AC28" s="82">
        <v>0</v>
      </c>
      <c r="AD28" s="82">
        <v>6417</v>
      </c>
      <c r="AE28" s="82">
        <v>3833</v>
      </c>
      <c r="AF28" s="82">
        <v>0</v>
      </c>
      <c r="AG28" s="82">
        <v>3833</v>
      </c>
      <c r="AH28" s="82">
        <v>732</v>
      </c>
      <c r="AI28" s="82">
        <v>0</v>
      </c>
      <c r="AJ28" s="82">
        <v>0</v>
      </c>
      <c r="AK28" s="82">
        <v>0</v>
      </c>
      <c r="AL28" s="82">
        <v>0</v>
      </c>
      <c r="AM28" s="82">
        <v>2404</v>
      </c>
      <c r="AN28" s="82">
        <f>'第３７表国保（事業会計）決算（最初のページのみ印刷）'!B28-L28</f>
        <v>37781</v>
      </c>
      <c r="AO28" s="82">
        <v>0</v>
      </c>
      <c r="AP28" s="82">
        <v>0</v>
      </c>
      <c r="AQ28" s="82">
        <v>0</v>
      </c>
      <c r="AR28" s="82">
        <v>0</v>
      </c>
      <c r="AS28" s="82">
        <v>0</v>
      </c>
      <c r="AT28" s="82">
        <v>5592</v>
      </c>
      <c r="AU28" s="82">
        <f t="shared" si="13"/>
        <v>-5592</v>
      </c>
      <c r="AV28" s="82">
        <v>0</v>
      </c>
      <c r="AW28" s="82">
        <v>0</v>
      </c>
      <c r="AX28" s="82">
        <v>1443</v>
      </c>
      <c r="AY28" s="82">
        <f t="shared" si="14"/>
        <v>-1443</v>
      </c>
      <c r="AZ28" s="82">
        <f t="shared" si="15"/>
        <v>30746</v>
      </c>
      <c r="BA28" s="82">
        <f t="shared" si="16"/>
        <v>37781</v>
      </c>
      <c r="BB28" s="82">
        <f>AZ28-'第３７表国保（事業会計）決算（最初のページのみ印刷）'!K28-E28+AF28</f>
        <v>17380</v>
      </c>
      <c r="BC28" s="82">
        <f>BA28-'第３７表国保（事業会計）決算（最初のページのみ印刷）'!K28-E28+AF28</f>
        <v>24415</v>
      </c>
      <c r="BD28" s="82">
        <v>8850</v>
      </c>
      <c r="BE28" s="82">
        <v>1</v>
      </c>
      <c r="BF28" s="82">
        <v>1309</v>
      </c>
      <c r="BG28" s="82">
        <v>2560</v>
      </c>
      <c r="BH28" s="82">
        <v>159432</v>
      </c>
      <c r="BI28" s="78"/>
      <c r="BJ28" s="45">
        <v>631281</v>
      </c>
      <c r="BK28" s="45">
        <f>'第３７表国保（事業会計）決算（最初のページのみ印刷）'!B28-BJ28</f>
        <v>0</v>
      </c>
      <c r="BL28" s="45">
        <v>593500</v>
      </c>
      <c r="BM28" s="45">
        <f t="shared" si="17"/>
        <v>0</v>
      </c>
      <c r="BN28" s="45">
        <v>0</v>
      </c>
      <c r="BO28" s="45">
        <f t="shared" si="18"/>
        <v>0</v>
      </c>
      <c r="BP28" s="45">
        <v>30746</v>
      </c>
      <c r="BQ28" s="45">
        <f t="shared" si="19"/>
        <v>0</v>
      </c>
      <c r="BR28" s="45">
        <v>37781</v>
      </c>
      <c r="BS28" s="45">
        <f t="shared" si="20"/>
        <v>0</v>
      </c>
      <c r="BT28" s="45">
        <v>17380</v>
      </c>
      <c r="BU28" s="45">
        <f t="shared" si="21"/>
        <v>0</v>
      </c>
      <c r="BV28" s="45">
        <v>24415</v>
      </c>
      <c r="BW28" s="45">
        <f t="shared" si="22"/>
        <v>0</v>
      </c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</row>
    <row r="29" spans="1:246" ht="32.25" customHeight="1">
      <c r="A29" s="4" t="s">
        <v>170</v>
      </c>
      <c r="B29" s="80">
        <v>118568</v>
      </c>
      <c r="C29" s="80">
        <v>272477</v>
      </c>
      <c r="D29" s="80">
        <v>193789</v>
      </c>
      <c r="E29" s="80">
        <v>33830</v>
      </c>
      <c r="F29" s="80">
        <v>89414</v>
      </c>
      <c r="G29" s="80">
        <v>0</v>
      </c>
      <c r="H29" s="80">
        <v>70545</v>
      </c>
      <c r="I29" s="80">
        <v>38407</v>
      </c>
      <c r="J29" s="80">
        <v>125908</v>
      </c>
      <c r="K29" s="80">
        <v>6936</v>
      </c>
      <c r="L29" s="80">
        <f t="shared" si="12"/>
        <v>2197483</v>
      </c>
      <c r="M29" s="80">
        <v>68563</v>
      </c>
      <c r="N29" s="80">
        <v>55533</v>
      </c>
      <c r="O29" s="80">
        <v>4131</v>
      </c>
      <c r="P29" s="80">
        <v>2461</v>
      </c>
      <c r="Q29" s="80">
        <v>6438</v>
      </c>
      <c r="R29" s="80">
        <v>1458218</v>
      </c>
      <c r="S29" s="80">
        <v>1439801</v>
      </c>
      <c r="T29" s="80">
        <v>13300</v>
      </c>
      <c r="U29" s="80">
        <v>5117</v>
      </c>
      <c r="V29" s="81">
        <v>260709</v>
      </c>
      <c r="W29" s="80">
        <v>254636</v>
      </c>
      <c r="X29" s="80">
        <v>6073</v>
      </c>
      <c r="Y29" s="80">
        <v>123994</v>
      </c>
      <c r="Z29" s="80">
        <v>263059</v>
      </c>
      <c r="AA29" s="80">
        <v>263059</v>
      </c>
      <c r="AB29" s="80">
        <v>0</v>
      </c>
      <c r="AC29" s="80">
        <v>0</v>
      </c>
      <c r="AD29" s="80">
        <v>11860</v>
      </c>
      <c r="AE29" s="80">
        <v>0</v>
      </c>
      <c r="AF29" s="80">
        <v>0</v>
      </c>
      <c r="AG29" s="80">
        <v>0</v>
      </c>
      <c r="AH29" s="80">
        <v>449</v>
      </c>
      <c r="AI29" s="80">
        <v>0</v>
      </c>
      <c r="AJ29" s="80">
        <v>0</v>
      </c>
      <c r="AK29" s="80">
        <v>0</v>
      </c>
      <c r="AL29" s="80">
        <v>0</v>
      </c>
      <c r="AM29" s="80">
        <v>10631</v>
      </c>
      <c r="AN29" s="80">
        <f>'第３７表国保（事業会計）決算（最初のページのみ印刷）'!B29-L29</f>
        <v>129046</v>
      </c>
      <c r="AO29" s="80">
        <v>0</v>
      </c>
      <c r="AP29" s="80">
        <v>0</v>
      </c>
      <c r="AQ29" s="80">
        <v>0</v>
      </c>
      <c r="AR29" s="80">
        <v>0</v>
      </c>
      <c r="AS29" s="80">
        <v>0</v>
      </c>
      <c r="AT29" s="80">
        <v>11522</v>
      </c>
      <c r="AU29" s="80">
        <f t="shared" si="13"/>
        <v>-11522</v>
      </c>
      <c r="AV29" s="80">
        <v>0</v>
      </c>
      <c r="AW29" s="80">
        <v>3626</v>
      </c>
      <c r="AX29" s="80">
        <v>0</v>
      </c>
      <c r="AY29" s="80">
        <f t="shared" si="14"/>
        <v>3626</v>
      </c>
      <c r="AZ29" s="80">
        <f t="shared" si="15"/>
        <v>121150</v>
      </c>
      <c r="BA29" s="80">
        <f t="shared" si="16"/>
        <v>129046</v>
      </c>
      <c r="BB29" s="80">
        <f>AZ29-'第３７表国保（事業会計）決算（最初のページのみ印刷）'!K29-E29+AF29</f>
        <v>87320</v>
      </c>
      <c r="BC29" s="80">
        <f>BA29-'第３７表国保（事業会計）決算（最初のページのみ印刷）'!K29-E29+AF29</f>
        <v>95216</v>
      </c>
      <c r="BD29" s="80">
        <v>51944</v>
      </c>
      <c r="BE29" s="80">
        <v>6</v>
      </c>
      <c r="BF29" s="80">
        <v>4441</v>
      </c>
      <c r="BG29" s="80">
        <v>8971</v>
      </c>
      <c r="BH29" s="80">
        <v>139472</v>
      </c>
      <c r="BI29" s="78"/>
      <c r="BJ29" s="45">
        <v>2326529</v>
      </c>
      <c r="BK29" s="45">
        <f>'第３７表国保（事業会計）決算（最初のページのみ印刷）'!B29-BJ29</f>
        <v>0</v>
      </c>
      <c r="BL29" s="45">
        <v>2197483</v>
      </c>
      <c r="BM29" s="45">
        <f t="shared" si="17"/>
        <v>0</v>
      </c>
      <c r="BN29" s="45">
        <v>0</v>
      </c>
      <c r="BO29" s="45">
        <f t="shared" si="18"/>
        <v>0</v>
      </c>
      <c r="BP29" s="45">
        <v>121150</v>
      </c>
      <c r="BQ29" s="45">
        <f t="shared" si="19"/>
        <v>0</v>
      </c>
      <c r="BR29" s="45">
        <v>129046</v>
      </c>
      <c r="BS29" s="45">
        <f t="shared" si="20"/>
        <v>0</v>
      </c>
      <c r="BT29" s="45">
        <v>87320</v>
      </c>
      <c r="BU29" s="45">
        <f t="shared" si="21"/>
        <v>0</v>
      </c>
      <c r="BV29" s="45">
        <v>95216</v>
      </c>
      <c r="BW29" s="45">
        <f t="shared" si="22"/>
        <v>0</v>
      </c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</row>
    <row r="30" spans="1:246" ht="32.25" customHeight="1">
      <c r="A30" s="4" t="s">
        <v>55</v>
      </c>
      <c r="B30" s="80">
        <v>0</v>
      </c>
      <c r="C30" s="80">
        <v>43202</v>
      </c>
      <c r="D30" s="80">
        <v>36220</v>
      </c>
      <c r="E30" s="80">
        <v>4640</v>
      </c>
      <c r="F30" s="80">
        <v>16338</v>
      </c>
      <c r="G30" s="80">
        <v>0</v>
      </c>
      <c r="H30" s="80">
        <v>15242</v>
      </c>
      <c r="I30" s="80">
        <v>5424</v>
      </c>
      <c r="J30" s="80">
        <v>21653</v>
      </c>
      <c r="K30" s="80">
        <v>4384</v>
      </c>
      <c r="L30" s="80">
        <f t="shared" si="12"/>
        <v>377838</v>
      </c>
      <c r="M30" s="80">
        <v>17035</v>
      </c>
      <c r="N30" s="80">
        <v>15063</v>
      </c>
      <c r="O30" s="80">
        <v>398</v>
      </c>
      <c r="P30" s="80">
        <v>658</v>
      </c>
      <c r="Q30" s="80">
        <v>916</v>
      </c>
      <c r="R30" s="80">
        <v>199538</v>
      </c>
      <c r="S30" s="80">
        <v>197082</v>
      </c>
      <c r="T30" s="80">
        <v>1740</v>
      </c>
      <c r="U30" s="80">
        <v>716</v>
      </c>
      <c r="V30" s="81">
        <v>69453</v>
      </c>
      <c r="W30" s="80">
        <v>68446</v>
      </c>
      <c r="X30" s="80">
        <v>1007</v>
      </c>
      <c r="Y30" s="80">
        <v>25703</v>
      </c>
      <c r="Z30" s="80">
        <v>51702</v>
      </c>
      <c r="AA30" s="80">
        <v>8413</v>
      </c>
      <c r="AB30" s="80">
        <v>0</v>
      </c>
      <c r="AC30" s="80">
        <v>43289</v>
      </c>
      <c r="AD30" s="80">
        <v>2599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80">
        <v>11808</v>
      </c>
      <c r="AN30" s="80">
        <f>'第３７表国保（事業会計）決算（最初のページのみ印刷）'!B30-L30</f>
        <v>16470</v>
      </c>
      <c r="AO30" s="80">
        <v>0</v>
      </c>
      <c r="AP30" s="80">
        <v>0</v>
      </c>
      <c r="AQ30" s="80">
        <v>0</v>
      </c>
      <c r="AR30" s="80">
        <v>0</v>
      </c>
      <c r="AS30" s="80">
        <v>0</v>
      </c>
      <c r="AT30" s="80">
        <v>1358</v>
      </c>
      <c r="AU30" s="80">
        <f t="shared" si="13"/>
        <v>-1358</v>
      </c>
      <c r="AV30" s="80">
        <v>0</v>
      </c>
      <c r="AW30" s="80">
        <v>6334</v>
      </c>
      <c r="AX30" s="80">
        <v>0</v>
      </c>
      <c r="AY30" s="80">
        <f t="shared" si="14"/>
        <v>6334</v>
      </c>
      <c r="AZ30" s="80">
        <f t="shared" si="15"/>
        <v>21446</v>
      </c>
      <c r="BA30" s="80">
        <f t="shared" si="16"/>
        <v>16470</v>
      </c>
      <c r="BB30" s="80">
        <f>AZ30-'第３７表国保（事業会計）決算（最初のページのみ印刷）'!K30-E30+AF30</f>
        <v>-10300</v>
      </c>
      <c r="BC30" s="80">
        <f>BA30-'第３７表国保（事業会計）決算（最初のページのみ印刷）'!K30-E30+AF30</f>
        <v>-15276</v>
      </c>
      <c r="BD30" s="80">
        <v>7628</v>
      </c>
      <c r="BE30" s="80">
        <v>1</v>
      </c>
      <c r="BF30" s="80">
        <v>686</v>
      </c>
      <c r="BG30" s="80">
        <v>1525</v>
      </c>
      <c r="BH30" s="80">
        <v>49115</v>
      </c>
      <c r="BI30" s="78"/>
      <c r="BJ30" s="45">
        <v>394308</v>
      </c>
      <c r="BK30" s="45">
        <f>'第３７表国保（事業会計）決算（最初のページのみ印刷）'!B30-BJ30</f>
        <v>0</v>
      </c>
      <c r="BL30" s="45">
        <v>377838</v>
      </c>
      <c r="BM30" s="45">
        <f t="shared" si="17"/>
        <v>0</v>
      </c>
      <c r="BN30" s="45">
        <v>0</v>
      </c>
      <c r="BO30" s="45">
        <f t="shared" si="18"/>
        <v>0</v>
      </c>
      <c r="BP30" s="45">
        <v>21446</v>
      </c>
      <c r="BQ30" s="45">
        <f t="shared" si="19"/>
        <v>0</v>
      </c>
      <c r="BR30" s="45">
        <v>16470</v>
      </c>
      <c r="BS30" s="45">
        <f t="shared" si="20"/>
        <v>0</v>
      </c>
      <c r="BT30" s="45">
        <v>-10300</v>
      </c>
      <c r="BU30" s="45">
        <f t="shared" si="21"/>
        <v>0</v>
      </c>
      <c r="BV30" s="45">
        <v>-15276</v>
      </c>
      <c r="BW30" s="45">
        <f t="shared" si="22"/>
        <v>0</v>
      </c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</row>
    <row r="31" spans="1:246" ht="32.25" customHeight="1">
      <c r="A31" s="4" t="s">
        <v>56</v>
      </c>
      <c r="B31" s="80">
        <v>54938</v>
      </c>
      <c r="C31" s="80">
        <v>129860</v>
      </c>
      <c r="D31" s="80">
        <v>75307</v>
      </c>
      <c r="E31" s="80">
        <v>0</v>
      </c>
      <c r="F31" s="80">
        <v>47912</v>
      </c>
      <c r="G31" s="80">
        <v>0</v>
      </c>
      <c r="H31" s="80">
        <v>27395</v>
      </c>
      <c r="I31" s="80">
        <v>51958</v>
      </c>
      <c r="J31" s="80">
        <v>54579</v>
      </c>
      <c r="K31" s="80">
        <v>6695</v>
      </c>
      <c r="L31" s="80">
        <f t="shared" si="12"/>
        <v>1125345</v>
      </c>
      <c r="M31" s="80">
        <v>44846</v>
      </c>
      <c r="N31" s="80">
        <v>40342</v>
      </c>
      <c r="O31" s="80">
        <v>2483</v>
      </c>
      <c r="P31" s="80">
        <v>1310</v>
      </c>
      <c r="Q31" s="80">
        <v>711</v>
      </c>
      <c r="R31" s="80">
        <v>675423</v>
      </c>
      <c r="S31" s="80">
        <v>665661</v>
      </c>
      <c r="T31" s="80">
        <v>7750</v>
      </c>
      <c r="U31" s="80">
        <v>2012</v>
      </c>
      <c r="V31" s="81">
        <v>159384</v>
      </c>
      <c r="W31" s="80">
        <v>156053</v>
      </c>
      <c r="X31" s="80">
        <v>3331</v>
      </c>
      <c r="Y31" s="80">
        <v>60010</v>
      </c>
      <c r="Z31" s="80">
        <v>119953</v>
      </c>
      <c r="AA31" s="80">
        <v>19578</v>
      </c>
      <c r="AB31" s="80">
        <v>0</v>
      </c>
      <c r="AC31" s="80">
        <v>100375</v>
      </c>
      <c r="AD31" s="80">
        <v>6284</v>
      </c>
      <c r="AE31" s="80">
        <v>2639</v>
      </c>
      <c r="AF31" s="80">
        <v>0</v>
      </c>
      <c r="AG31" s="80">
        <v>2639</v>
      </c>
      <c r="AH31" s="80">
        <v>34578</v>
      </c>
      <c r="AI31" s="80">
        <v>0</v>
      </c>
      <c r="AJ31" s="80">
        <v>0</v>
      </c>
      <c r="AK31" s="80">
        <v>0</v>
      </c>
      <c r="AL31" s="80">
        <v>0</v>
      </c>
      <c r="AM31" s="80">
        <v>22228</v>
      </c>
      <c r="AN31" s="80">
        <f>'第３７表国保（事業会計）決算（最初のページのみ印刷）'!B31-L31</f>
        <v>31661</v>
      </c>
      <c r="AO31" s="80">
        <v>0</v>
      </c>
      <c r="AP31" s="80">
        <v>0</v>
      </c>
      <c r="AQ31" s="80">
        <v>0</v>
      </c>
      <c r="AR31" s="80">
        <v>0</v>
      </c>
      <c r="AS31" s="80">
        <v>7951</v>
      </c>
      <c r="AT31" s="80">
        <v>0</v>
      </c>
      <c r="AU31" s="80">
        <f t="shared" si="13"/>
        <v>7951</v>
      </c>
      <c r="AV31" s="80">
        <v>0</v>
      </c>
      <c r="AW31" s="80">
        <v>0</v>
      </c>
      <c r="AX31" s="80">
        <v>10678</v>
      </c>
      <c r="AY31" s="80">
        <f t="shared" si="14"/>
        <v>-10678</v>
      </c>
      <c r="AZ31" s="80">
        <f t="shared" si="15"/>
        <v>28934</v>
      </c>
      <c r="BA31" s="80">
        <f t="shared" si="16"/>
        <v>31661</v>
      </c>
      <c r="BB31" s="80">
        <f>AZ31-'第３７表国保（事業会計）決算（最初のページのみ印刷）'!K31-E31+AF31</f>
        <v>28934</v>
      </c>
      <c r="BC31" s="80">
        <f>BA31-'第３７表国保（事業会計）決算（最初のページのみ印刷）'!K31-E31+AF31</f>
        <v>31661</v>
      </c>
      <c r="BD31" s="80">
        <v>19079</v>
      </c>
      <c r="BE31" s="80">
        <v>3</v>
      </c>
      <c r="BF31" s="80">
        <v>2461</v>
      </c>
      <c r="BG31" s="80">
        <v>4404</v>
      </c>
      <c r="BH31" s="80">
        <v>220865</v>
      </c>
      <c r="BI31" s="78"/>
      <c r="BJ31" s="45">
        <v>1157006</v>
      </c>
      <c r="BK31" s="45">
        <f>'第３７表国保（事業会計）決算（最初のページのみ印刷）'!B31-BJ31</f>
        <v>0</v>
      </c>
      <c r="BL31" s="45">
        <v>1125345</v>
      </c>
      <c r="BM31" s="45">
        <f t="shared" si="17"/>
        <v>0</v>
      </c>
      <c r="BN31" s="45">
        <v>0</v>
      </c>
      <c r="BO31" s="45">
        <f t="shared" si="18"/>
        <v>0</v>
      </c>
      <c r="BP31" s="45">
        <v>28934</v>
      </c>
      <c r="BQ31" s="45">
        <f t="shared" si="19"/>
        <v>0</v>
      </c>
      <c r="BR31" s="45">
        <v>31661</v>
      </c>
      <c r="BS31" s="45">
        <f t="shared" si="20"/>
        <v>0</v>
      </c>
      <c r="BT31" s="45">
        <v>28934</v>
      </c>
      <c r="BU31" s="45">
        <f t="shared" si="21"/>
        <v>0</v>
      </c>
      <c r="BV31" s="45">
        <v>31661</v>
      </c>
      <c r="BW31" s="45">
        <f t="shared" si="22"/>
        <v>0</v>
      </c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</row>
    <row r="32" spans="1:246" ht="32.25" customHeight="1">
      <c r="A32" s="49" t="s">
        <v>57</v>
      </c>
      <c r="B32" s="80">
        <v>18066</v>
      </c>
      <c r="C32" s="80">
        <v>33650</v>
      </c>
      <c r="D32" s="80">
        <v>36249</v>
      </c>
      <c r="E32" s="80">
        <v>3292</v>
      </c>
      <c r="F32" s="80">
        <v>14971</v>
      </c>
      <c r="G32" s="80">
        <v>0</v>
      </c>
      <c r="H32" s="80">
        <v>17986</v>
      </c>
      <c r="I32" s="80">
        <v>0</v>
      </c>
      <c r="J32" s="80">
        <v>70057</v>
      </c>
      <c r="K32" s="80">
        <v>1400</v>
      </c>
      <c r="L32" s="80">
        <f t="shared" si="12"/>
        <v>449630</v>
      </c>
      <c r="M32" s="80">
        <v>21384</v>
      </c>
      <c r="N32" s="80">
        <v>19525</v>
      </c>
      <c r="O32" s="80">
        <v>620</v>
      </c>
      <c r="P32" s="80">
        <v>697</v>
      </c>
      <c r="Q32" s="80">
        <v>542</v>
      </c>
      <c r="R32" s="80">
        <v>299367</v>
      </c>
      <c r="S32" s="80">
        <v>269012</v>
      </c>
      <c r="T32" s="80">
        <v>29349</v>
      </c>
      <c r="U32" s="80">
        <v>1006</v>
      </c>
      <c r="V32" s="81">
        <v>68689</v>
      </c>
      <c r="W32" s="80">
        <v>66801</v>
      </c>
      <c r="X32" s="80">
        <v>1888</v>
      </c>
      <c r="Y32" s="80">
        <v>21085</v>
      </c>
      <c r="Z32" s="80">
        <v>33711</v>
      </c>
      <c r="AA32" s="80">
        <v>0</v>
      </c>
      <c r="AB32" s="80">
        <v>0</v>
      </c>
      <c r="AC32" s="80">
        <v>33711</v>
      </c>
      <c r="AD32" s="80">
        <v>3875</v>
      </c>
      <c r="AE32" s="80">
        <v>0</v>
      </c>
      <c r="AF32" s="80">
        <v>0</v>
      </c>
      <c r="AG32" s="80">
        <v>0</v>
      </c>
      <c r="AH32" s="80">
        <v>275</v>
      </c>
      <c r="AI32" s="80">
        <v>0</v>
      </c>
      <c r="AJ32" s="80">
        <v>0</v>
      </c>
      <c r="AK32" s="80">
        <v>0</v>
      </c>
      <c r="AL32" s="80">
        <v>0</v>
      </c>
      <c r="AM32" s="80">
        <v>1244</v>
      </c>
      <c r="AN32" s="80">
        <f>'第３７表国保（事業会計）決算（最初のページのみ印刷）'!B32-L32</f>
        <v>67006</v>
      </c>
      <c r="AO32" s="80">
        <v>0</v>
      </c>
      <c r="AP32" s="80">
        <v>0</v>
      </c>
      <c r="AQ32" s="80">
        <v>0</v>
      </c>
      <c r="AR32" s="80">
        <v>0</v>
      </c>
      <c r="AS32" s="80">
        <v>1429</v>
      </c>
      <c r="AT32" s="80">
        <v>0</v>
      </c>
      <c r="AU32" s="80">
        <f t="shared" si="13"/>
        <v>1429</v>
      </c>
      <c r="AV32" s="80">
        <v>0</v>
      </c>
      <c r="AW32" s="80">
        <v>0</v>
      </c>
      <c r="AX32" s="80">
        <v>886</v>
      </c>
      <c r="AY32" s="80">
        <f t="shared" si="14"/>
        <v>-886</v>
      </c>
      <c r="AZ32" s="80">
        <f t="shared" si="15"/>
        <v>67549</v>
      </c>
      <c r="BA32" s="80">
        <f t="shared" si="16"/>
        <v>67006</v>
      </c>
      <c r="BB32" s="80">
        <f>AZ32-'第３７表国保（事業会計）決算（最初のページのみ印刷）'!K32-E32+AF32</f>
        <v>63105</v>
      </c>
      <c r="BC32" s="80">
        <f>BA32-'第３７表国保（事業会計）決算（最初のページのみ印刷）'!K32-E32+AF32</f>
        <v>62562</v>
      </c>
      <c r="BD32" s="80">
        <v>13273</v>
      </c>
      <c r="BE32" s="80">
        <v>2</v>
      </c>
      <c r="BF32" s="80">
        <v>808</v>
      </c>
      <c r="BG32" s="80">
        <v>1638</v>
      </c>
      <c r="BH32" s="80">
        <v>104336</v>
      </c>
      <c r="BI32" s="78"/>
      <c r="BJ32" s="45">
        <v>516636</v>
      </c>
      <c r="BK32" s="45">
        <f>'第３７表国保（事業会計）決算（最初のページのみ印刷）'!B32-BJ32</f>
        <v>0</v>
      </c>
      <c r="BL32" s="45">
        <v>449630</v>
      </c>
      <c r="BM32" s="45">
        <f t="shared" si="17"/>
        <v>0</v>
      </c>
      <c r="BN32" s="45">
        <v>0</v>
      </c>
      <c r="BO32" s="45">
        <f t="shared" si="18"/>
        <v>0</v>
      </c>
      <c r="BP32" s="45">
        <v>67549</v>
      </c>
      <c r="BQ32" s="45">
        <f t="shared" si="19"/>
        <v>0</v>
      </c>
      <c r="BR32" s="45">
        <v>67006</v>
      </c>
      <c r="BS32" s="45">
        <f t="shared" si="20"/>
        <v>0</v>
      </c>
      <c r="BT32" s="45">
        <v>63105</v>
      </c>
      <c r="BU32" s="45">
        <f t="shared" si="21"/>
        <v>0</v>
      </c>
      <c r="BV32" s="45">
        <v>62562</v>
      </c>
      <c r="BW32" s="45">
        <f t="shared" si="22"/>
        <v>0</v>
      </c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</row>
    <row r="33" spans="1:246" ht="32.25" customHeight="1">
      <c r="A33" s="50" t="s">
        <v>58</v>
      </c>
      <c r="B33" s="82">
        <v>74167</v>
      </c>
      <c r="C33" s="82">
        <v>173612</v>
      </c>
      <c r="D33" s="82">
        <v>135941</v>
      </c>
      <c r="E33" s="82">
        <v>8495</v>
      </c>
      <c r="F33" s="82">
        <v>64977</v>
      </c>
      <c r="G33" s="82">
        <v>0</v>
      </c>
      <c r="H33" s="82">
        <v>62469</v>
      </c>
      <c r="I33" s="82">
        <v>0</v>
      </c>
      <c r="J33" s="82">
        <v>62876</v>
      </c>
      <c r="K33" s="82">
        <v>5807</v>
      </c>
      <c r="L33" s="82">
        <f t="shared" si="12"/>
        <v>1787834</v>
      </c>
      <c r="M33" s="82">
        <v>63001</v>
      </c>
      <c r="N33" s="82">
        <v>37802</v>
      </c>
      <c r="O33" s="82">
        <v>16962</v>
      </c>
      <c r="P33" s="82">
        <v>2008</v>
      </c>
      <c r="Q33" s="82">
        <v>6229</v>
      </c>
      <c r="R33" s="82">
        <v>1090774</v>
      </c>
      <c r="S33" s="82">
        <v>1072998</v>
      </c>
      <c r="T33" s="82">
        <v>13750</v>
      </c>
      <c r="U33" s="82">
        <v>4026</v>
      </c>
      <c r="V33" s="83">
        <v>321289</v>
      </c>
      <c r="W33" s="82">
        <v>315174</v>
      </c>
      <c r="X33" s="82">
        <v>6115</v>
      </c>
      <c r="Y33" s="82">
        <v>100473</v>
      </c>
      <c r="Z33" s="82">
        <v>192606</v>
      </c>
      <c r="AA33" s="82">
        <v>192606</v>
      </c>
      <c r="AB33" s="82">
        <v>0</v>
      </c>
      <c r="AC33" s="82">
        <v>0</v>
      </c>
      <c r="AD33" s="82">
        <v>8498</v>
      </c>
      <c r="AE33" s="82">
        <v>0</v>
      </c>
      <c r="AF33" s="82">
        <v>0</v>
      </c>
      <c r="AG33" s="82">
        <v>0</v>
      </c>
      <c r="AH33" s="82">
        <v>417</v>
      </c>
      <c r="AI33" s="82">
        <v>0</v>
      </c>
      <c r="AJ33" s="82">
        <v>0</v>
      </c>
      <c r="AK33" s="82">
        <v>0</v>
      </c>
      <c r="AL33" s="82">
        <v>0</v>
      </c>
      <c r="AM33" s="82">
        <v>10776</v>
      </c>
      <c r="AN33" s="82">
        <f>'第３７表国保（事業会計）決算（最初のページのみ印刷）'!B33-L33</f>
        <v>31244</v>
      </c>
      <c r="AO33" s="82">
        <v>0</v>
      </c>
      <c r="AP33" s="82">
        <v>0</v>
      </c>
      <c r="AQ33" s="82">
        <v>0</v>
      </c>
      <c r="AR33" s="82">
        <v>0</v>
      </c>
      <c r="AS33" s="82">
        <v>0</v>
      </c>
      <c r="AT33" s="82">
        <v>1008</v>
      </c>
      <c r="AU33" s="82">
        <f t="shared" si="13"/>
        <v>-1008</v>
      </c>
      <c r="AV33" s="82">
        <v>0</v>
      </c>
      <c r="AW33" s="82">
        <v>0</v>
      </c>
      <c r="AX33" s="82">
        <v>13582</v>
      </c>
      <c r="AY33" s="82">
        <f t="shared" si="14"/>
        <v>-13582</v>
      </c>
      <c r="AZ33" s="82">
        <f t="shared" si="15"/>
        <v>16654</v>
      </c>
      <c r="BA33" s="82">
        <f t="shared" si="16"/>
        <v>31244</v>
      </c>
      <c r="BB33" s="82">
        <f>AZ33-'第３７表国保（事業会計）決算（最初のページのみ印刷）'!K33-E33+AF33</f>
        <v>-995</v>
      </c>
      <c r="BC33" s="82">
        <f>BA33-'第３７表国保（事業会計）決算（最初のページのみ印刷）'!K33-E33+AF33</f>
        <v>13595</v>
      </c>
      <c r="BD33" s="82">
        <v>60817</v>
      </c>
      <c r="BE33" s="82">
        <v>6</v>
      </c>
      <c r="BF33" s="82">
        <v>3230</v>
      </c>
      <c r="BG33" s="82">
        <v>6774</v>
      </c>
      <c r="BH33" s="83">
        <v>123178</v>
      </c>
      <c r="BI33" s="78"/>
      <c r="BJ33" s="45">
        <v>1819078</v>
      </c>
      <c r="BK33" s="45">
        <f>'第３７表国保（事業会計）決算（最初のページのみ印刷）'!B33-BJ33</f>
        <v>0</v>
      </c>
      <c r="BL33" s="45">
        <v>1787834</v>
      </c>
      <c r="BM33" s="45">
        <f t="shared" si="17"/>
        <v>0</v>
      </c>
      <c r="BN33" s="45">
        <v>0</v>
      </c>
      <c r="BO33" s="45">
        <f t="shared" si="18"/>
        <v>0</v>
      </c>
      <c r="BP33" s="45">
        <v>16654</v>
      </c>
      <c r="BQ33" s="45">
        <f t="shared" si="19"/>
        <v>0</v>
      </c>
      <c r="BR33" s="45">
        <v>31244</v>
      </c>
      <c r="BS33" s="45">
        <f t="shared" si="20"/>
        <v>0</v>
      </c>
      <c r="BT33" s="45">
        <v>-995</v>
      </c>
      <c r="BU33" s="45">
        <f t="shared" si="21"/>
        <v>0</v>
      </c>
      <c r="BV33" s="45">
        <v>13595</v>
      </c>
      <c r="BW33" s="45">
        <f t="shared" si="22"/>
        <v>0</v>
      </c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</row>
    <row r="34" spans="1:246" ht="32.25" customHeight="1">
      <c r="A34" s="49" t="s">
        <v>59</v>
      </c>
      <c r="B34" s="80">
        <v>101868</v>
      </c>
      <c r="C34" s="80">
        <v>259200</v>
      </c>
      <c r="D34" s="80">
        <v>165864</v>
      </c>
      <c r="E34" s="80">
        <v>22315</v>
      </c>
      <c r="F34" s="80">
        <v>80715</v>
      </c>
      <c r="G34" s="80">
        <v>0</v>
      </c>
      <c r="H34" s="80">
        <v>62834</v>
      </c>
      <c r="I34" s="80">
        <v>1176</v>
      </c>
      <c r="J34" s="80">
        <v>149077</v>
      </c>
      <c r="K34" s="80">
        <v>7139</v>
      </c>
      <c r="L34" s="80">
        <f t="shared" si="12"/>
        <v>1990463</v>
      </c>
      <c r="M34" s="80">
        <v>55533</v>
      </c>
      <c r="N34" s="80">
        <v>46889</v>
      </c>
      <c r="O34" s="80">
        <v>4570</v>
      </c>
      <c r="P34" s="80">
        <v>2189</v>
      </c>
      <c r="Q34" s="80">
        <v>1885</v>
      </c>
      <c r="R34" s="80">
        <v>1305422</v>
      </c>
      <c r="S34" s="80">
        <v>1288473</v>
      </c>
      <c r="T34" s="80">
        <v>13250</v>
      </c>
      <c r="U34" s="80">
        <v>3699</v>
      </c>
      <c r="V34" s="81">
        <v>244886</v>
      </c>
      <c r="W34" s="80">
        <v>239323</v>
      </c>
      <c r="X34" s="80">
        <v>5563</v>
      </c>
      <c r="Y34" s="80">
        <v>112518</v>
      </c>
      <c r="Z34" s="80">
        <v>249684</v>
      </c>
      <c r="AA34" s="80">
        <v>249684</v>
      </c>
      <c r="AB34" s="80">
        <v>0</v>
      </c>
      <c r="AC34" s="80">
        <v>0</v>
      </c>
      <c r="AD34" s="80">
        <v>14462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80">
        <v>7958</v>
      </c>
      <c r="AN34" s="80">
        <f>'第３７表国保（事業会計）決算（最初のページのみ印刷）'!B34-L34</f>
        <v>149008</v>
      </c>
      <c r="AO34" s="80">
        <v>0</v>
      </c>
      <c r="AP34" s="80">
        <v>0</v>
      </c>
      <c r="AQ34" s="80">
        <v>0</v>
      </c>
      <c r="AR34" s="80">
        <v>0</v>
      </c>
      <c r="AS34" s="80">
        <v>0</v>
      </c>
      <c r="AT34" s="80">
        <v>6880</v>
      </c>
      <c r="AU34" s="80">
        <f t="shared" si="13"/>
        <v>-6880</v>
      </c>
      <c r="AV34" s="80">
        <v>0</v>
      </c>
      <c r="AW34" s="80">
        <v>6335</v>
      </c>
      <c r="AX34" s="80">
        <v>0</v>
      </c>
      <c r="AY34" s="80">
        <f t="shared" si="14"/>
        <v>6335</v>
      </c>
      <c r="AZ34" s="80">
        <f t="shared" si="15"/>
        <v>148463</v>
      </c>
      <c r="BA34" s="80">
        <f t="shared" si="16"/>
        <v>149008</v>
      </c>
      <c r="BB34" s="80">
        <f>AZ34-'第３７表国保（事業会計）決算（最初のページのみ印刷）'!K34-E34+AF34</f>
        <v>126148</v>
      </c>
      <c r="BC34" s="80">
        <f>BA34-'第３７表国保（事業会計）決算（最初のページのみ印刷）'!K34-E34+AF34</f>
        <v>126693</v>
      </c>
      <c r="BD34" s="80">
        <v>31098</v>
      </c>
      <c r="BE34" s="80">
        <v>5</v>
      </c>
      <c r="BF34" s="80">
        <v>3464</v>
      </c>
      <c r="BG34" s="80">
        <v>7466</v>
      </c>
      <c r="BH34" s="81">
        <v>220847</v>
      </c>
      <c r="BI34" s="78"/>
      <c r="BJ34" s="45">
        <v>2139471</v>
      </c>
      <c r="BK34" s="45">
        <f>'第３７表国保（事業会計）決算（最初のページのみ印刷）'!B34-BJ34</f>
        <v>0</v>
      </c>
      <c r="BL34" s="45">
        <v>1990463</v>
      </c>
      <c r="BM34" s="45">
        <f t="shared" si="17"/>
        <v>0</v>
      </c>
      <c r="BN34" s="45">
        <v>0</v>
      </c>
      <c r="BO34" s="45">
        <f t="shared" si="18"/>
        <v>0</v>
      </c>
      <c r="BP34" s="45">
        <v>148463</v>
      </c>
      <c r="BQ34" s="45">
        <f t="shared" si="19"/>
        <v>0</v>
      </c>
      <c r="BR34" s="45">
        <v>149008</v>
      </c>
      <c r="BS34" s="45">
        <f t="shared" si="20"/>
        <v>0</v>
      </c>
      <c r="BT34" s="45">
        <v>126148</v>
      </c>
      <c r="BU34" s="45">
        <f t="shared" si="21"/>
        <v>0</v>
      </c>
      <c r="BV34" s="45">
        <v>126693</v>
      </c>
      <c r="BW34" s="45">
        <f t="shared" si="22"/>
        <v>0</v>
      </c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</row>
    <row r="35" spans="1:246" ht="32.25" customHeight="1">
      <c r="A35" s="49" t="s">
        <v>60</v>
      </c>
      <c r="B35" s="80">
        <v>20253</v>
      </c>
      <c r="C35" s="80">
        <v>35933</v>
      </c>
      <c r="D35" s="80">
        <v>29961</v>
      </c>
      <c r="E35" s="80">
        <v>3624</v>
      </c>
      <c r="F35" s="80">
        <v>13551</v>
      </c>
      <c r="G35" s="80">
        <v>0</v>
      </c>
      <c r="H35" s="80">
        <v>12786</v>
      </c>
      <c r="I35" s="80">
        <v>58</v>
      </c>
      <c r="J35" s="80">
        <v>18517</v>
      </c>
      <c r="K35" s="80">
        <v>1612</v>
      </c>
      <c r="L35" s="80">
        <f t="shared" si="12"/>
        <v>355842</v>
      </c>
      <c r="M35" s="80">
        <v>20314</v>
      </c>
      <c r="N35" s="80">
        <v>9490</v>
      </c>
      <c r="O35" s="80">
        <v>6723</v>
      </c>
      <c r="P35" s="80">
        <v>573</v>
      </c>
      <c r="Q35" s="80">
        <v>3528</v>
      </c>
      <c r="R35" s="80">
        <v>207734</v>
      </c>
      <c r="S35" s="80">
        <v>205433</v>
      </c>
      <c r="T35" s="80">
        <v>1650</v>
      </c>
      <c r="U35" s="80">
        <v>651</v>
      </c>
      <c r="V35" s="81">
        <v>61605</v>
      </c>
      <c r="W35" s="80">
        <v>60355</v>
      </c>
      <c r="X35" s="80">
        <v>1250</v>
      </c>
      <c r="Y35" s="80">
        <v>19304</v>
      </c>
      <c r="Z35" s="80">
        <v>42957</v>
      </c>
      <c r="AA35" s="80">
        <v>9239</v>
      </c>
      <c r="AB35" s="80">
        <v>33718</v>
      </c>
      <c r="AC35" s="80">
        <v>0</v>
      </c>
      <c r="AD35" s="80">
        <v>3203</v>
      </c>
      <c r="AE35" s="80">
        <v>0</v>
      </c>
      <c r="AF35" s="80">
        <v>0</v>
      </c>
      <c r="AG35" s="80">
        <v>0</v>
      </c>
      <c r="AH35" s="80">
        <v>58</v>
      </c>
      <c r="AI35" s="80">
        <v>0</v>
      </c>
      <c r="AJ35" s="80">
        <v>0</v>
      </c>
      <c r="AK35" s="80">
        <v>0</v>
      </c>
      <c r="AL35" s="80">
        <v>0</v>
      </c>
      <c r="AM35" s="80">
        <v>667</v>
      </c>
      <c r="AN35" s="80">
        <f>'第３７表国保（事業会計）決算（最初のページのみ印刷）'!B35-L35</f>
        <v>11012</v>
      </c>
      <c r="AO35" s="80">
        <v>0</v>
      </c>
      <c r="AP35" s="80">
        <v>0</v>
      </c>
      <c r="AQ35" s="80">
        <v>0</v>
      </c>
      <c r="AR35" s="80">
        <v>0</v>
      </c>
      <c r="AS35" s="80">
        <v>0</v>
      </c>
      <c r="AT35" s="80">
        <v>0</v>
      </c>
      <c r="AU35" s="80">
        <f t="shared" si="13"/>
        <v>0</v>
      </c>
      <c r="AV35" s="80">
        <v>0</v>
      </c>
      <c r="AW35" s="80">
        <v>7070</v>
      </c>
      <c r="AX35" s="80">
        <v>0</v>
      </c>
      <c r="AY35" s="80">
        <f t="shared" si="14"/>
        <v>7070</v>
      </c>
      <c r="AZ35" s="80">
        <f t="shared" si="15"/>
        <v>18082</v>
      </c>
      <c r="BA35" s="80">
        <f t="shared" si="16"/>
        <v>11012</v>
      </c>
      <c r="BB35" s="80">
        <f>AZ35-'第３７表国保（事業会計）決算（最初のページのみ印刷）'!K35-E35+AF35</f>
        <v>14458</v>
      </c>
      <c r="BC35" s="80">
        <f>BA35-'第３７表国保（事業会計）決算（最初のページのみ印刷）'!K35-E35+AF35</f>
        <v>7388</v>
      </c>
      <c r="BD35" s="80">
        <v>13768</v>
      </c>
      <c r="BE35" s="80">
        <v>2</v>
      </c>
      <c r="BF35" s="80">
        <v>588</v>
      </c>
      <c r="BG35" s="80">
        <v>1280</v>
      </c>
      <c r="BH35" s="81">
        <v>24636</v>
      </c>
      <c r="BI35" s="78"/>
      <c r="BJ35" s="45">
        <v>366854</v>
      </c>
      <c r="BK35" s="45">
        <f>'第３７表国保（事業会計）決算（最初のページのみ印刷）'!B35-BJ35</f>
        <v>0</v>
      </c>
      <c r="BL35" s="45">
        <v>355842</v>
      </c>
      <c r="BM35" s="45">
        <f t="shared" si="17"/>
        <v>0</v>
      </c>
      <c r="BN35" s="45">
        <v>0</v>
      </c>
      <c r="BO35" s="45">
        <f t="shared" si="18"/>
        <v>0</v>
      </c>
      <c r="BP35" s="45">
        <v>18082</v>
      </c>
      <c r="BQ35" s="45">
        <f t="shared" si="19"/>
        <v>0</v>
      </c>
      <c r="BR35" s="45">
        <v>11012</v>
      </c>
      <c r="BS35" s="45">
        <f t="shared" si="20"/>
        <v>0</v>
      </c>
      <c r="BT35" s="45">
        <v>14458</v>
      </c>
      <c r="BU35" s="45">
        <f t="shared" si="21"/>
        <v>0</v>
      </c>
      <c r="BV35" s="45">
        <v>7388</v>
      </c>
      <c r="BW35" s="45">
        <f t="shared" si="22"/>
        <v>0</v>
      </c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</row>
    <row r="36" spans="1:246" ht="32.25" customHeight="1">
      <c r="A36" s="49" t="s">
        <v>61</v>
      </c>
      <c r="B36" s="80">
        <v>0</v>
      </c>
      <c r="C36" s="80">
        <v>82163</v>
      </c>
      <c r="D36" s="80">
        <v>73704</v>
      </c>
      <c r="E36" s="80">
        <v>10822</v>
      </c>
      <c r="F36" s="80">
        <v>28531</v>
      </c>
      <c r="G36" s="80">
        <v>0</v>
      </c>
      <c r="H36" s="80">
        <v>34351</v>
      </c>
      <c r="I36" s="80">
        <v>0</v>
      </c>
      <c r="J36" s="80">
        <v>42290</v>
      </c>
      <c r="K36" s="80">
        <v>3174</v>
      </c>
      <c r="L36" s="80">
        <f t="shared" si="12"/>
        <v>606672</v>
      </c>
      <c r="M36" s="80">
        <v>38629</v>
      </c>
      <c r="N36" s="80">
        <v>26436</v>
      </c>
      <c r="O36" s="80">
        <v>8589</v>
      </c>
      <c r="P36" s="80">
        <v>862</v>
      </c>
      <c r="Q36" s="80">
        <v>2742</v>
      </c>
      <c r="R36" s="80">
        <v>370962</v>
      </c>
      <c r="S36" s="80">
        <v>366547</v>
      </c>
      <c r="T36" s="80">
        <v>3460</v>
      </c>
      <c r="U36" s="80">
        <v>955</v>
      </c>
      <c r="V36" s="81">
        <v>73418</v>
      </c>
      <c r="W36" s="80">
        <v>71844</v>
      </c>
      <c r="X36" s="80">
        <v>1574</v>
      </c>
      <c r="Y36" s="80">
        <v>30683</v>
      </c>
      <c r="Z36" s="80">
        <v>78637</v>
      </c>
      <c r="AA36" s="80">
        <v>15345</v>
      </c>
      <c r="AB36" s="80">
        <v>0</v>
      </c>
      <c r="AC36" s="80">
        <v>63292</v>
      </c>
      <c r="AD36" s="80">
        <v>3379</v>
      </c>
      <c r="AE36" s="80">
        <v>6052</v>
      </c>
      <c r="AF36" s="80">
        <v>6052</v>
      </c>
      <c r="AG36" s="80">
        <v>0</v>
      </c>
      <c r="AH36" s="80">
        <v>0</v>
      </c>
      <c r="AI36" s="80">
        <v>0</v>
      </c>
      <c r="AJ36" s="80">
        <v>0</v>
      </c>
      <c r="AK36" s="80">
        <v>0</v>
      </c>
      <c r="AL36" s="80">
        <v>0</v>
      </c>
      <c r="AM36" s="80">
        <v>4912</v>
      </c>
      <c r="AN36" s="80">
        <f>'第３７表国保（事業会計）決算（最初のページのみ印刷）'!B36-L36</f>
        <v>44004</v>
      </c>
      <c r="AO36" s="80">
        <v>0</v>
      </c>
      <c r="AP36" s="80">
        <v>0</v>
      </c>
      <c r="AQ36" s="80">
        <v>0</v>
      </c>
      <c r="AR36" s="80">
        <v>0</v>
      </c>
      <c r="AS36" s="80">
        <v>5697</v>
      </c>
      <c r="AT36" s="80">
        <v>0</v>
      </c>
      <c r="AU36" s="80">
        <f t="shared" si="13"/>
        <v>5697</v>
      </c>
      <c r="AV36" s="80">
        <v>0</v>
      </c>
      <c r="AW36" s="80">
        <v>0</v>
      </c>
      <c r="AX36" s="80">
        <v>4608</v>
      </c>
      <c r="AY36" s="80">
        <f t="shared" si="14"/>
        <v>-4608</v>
      </c>
      <c r="AZ36" s="80">
        <f t="shared" si="15"/>
        <v>45093</v>
      </c>
      <c r="BA36" s="80">
        <f t="shared" si="16"/>
        <v>44004</v>
      </c>
      <c r="BB36" s="80">
        <f>AZ36-'第３７表国保（事業会計）決算（最初のページのみ印刷）'!K36-E36+AF36</f>
        <v>9586</v>
      </c>
      <c r="BC36" s="80">
        <f>BA36-'第３７表国保（事業会計）決算（最初のページのみ印刷）'!K36-E36+AF36</f>
        <v>8497</v>
      </c>
      <c r="BD36" s="80">
        <v>26548</v>
      </c>
      <c r="BE36" s="80">
        <v>3</v>
      </c>
      <c r="BF36" s="80">
        <v>960</v>
      </c>
      <c r="BG36" s="80">
        <v>2059</v>
      </c>
      <c r="BH36" s="81">
        <v>135016</v>
      </c>
      <c r="BI36" s="78"/>
      <c r="BJ36" s="45">
        <v>650676</v>
      </c>
      <c r="BK36" s="45">
        <f>'第３７表国保（事業会計）決算（最初のページのみ印刷）'!B36-BJ36</f>
        <v>0</v>
      </c>
      <c r="BL36" s="45">
        <v>606672</v>
      </c>
      <c r="BM36" s="45">
        <f t="shared" si="17"/>
        <v>0</v>
      </c>
      <c r="BN36" s="45">
        <v>0</v>
      </c>
      <c r="BO36" s="45">
        <f t="shared" si="18"/>
        <v>0</v>
      </c>
      <c r="BP36" s="45">
        <v>45093</v>
      </c>
      <c r="BQ36" s="45">
        <f t="shared" si="19"/>
        <v>0</v>
      </c>
      <c r="BR36" s="45">
        <v>44004</v>
      </c>
      <c r="BS36" s="45">
        <f t="shared" si="20"/>
        <v>0</v>
      </c>
      <c r="BT36" s="45">
        <v>9586</v>
      </c>
      <c r="BU36" s="45">
        <f t="shared" si="21"/>
        <v>0</v>
      </c>
      <c r="BV36" s="45">
        <v>8497</v>
      </c>
      <c r="BW36" s="45">
        <f t="shared" si="22"/>
        <v>0</v>
      </c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</row>
    <row r="37" spans="1:246" ht="32.25" customHeight="1">
      <c r="A37" s="46" t="s">
        <v>62</v>
      </c>
      <c r="B37" s="80">
        <v>0</v>
      </c>
      <c r="C37" s="80">
        <v>42917</v>
      </c>
      <c r="D37" s="80">
        <v>34406</v>
      </c>
      <c r="E37" s="80">
        <v>6099</v>
      </c>
      <c r="F37" s="80">
        <v>14502</v>
      </c>
      <c r="G37" s="80">
        <v>0</v>
      </c>
      <c r="H37" s="80">
        <v>13805</v>
      </c>
      <c r="I37" s="80">
        <v>1000</v>
      </c>
      <c r="J37" s="80">
        <v>15519</v>
      </c>
      <c r="K37" s="80">
        <v>75</v>
      </c>
      <c r="L37" s="80">
        <f t="shared" si="12"/>
        <v>301958</v>
      </c>
      <c r="M37" s="80">
        <v>20570</v>
      </c>
      <c r="N37" s="80">
        <v>14317</v>
      </c>
      <c r="O37" s="80">
        <v>0</v>
      </c>
      <c r="P37" s="80">
        <v>562</v>
      </c>
      <c r="Q37" s="80">
        <v>5691</v>
      </c>
      <c r="R37" s="80">
        <v>192597</v>
      </c>
      <c r="S37" s="80">
        <v>189658</v>
      </c>
      <c r="T37" s="80">
        <v>2330</v>
      </c>
      <c r="U37" s="80">
        <v>609</v>
      </c>
      <c r="V37" s="81">
        <v>38426</v>
      </c>
      <c r="W37" s="80">
        <v>37242</v>
      </c>
      <c r="X37" s="80">
        <v>1184</v>
      </c>
      <c r="Y37" s="80">
        <v>13071</v>
      </c>
      <c r="Z37" s="80">
        <v>32341</v>
      </c>
      <c r="AA37" s="80">
        <v>5094</v>
      </c>
      <c r="AB37" s="80">
        <v>0</v>
      </c>
      <c r="AC37" s="80">
        <v>27247</v>
      </c>
      <c r="AD37" s="80">
        <v>4843</v>
      </c>
      <c r="AE37" s="80">
        <v>0</v>
      </c>
      <c r="AF37" s="80">
        <v>0</v>
      </c>
      <c r="AG37" s="80">
        <v>0</v>
      </c>
      <c r="AH37" s="80">
        <v>55</v>
      </c>
      <c r="AI37" s="80">
        <v>0</v>
      </c>
      <c r="AJ37" s="80">
        <v>0</v>
      </c>
      <c r="AK37" s="80">
        <v>0</v>
      </c>
      <c r="AL37" s="80">
        <v>0</v>
      </c>
      <c r="AM37" s="80">
        <v>55</v>
      </c>
      <c r="AN37" s="80">
        <f>'第３７表国保（事業会計）決算（最初のページのみ印刷）'!B37-L37</f>
        <v>22206</v>
      </c>
      <c r="AO37" s="80">
        <v>0</v>
      </c>
      <c r="AP37" s="80">
        <v>0</v>
      </c>
      <c r="AQ37" s="80">
        <v>0</v>
      </c>
      <c r="AR37" s="80">
        <v>0</v>
      </c>
      <c r="AS37" s="80">
        <v>0</v>
      </c>
      <c r="AT37" s="80">
        <v>5971</v>
      </c>
      <c r="AU37" s="80">
        <f t="shared" si="13"/>
        <v>-5971</v>
      </c>
      <c r="AV37" s="80">
        <v>0</v>
      </c>
      <c r="AW37" s="80">
        <v>0</v>
      </c>
      <c r="AX37" s="80">
        <v>1794</v>
      </c>
      <c r="AY37" s="80">
        <f t="shared" si="14"/>
        <v>-1794</v>
      </c>
      <c r="AZ37" s="80">
        <f t="shared" si="15"/>
        <v>14441</v>
      </c>
      <c r="BA37" s="80">
        <f t="shared" si="16"/>
        <v>22206</v>
      </c>
      <c r="BB37" s="80">
        <f>AZ37-'第３７表国保（事業会計）決算（最初のページのみ印刷）'!K37-E37+AF37</f>
        <v>-5606</v>
      </c>
      <c r="BC37" s="80">
        <f>BA37-'第３７表国保（事業会計）決算（最初のページのみ印刷）'!K37-E37+AF37</f>
        <v>2159</v>
      </c>
      <c r="BD37" s="80">
        <v>12432</v>
      </c>
      <c r="BE37" s="80">
        <v>2</v>
      </c>
      <c r="BF37" s="80">
        <v>588</v>
      </c>
      <c r="BG37" s="80">
        <v>1071</v>
      </c>
      <c r="BH37" s="81">
        <v>17248</v>
      </c>
      <c r="BI37" s="78"/>
      <c r="BJ37" s="45">
        <v>324164</v>
      </c>
      <c r="BK37" s="45">
        <f>'第３７表国保（事業会計）決算（最初のページのみ印刷）'!B37-BJ37</f>
        <v>0</v>
      </c>
      <c r="BL37" s="45">
        <v>301958</v>
      </c>
      <c r="BM37" s="45">
        <f t="shared" si="17"/>
        <v>0</v>
      </c>
      <c r="BN37" s="45">
        <v>0</v>
      </c>
      <c r="BO37" s="45">
        <f t="shared" si="18"/>
        <v>0</v>
      </c>
      <c r="BP37" s="45">
        <v>14441</v>
      </c>
      <c r="BQ37" s="45">
        <f t="shared" si="19"/>
        <v>0</v>
      </c>
      <c r="BR37" s="45">
        <v>22206</v>
      </c>
      <c r="BS37" s="45">
        <f t="shared" si="20"/>
        <v>0</v>
      </c>
      <c r="BT37" s="45">
        <v>-5606</v>
      </c>
      <c r="BU37" s="45">
        <f t="shared" si="21"/>
        <v>0</v>
      </c>
      <c r="BV37" s="45">
        <v>2159</v>
      </c>
      <c r="BW37" s="45">
        <f t="shared" si="22"/>
        <v>0</v>
      </c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</row>
    <row r="38" spans="1:246" ht="32.25" customHeight="1">
      <c r="A38" s="90" t="s">
        <v>63</v>
      </c>
      <c r="B38" s="82">
        <v>18385</v>
      </c>
      <c r="C38" s="82">
        <v>48116</v>
      </c>
      <c r="D38" s="82">
        <v>46776</v>
      </c>
      <c r="E38" s="82">
        <v>7625</v>
      </c>
      <c r="F38" s="82">
        <v>18574</v>
      </c>
      <c r="G38" s="82">
        <v>0</v>
      </c>
      <c r="H38" s="82">
        <v>20577</v>
      </c>
      <c r="I38" s="82">
        <v>15614</v>
      </c>
      <c r="J38" s="82">
        <v>32382</v>
      </c>
      <c r="K38" s="82">
        <v>314</v>
      </c>
      <c r="L38" s="82">
        <f t="shared" si="12"/>
        <v>447708</v>
      </c>
      <c r="M38" s="82">
        <v>20534</v>
      </c>
      <c r="N38" s="82">
        <v>18573</v>
      </c>
      <c r="O38" s="82">
        <v>1002</v>
      </c>
      <c r="P38" s="82">
        <v>670</v>
      </c>
      <c r="Q38" s="82">
        <v>289</v>
      </c>
      <c r="R38" s="82">
        <v>275226</v>
      </c>
      <c r="S38" s="82">
        <v>270621</v>
      </c>
      <c r="T38" s="82">
        <v>3640</v>
      </c>
      <c r="U38" s="82">
        <v>965</v>
      </c>
      <c r="V38" s="83">
        <v>76762</v>
      </c>
      <c r="W38" s="82">
        <v>74658</v>
      </c>
      <c r="X38" s="82">
        <v>2104</v>
      </c>
      <c r="Y38" s="82">
        <v>19942</v>
      </c>
      <c r="Z38" s="82">
        <v>33609</v>
      </c>
      <c r="AA38" s="82">
        <v>33609</v>
      </c>
      <c r="AB38" s="82">
        <v>0</v>
      </c>
      <c r="AC38" s="82">
        <v>0</v>
      </c>
      <c r="AD38" s="82">
        <v>11840</v>
      </c>
      <c r="AE38" s="82">
        <v>4000</v>
      </c>
      <c r="AF38" s="82">
        <v>0</v>
      </c>
      <c r="AG38" s="82">
        <v>4000</v>
      </c>
      <c r="AH38" s="82">
        <v>148</v>
      </c>
      <c r="AI38" s="82">
        <v>0</v>
      </c>
      <c r="AJ38" s="82">
        <v>0</v>
      </c>
      <c r="AK38" s="82">
        <v>0</v>
      </c>
      <c r="AL38" s="82">
        <v>0</v>
      </c>
      <c r="AM38" s="82">
        <v>5647</v>
      </c>
      <c r="AN38" s="82">
        <f>'第３７表国保（事業会計）決算（最初のページのみ印刷）'!B38-L38</f>
        <v>35871</v>
      </c>
      <c r="AO38" s="82">
        <v>0</v>
      </c>
      <c r="AP38" s="82">
        <v>0</v>
      </c>
      <c r="AQ38" s="82">
        <v>0</v>
      </c>
      <c r="AR38" s="82">
        <v>0</v>
      </c>
      <c r="AS38" s="82">
        <v>0</v>
      </c>
      <c r="AT38" s="82">
        <v>12220</v>
      </c>
      <c r="AU38" s="82">
        <f t="shared" si="13"/>
        <v>-12220</v>
      </c>
      <c r="AV38" s="82">
        <v>0</v>
      </c>
      <c r="AW38" s="82">
        <v>784</v>
      </c>
      <c r="AX38" s="82">
        <v>0</v>
      </c>
      <c r="AY38" s="82">
        <f t="shared" si="14"/>
        <v>784</v>
      </c>
      <c r="AZ38" s="82">
        <f t="shared" si="15"/>
        <v>24435</v>
      </c>
      <c r="BA38" s="82">
        <f t="shared" si="16"/>
        <v>35871</v>
      </c>
      <c r="BB38" s="82">
        <f>AZ38-'第３７表国保（事業会計）決算（最初のページのみ印刷）'!K38-E38+AF38</f>
        <v>15311</v>
      </c>
      <c r="BC38" s="82">
        <f>BA38-'第３７表国保（事業会計）決算（最初のページのみ印刷）'!K38-E38+AF38</f>
        <v>26747</v>
      </c>
      <c r="BD38" s="82">
        <v>16580</v>
      </c>
      <c r="BE38" s="82">
        <v>2</v>
      </c>
      <c r="BF38" s="82">
        <v>922</v>
      </c>
      <c r="BG38" s="82">
        <v>1769</v>
      </c>
      <c r="BH38" s="83">
        <v>98435</v>
      </c>
      <c r="BI38" s="78"/>
      <c r="BJ38" s="45">
        <v>483579</v>
      </c>
      <c r="BK38" s="45">
        <f>'第３７表国保（事業会計）決算（最初のページのみ印刷）'!B38-BJ38</f>
        <v>0</v>
      </c>
      <c r="BL38" s="45">
        <v>447708</v>
      </c>
      <c r="BM38" s="45">
        <f t="shared" si="17"/>
        <v>0</v>
      </c>
      <c r="BN38" s="45">
        <v>0</v>
      </c>
      <c r="BO38" s="45">
        <f t="shared" si="18"/>
        <v>0</v>
      </c>
      <c r="BP38" s="45">
        <v>24435</v>
      </c>
      <c r="BQ38" s="45">
        <f t="shared" si="19"/>
        <v>0</v>
      </c>
      <c r="BR38" s="45">
        <v>35871</v>
      </c>
      <c r="BS38" s="45">
        <f t="shared" si="20"/>
        <v>0</v>
      </c>
      <c r="BT38" s="45">
        <v>15311</v>
      </c>
      <c r="BU38" s="45">
        <f t="shared" si="21"/>
        <v>0</v>
      </c>
      <c r="BV38" s="45">
        <v>26747</v>
      </c>
      <c r="BW38" s="45">
        <f t="shared" si="22"/>
        <v>0</v>
      </c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</row>
    <row r="39" spans="1:246" ht="32.25" customHeight="1">
      <c r="A39" s="4" t="s">
        <v>64</v>
      </c>
      <c r="B39" s="80">
        <v>18807</v>
      </c>
      <c r="C39" s="80">
        <v>22810</v>
      </c>
      <c r="D39" s="80">
        <v>29274</v>
      </c>
      <c r="E39" s="80">
        <v>6343</v>
      </c>
      <c r="F39" s="80">
        <v>12450</v>
      </c>
      <c r="G39" s="80">
        <v>0</v>
      </c>
      <c r="H39" s="80">
        <v>10481</v>
      </c>
      <c r="I39" s="80">
        <v>0</v>
      </c>
      <c r="J39" s="80">
        <v>11561</v>
      </c>
      <c r="K39" s="80">
        <v>3137</v>
      </c>
      <c r="L39" s="80">
        <f t="shared" si="12"/>
        <v>246956</v>
      </c>
      <c r="M39" s="80">
        <v>12141</v>
      </c>
      <c r="N39" s="80">
        <v>11310</v>
      </c>
      <c r="O39" s="80">
        <v>243</v>
      </c>
      <c r="P39" s="80">
        <v>542</v>
      </c>
      <c r="Q39" s="80">
        <v>46</v>
      </c>
      <c r="R39" s="80">
        <v>151770</v>
      </c>
      <c r="S39" s="80">
        <v>151167</v>
      </c>
      <c r="T39" s="80">
        <v>0</v>
      </c>
      <c r="U39" s="80">
        <v>603</v>
      </c>
      <c r="V39" s="81">
        <v>32595</v>
      </c>
      <c r="W39" s="80">
        <v>31444</v>
      </c>
      <c r="X39" s="80">
        <v>1151</v>
      </c>
      <c r="Y39" s="80">
        <v>13436</v>
      </c>
      <c r="Z39" s="80">
        <v>29385</v>
      </c>
      <c r="AA39" s="80">
        <v>29385</v>
      </c>
      <c r="AB39" s="80">
        <v>0</v>
      </c>
      <c r="AC39" s="80">
        <v>0</v>
      </c>
      <c r="AD39" s="80">
        <v>1118</v>
      </c>
      <c r="AE39" s="80">
        <v>6404</v>
      </c>
      <c r="AF39" s="80">
        <v>6404</v>
      </c>
      <c r="AG39" s="80">
        <v>0</v>
      </c>
      <c r="AH39" s="80">
        <v>107</v>
      </c>
      <c r="AI39" s="80">
        <v>0</v>
      </c>
      <c r="AJ39" s="80">
        <v>0</v>
      </c>
      <c r="AK39" s="80">
        <v>0</v>
      </c>
      <c r="AL39" s="80">
        <v>0</v>
      </c>
      <c r="AM39" s="80">
        <v>0</v>
      </c>
      <c r="AN39" s="80">
        <f>'第３７表国保（事業会計）決算（最初のページのみ印刷）'!B39-L39</f>
        <v>14957</v>
      </c>
      <c r="AO39" s="80">
        <v>0</v>
      </c>
      <c r="AP39" s="80">
        <v>0</v>
      </c>
      <c r="AQ39" s="80">
        <v>0</v>
      </c>
      <c r="AR39" s="80">
        <v>0</v>
      </c>
      <c r="AS39" s="80">
        <v>0</v>
      </c>
      <c r="AT39" s="80">
        <v>806</v>
      </c>
      <c r="AU39" s="80">
        <f t="shared" si="13"/>
        <v>-806</v>
      </c>
      <c r="AV39" s="80">
        <v>0</v>
      </c>
      <c r="AW39" s="80">
        <v>0</v>
      </c>
      <c r="AX39" s="80">
        <v>0</v>
      </c>
      <c r="AY39" s="80">
        <f t="shared" si="14"/>
        <v>0</v>
      </c>
      <c r="AZ39" s="80">
        <f t="shared" si="15"/>
        <v>14151</v>
      </c>
      <c r="BA39" s="80">
        <f t="shared" si="16"/>
        <v>14957</v>
      </c>
      <c r="BB39" s="80">
        <f>AZ39-'第３７表国保（事業会計）決算（最初のページのみ印刷）'!K39-E39+AF39</f>
        <v>14212</v>
      </c>
      <c r="BC39" s="80">
        <f>BA39-'第３７表国保（事業会計）決算（最初のページのみ印刷）'!K39-E39+AF39</f>
        <v>15018</v>
      </c>
      <c r="BD39" s="80">
        <v>5160</v>
      </c>
      <c r="BE39" s="80">
        <v>1</v>
      </c>
      <c r="BF39" s="80">
        <v>556</v>
      </c>
      <c r="BG39" s="80">
        <v>1071</v>
      </c>
      <c r="BH39" s="81">
        <v>63644</v>
      </c>
      <c r="BI39" s="78"/>
      <c r="BJ39" s="45">
        <v>261913</v>
      </c>
      <c r="BK39" s="45">
        <f>'第３７表国保（事業会計）決算（最初のページのみ印刷）'!B39-BJ39</f>
        <v>0</v>
      </c>
      <c r="BL39" s="45">
        <v>246956</v>
      </c>
      <c r="BM39" s="45">
        <f t="shared" si="17"/>
        <v>0</v>
      </c>
      <c r="BN39" s="45">
        <v>0</v>
      </c>
      <c r="BO39" s="45">
        <f t="shared" si="18"/>
        <v>0</v>
      </c>
      <c r="BP39" s="45">
        <v>14151</v>
      </c>
      <c r="BQ39" s="45">
        <f t="shared" si="19"/>
        <v>0</v>
      </c>
      <c r="BR39" s="45">
        <v>14957</v>
      </c>
      <c r="BS39" s="45">
        <f t="shared" si="20"/>
        <v>0</v>
      </c>
      <c r="BT39" s="45">
        <v>14212</v>
      </c>
      <c r="BU39" s="45">
        <f t="shared" si="21"/>
        <v>0</v>
      </c>
      <c r="BV39" s="45">
        <v>15018</v>
      </c>
      <c r="BW39" s="45">
        <f t="shared" si="22"/>
        <v>0</v>
      </c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</row>
    <row r="40" spans="1:246" ht="32.25" customHeight="1">
      <c r="A40" s="4" t="s">
        <v>171</v>
      </c>
      <c r="B40" s="80">
        <v>0</v>
      </c>
      <c r="C40" s="80">
        <v>297547</v>
      </c>
      <c r="D40" s="80">
        <v>215104</v>
      </c>
      <c r="E40" s="80">
        <v>26976</v>
      </c>
      <c r="F40" s="80">
        <v>99750</v>
      </c>
      <c r="G40" s="80">
        <v>0</v>
      </c>
      <c r="H40" s="80">
        <v>88378</v>
      </c>
      <c r="I40" s="80">
        <v>0</v>
      </c>
      <c r="J40" s="80">
        <v>281834</v>
      </c>
      <c r="K40" s="80">
        <v>20075</v>
      </c>
      <c r="L40" s="80">
        <f t="shared" si="12"/>
        <v>2652079</v>
      </c>
      <c r="M40" s="80">
        <v>77777</v>
      </c>
      <c r="N40" s="80">
        <v>67028</v>
      </c>
      <c r="O40" s="80">
        <v>7027</v>
      </c>
      <c r="P40" s="80">
        <v>2749</v>
      </c>
      <c r="Q40" s="80">
        <v>973</v>
      </c>
      <c r="R40" s="80">
        <v>1630931</v>
      </c>
      <c r="S40" s="80">
        <v>1605481</v>
      </c>
      <c r="T40" s="80">
        <v>19950</v>
      </c>
      <c r="U40" s="80">
        <v>5500</v>
      </c>
      <c r="V40" s="81">
        <v>382405</v>
      </c>
      <c r="W40" s="80">
        <v>374583</v>
      </c>
      <c r="X40" s="80">
        <v>7822</v>
      </c>
      <c r="Y40" s="80">
        <v>156471</v>
      </c>
      <c r="Z40" s="80">
        <v>307905</v>
      </c>
      <c r="AA40" s="80">
        <v>46881</v>
      </c>
      <c r="AB40" s="80">
        <v>0</v>
      </c>
      <c r="AC40" s="80">
        <v>261024</v>
      </c>
      <c r="AD40" s="80">
        <v>15166</v>
      </c>
      <c r="AE40" s="80">
        <v>1059</v>
      </c>
      <c r="AF40" s="80">
        <v>0</v>
      </c>
      <c r="AG40" s="80">
        <v>1059</v>
      </c>
      <c r="AH40" s="80">
        <v>50000</v>
      </c>
      <c r="AI40" s="80">
        <v>0</v>
      </c>
      <c r="AJ40" s="80">
        <v>0</v>
      </c>
      <c r="AK40" s="80">
        <v>0</v>
      </c>
      <c r="AL40" s="80">
        <v>0</v>
      </c>
      <c r="AM40" s="80">
        <v>30365</v>
      </c>
      <c r="AN40" s="80">
        <f>'第３７表国保（事業会計）決算（最初のページのみ印刷）'!B40-L40</f>
        <v>258202</v>
      </c>
      <c r="AO40" s="80">
        <v>0</v>
      </c>
      <c r="AP40" s="80">
        <v>0</v>
      </c>
      <c r="AQ40" s="80">
        <v>0</v>
      </c>
      <c r="AR40" s="80">
        <v>0</v>
      </c>
      <c r="AS40" s="80">
        <v>0</v>
      </c>
      <c r="AT40" s="80">
        <v>28853</v>
      </c>
      <c r="AU40" s="80">
        <f t="shared" si="13"/>
        <v>-28853</v>
      </c>
      <c r="AV40" s="80">
        <v>0</v>
      </c>
      <c r="AW40" s="80">
        <v>6489</v>
      </c>
      <c r="AX40" s="80">
        <v>0</v>
      </c>
      <c r="AY40" s="80">
        <f t="shared" si="14"/>
        <v>6489</v>
      </c>
      <c r="AZ40" s="80">
        <f t="shared" si="15"/>
        <v>235838</v>
      </c>
      <c r="BA40" s="80">
        <f t="shared" si="16"/>
        <v>258202</v>
      </c>
      <c r="BB40" s="80">
        <f>AZ40-'第３７表国保（事業会計）決算（最初のページのみ印刷）'!K40-E40+AF40</f>
        <v>66419</v>
      </c>
      <c r="BC40" s="80">
        <f>BA40-'第３７表国保（事業会計）決算（最初のページのみ印刷）'!K40-E40+AF40</f>
        <v>88783</v>
      </c>
      <c r="BD40" s="80">
        <v>38896</v>
      </c>
      <c r="BE40" s="80">
        <v>6</v>
      </c>
      <c r="BF40" s="80">
        <v>4757</v>
      </c>
      <c r="BG40" s="80">
        <v>10161</v>
      </c>
      <c r="BH40" s="81">
        <v>254336</v>
      </c>
      <c r="BI40" s="78"/>
      <c r="BJ40" s="45">
        <v>2910281</v>
      </c>
      <c r="BK40" s="45">
        <f>'第３７表国保（事業会計）決算（最初のページのみ印刷）'!B40-BJ40</f>
        <v>0</v>
      </c>
      <c r="BL40" s="45">
        <v>2652079</v>
      </c>
      <c r="BM40" s="45">
        <f t="shared" si="17"/>
        <v>0</v>
      </c>
      <c r="BN40" s="45">
        <v>0</v>
      </c>
      <c r="BO40" s="45">
        <f t="shared" si="18"/>
        <v>0</v>
      </c>
      <c r="BP40" s="45">
        <v>235838</v>
      </c>
      <c r="BQ40" s="45">
        <f t="shared" si="19"/>
        <v>0</v>
      </c>
      <c r="BR40" s="45">
        <v>258202</v>
      </c>
      <c r="BS40" s="45">
        <f t="shared" si="20"/>
        <v>0</v>
      </c>
      <c r="BT40" s="45">
        <v>66419</v>
      </c>
      <c r="BU40" s="45">
        <f t="shared" si="21"/>
        <v>0</v>
      </c>
      <c r="BV40" s="45">
        <v>88783</v>
      </c>
      <c r="BW40" s="45">
        <f t="shared" si="22"/>
        <v>0</v>
      </c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</row>
    <row r="41" spans="1:246" ht="32.25" customHeight="1">
      <c r="A41" s="4" t="s">
        <v>65</v>
      </c>
      <c r="B41" s="80">
        <v>70096</v>
      </c>
      <c r="C41" s="80">
        <v>164636</v>
      </c>
      <c r="D41" s="80">
        <v>174276</v>
      </c>
      <c r="E41" s="80">
        <v>46311</v>
      </c>
      <c r="F41" s="80">
        <v>79315</v>
      </c>
      <c r="G41" s="80">
        <v>0</v>
      </c>
      <c r="H41" s="80">
        <v>48650</v>
      </c>
      <c r="I41" s="80">
        <v>0</v>
      </c>
      <c r="J41" s="80">
        <v>126878</v>
      </c>
      <c r="K41" s="80">
        <v>4420</v>
      </c>
      <c r="L41" s="80">
        <f t="shared" si="12"/>
        <v>1606771</v>
      </c>
      <c r="M41" s="80">
        <v>48222</v>
      </c>
      <c r="N41" s="80">
        <v>34209</v>
      </c>
      <c r="O41" s="80">
        <v>11531</v>
      </c>
      <c r="P41" s="80">
        <v>1762</v>
      </c>
      <c r="Q41" s="80">
        <v>720</v>
      </c>
      <c r="R41" s="80">
        <v>1039878</v>
      </c>
      <c r="S41" s="80">
        <v>1022314</v>
      </c>
      <c r="T41" s="80">
        <v>14350</v>
      </c>
      <c r="U41" s="80">
        <v>3214</v>
      </c>
      <c r="V41" s="81">
        <v>234018</v>
      </c>
      <c r="W41" s="80">
        <v>230749</v>
      </c>
      <c r="X41" s="80">
        <v>3269</v>
      </c>
      <c r="Y41" s="80">
        <v>104521</v>
      </c>
      <c r="Z41" s="80">
        <v>172653</v>
      </c>
      <c r="AA41" s="80">
        <v>172653</v>
      </c>
      <c r="AB41" s="80">
        <v>0</v>
      </c>
      <c r="AC41" s="80">
        <v>0</v>
      </c>
      <c r="AD41" s="80">
        <v>5392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80">
        <v>0</v>
      </c>
      <c r="AK41" s="80">
        <v>0</v>
      </c>
      <c r="AL41" s="80">
        <v>0</v>
      </c>
      <c r="AM41" s="80">
        <v>2087</v>
      </c>
      <c r="AN41" s="80">
        <f>'第３７表国保（事業会計）決算（最初のページのみ印刷）'!B41-L41</f>
        <v>141921</v>
      </c>
      <c r="AO41" s="80">
        <v>0</v>
      </c>
      <c r="AP41" s="80">
        <v>0</v>
      </c>
      <c r="AQ41" s="80">
        <v>0</v>
      </c>
      <c r="AR41" s="80">
        <v>0</v>
      </c>
      <c r="AS41" s="80">
        <v>6831</v>
      </c>
      <c r="AT41" s="80">
        <v>0</v>
      </c>
      <c r="AU41" s="80">
        <f t="shared" si="13"/>
        <v>6831</v>
      </c>
      <c r="AV41" s="80">
        <v>0</v>
      </c>
      <c r="AW41" s="80">
        <v>0</v>
      </c>
      <c r="AX41" s="80">
        <v>801</v>
      </c>
      <c r="AY41" s="80">
        <f t="shared" si="14"/>
        <v>-801</v>
      </c>
      <c r="AZ41" s="80">
        <f t="shared" si="15"/>
        <v>147951</v>
      </c>
      <c r="BA41" s="80">
        <f t="shared" si="16"/>
        <v>141921</v>
      </c>
      <c r="BB41" s="80">
        <f>AZ41-'第３７表国保（事業会計）決算（最初のページのみ印刷）'!K41-E41+AF41</f>
        <v>94766</v>
      </c>
      <c r="BC41" s="80">
        <f>BA41-'第３７表国保（事業会計）決算（最初のページのみ印刷）'!K41-E41+AF41</f>
        <v>88736</v>
      </c>
      <c r="BD41" s="80">
        <v>163</v>
      </c>
      <c r="BE41" s="80">
        <v>11</v>
      </c>
      <c r="BF41" s="80">
        <v>3276</v>
      </c>
      <c r="BG41" s="80">
        <v>6224</v>
      </c>
      <c r="BH41" s="81">
        <v>36637</v>
      </c>
      <c r="BI41" s="78"/>
      <c r="BJ41" s="45">
        <v>1748692</v>
      </c>
      <c r="BK41" s="45">
        <f>'第３７表国保（事業会計）決算（最初のページのみ印刷）'!B41-BJ41</f>
        <v>0</v>
      </c>
      <c r="BL41" s="45">
        <v>1606771</v>
      </c>
      <c r="BM41" s="45">
        <f t="shared" si="17"/>
        <v>0</v>
      </c>
      <c r="BN41" s="45">
        <v>0</v>
      </c>
      <c r="BO41" s="45">
        <f t="shared" si="18"/>
        <v>0</v>
      </c>
      <c r="BP41" s="45">
        <v>147951</v>
      </c>
      <c r="BQ41" s="45">
        <f t="shared" si="19"/>
        <v>0</v>
      </c>
      <c r="BR41" s="45">
        <v>141921</v>
      </c>
      <c r="BS41" s="45">
        <f t="shared" si="20"/>
        <v>0</v>
      </c>
      <c r="BT41" s="45">
        <v>94766</v>
      </c>
      <c r="BU41" s="45">
        <f t="shared" si="21"/>
        <v>0</v>
      </c>
      <c r="BV41" s="45">
        <v>88736</v>
      </c>
      <c r="BW41" s="45">
        <f t="shared" si="22"/>
        <v>0</v>
      </c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</row>
    <row r="42" spans="1:246" ht="32.25" customHeight="1">
      <c r="A42" s="49" t="s">
        <v>66</v>
      </c>
      <c r="B42" s="80">
        <v>0</v>
      </c>
      <c r="C42" s="80">
        <v>70353</v>
      </c>
      <c r="D42" s="80">
        <v>78921</v>
      </c>
      <c r="E42" s="80">
        <v>6924</v>
      </c>
      <c r="F42" s="80">
        <v>29932</v>
      </c>
      <c r="G42" s="80">
        <v>0</v>
      </c>
      <c r="H42" s="80">
        <v>42065</v>
      </c>
      <c r="I42" s="80">
        <v>0</v>
      </c>
      <c r="J42" s="80">
        <v>40381</v>
      </c>
      <c r="K42" s="80">
        <v>2439</v>
      </c>
      <c r="L42" s="80">
        <f t="shared" si="12"/>
        <v>727920</v>
      </c>
      <c r="M42" s="80">
        <v>42152</v>
      </c>
      <c r="N42" s="80">
        <v>32250</v>
      </c>
      <c r="O42" s="80">
        <v>8814</v>
      </c>
      <c r="P42" s="80">
        <v>853</v>
      </c>
      <c r="Q42" s="80">
        <v>235</v>
      </c>
      <c r="R42" s="80">
        <v>444684</v>
      </c>
      <c r="S42" s="80">
        <v>439000</v>
      </c>
      <c r="T42" s="80">
        <v>4200</v>
      </c>
      <c r="U42" s="80">
        <v>1484</v>
      </c>
      <c r="V42" s="81">
        <v>94904</v>
      </c>
      <c r="W42" s="80">
        <v>93144</v>
      </c>
      <c r="X42" s="80">
        <v>1760</v>
      </c>
      <c r="Y42" s="80">
        <v>44269</v>
      </c>
      <c r="Z42" s="80">
        <v>81632</v>
      </c>
      <c r="AA42" s="80">
        <v>13320</v>
      </c>
      <c r="AB42" s="80">
        <v>0</v>
      </c>
      <c r="AC42" s="80">
        <v>68312</v>
      </c>
      <c r="AD42" s="80">
        <v>12393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7886</v>
      </c>
      <c r="AN42" s="80">
        <f>'第３７表国保（事業会計）決算（最初のページのみ印刷）'!B42-L42</f>
        <v>7189</v>
      </c>
      <c r="AO42" s="80">
        <v>0</v>
      </c>
      <c r="AP42" s="80">
        <v>0</v>
      </c>
      <c r="AQ42" s="80">
        <v>0</v>
      </c>
      <c r="AR42" s="80">
        <v>0</v>
      </c>
      <c r="AS42" s="80">
        <v>354</v>
      </c>
      <c r="AT42" s="80">
        <v>0</v>
      </c>
      <c r="AU42" s="80">
        <f t="shared" si="13"/>
        <v>354</v>
      </c>
      <c r="AV42" s="80">
        <v>0</v>
      </c>
      <c r="AW42" s="80">
        <v>0</v>
      </c>
      <c r="AX42" s="80">
        <v>7398</v>
      </c>
      <c r="AY42" s="80">
        <f t="shared" si="14"/>
        <v>-7398</v>
      </c>
      <c r="AZ42" s="80">
        <f t="shared" si="15"/>
        <v>145</v>
      </c>
      <c r="BA42" s="80">
        <f t="shared" si="16"/>
        <v>7189</v>
      </c>
      <c r="BB42" s="80">
        <f>AZ42-'第３７表国保（事業会計）決算（最初のページのみ印刷）'!K42-E42+AF42</f>
        <v>-42503</v>
      </c>
      <c r="BC42" s="80">
        <f>BA42-'第３７表国保（事業会計）決算（最初のページのみ印刷）'!K42-E42+AF42</f>
        <v>-35459</v>
      </c>
      <c r="BD42" s="80">
        <v>24132</v>
      </c>
      <c r="BE42" s="80">
        <v>3</v>
      </c>
      <c r="BF42" s="80">
        <v>1185</v>
      </c>
      <c r="BG42" s="80">
        <v>2647</v>
      </c>
      <c r="BH42" s="81">
        <v>8</v>
      </c>
      <c r="BI42" s="78"/>
      <c r="BJ42" s="45">
        <v>735109</v>
      </c>
      <c r="BK42" s="45">
        <f>'第３７表国保（事業会計）決算（最初のページのみ印刷）'!B42-BJ42</f>
        <v>0</v>
      </c>
      <c r="BL42" s="45">
        <v>727920</v>
      </c>
      <c r="BM42" s="45">
        <f t="shared" si="17"/>
        <v>0</v>
      </c>
      <c r="BN42" s="45">
        <v>0</v>
      </c>
      <c r="BO42" s="45">
        <f t="shared" si="18"/>
        <v>0</v>
      </c>
      <c r="BP42" s="45">
        <v>145</v>
      </c>
      <c r="BQ42" s="45">
        <f t="shared" si="19"/>
        <v>0</v>
      </c>
      <c r="BR42" s="45">
        <v>7189</v>
      </c>
      <c r="BS42" s="45">
        <f t="shared" si="20"/>
        <v>0</v>
      </c>
      <c r="BT42" s="45">
        <v>-42503</v>
      </c>
      <c r="BU42" s="45">
        <f t="shared" si="21"/>
        <v>0</v>
      </c>
      <c r="BV42" s="45">
        <v>-35459</v>
      </c>
      <c r="BW42" s="45">
        <f t="shared" si="22"/>
        <v>0</v>
      </c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</row>
    <row r="43" spans="1:246" ht="32.25" customHeight="1">
      <c r="A43" s="50" t="s">
        <v>67</v>
      </c>
      <c r="B43" s="82">
        <v>0</v>
      </c>
      <c r="C43" s="82">
        <v>66955</v>
      </c>
      <c r="D43" s="82">
        <v>62315</v>
      </c>
      <c r="E43" s="82">
        <v>0</v>
      </c>
      <c r="F43" s="82">
        <v>17072</v>
      </c>
      <c r="G43" s="82">
        <v>0</v>
      </c>
      <c r="H43" s="82">
        <v>45243</v>
      </c>
      <c r="I43" s="82">
        <v>0</v>
      </c>
      <c r="J43" s="82">
        <v>43012</v>
      </c>
      <c r="K43" s="82">
        <v>401</v>
      </c>
      <c r="L43" s="82">
        <f t="shared" si="12"/>
        <v>588119</v>
      </c>
      <c r="M43" s="82">
        <v>21850</v>
      </c>
      <c r="N43" s="82">
        <v>20146</v>
      </c>
      <c r="O43" s="82">
        <v>847</v>
      </c>
      <c r="P43" s="82">
        <v>709</v>
      </c>
      <c r="Q43" s="82">
        <v>148</v>
      </c>
      <c r="R43" s="82">
        <v>361649</v>
      </c>
      <c r="S43" s="82">
        <v>357025</v>
      </c>
      <c r="T43" s="82">
        <v>3410</v>
      </c>
      <c r="U43" s="82">
        <v>1214</v>
      </c>
      <c r="V43" s="83">
        <v>93724</v>
      </c>
      <c r="W43" s="82">
        <v>92595</v>
      </c>
      <c r="X43" s="82">
        <v>1129</v>
      </c>
      <c r="Y43" s="82">
        <v>36628</v>
      </c>
      <c r="Z43" s="82">
        <v>65627</v>
      </c>
      <c r="AA43" s="82">
        <v>65627</v>
      </c>
      <c r="AB43" s="82">
        <v>0</v>
      </c>
      <c r="AC43" s="82">
        <v>0</v>
      </c>
      <c r="AD43" s="82">
        <v>789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>
        <v>0</v>
      </c>
      <c r="AM43" s="82">
        <v>7852</v>
      </c>
      <c r="AN43" s="82">
        <f>'第３７表国保（事業会計）決算（最初のページのみ印刷）'!B43-L43</f>
        <v>23414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2">
        <v>0</v>
      </c>
      <c r="AU43" s="82">
        <f t="shared" si="13"/>
        <v>0</v>
      </c>
      <c r="AV43" s="82">
        <v>0</v>
      </c>
      <c r="AW43" s="82">
        <v>0</v>
      </c>
      <c r="AX43" s="82">
        <v>4090</v>
      </c>
      <c r="AY43" s="82">
        <f t="shared" si="14"/>
        <v>-4090</v>
      </c>
      <c r="AZ43" s="82">
        <f t="shared" si="15"/>
        <v>19324</v>
      </c>
      <c r="BA43" s="82">
        <f t="shared" si="16"/>
        <v>23414</v>
      </c>
      <c r="BB43" s="82">
        <f>AZ43-'第３７表国保（事業会計）決算（最初のページのみ印刷）'!K43-E43+AF43</f>
        <v>-13808</v>
      </c>
      <c r="BC43" s="82">
        <f>BA43-'第３７表国保（事業会計）決算（最初のページのみ印刷）'!K43-E43+AF43</f>
        <v>-9718</v>
      </c>
      <c r="BD43" s="82">
        <v>13694</v>
      </c>
      <c r="BE43" s="82">
        <v>2</v>
      </c>
      <c r="BF43" s="82">
        <v>790</v>
      </c>
      <c r="BG43" s="82">
        <v>2072</v>
      </c>
      <c r="BH43" s="83">
        <v>57597</v>
      </c>
      <c r="BI43" s="78"/>
      <c r="BJ43" s="45">
        <v>611533</v>
      </c>
      <c r="BK43" s="45">
        <f>'第３７表国保（事業会計）決算（最初のページのみ印刷）'!B43-BJ43</f>
        <v>0</v>
      </c>
      <c r="BL43" s="45">
        <v>588119</v>
      </c>
      <c r="BM43" s="45">
        <f t="shared" si="17"/>
        <v>0</v>
      </c>
      <c r="BN43" s="45">
        <v>0</v>
      </c>
      <c r="BO43" s="45">
        <f t="shared" si="18"/>
        <v>0</v>
      </c>
      <c r="BP43" s="45">
        <v>19324</v>
      </c>
      <c r="BQ43" s="45">
        <f t="shared" si="19"/>
        <v>0</v>
      </c>
      <c r="BR43" s="45">
        <v>23414</v>
      </c>
      <c r="BS43" s="45">
        <f t="shared" si="20"/>
        <v>0</v>
      </c>
      <c r="BT43" s="45">
        <v>-13808</v>
      </c>
      <c r="BU43" s="45">
        <f t="shared" si="21"/>
        <v>0</v>
      </c>
      <c r="BV43" s="45">
        <v>-9718</v>
      </c>
      <c r="BW43" s="45">
        <f t="shared" si="22"/>
        <v>0</v>
      </c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</row>
    <row r="44" spans="1:246" ht="32.25" customHeight="1">
      <c r="A44" s="49" t="s">
        <v>68</v>
      </c>
      <c r="B44" s="80">
        <v>10142</v>
      </c>
      <c r="C44" s="80">
        <v>255871</v>
      </c>
      <c r="D44" s="80">
        <v>144927</v>
      </c>
      <c r="E44" s="80">
        <v>0</v>
      </c>
      <c r="F44" s="80">
        <v>81158</v>
      </c>
      <c r="G44" s="80">
        <v>0</v>
      </c>
      <c r="H44" s="80">
        <v>63769</v>
      </c>
      <c r="I44" s="80">
        <v>50000</v>
      </c>
      <c r="J44" s="80">
        <v>37598</v>
      </c>
      <c r="K44" s="80">
        <v>4152</v>
      </c>
      <c r="L44" s="80">
        <f t="shared" si="12"/>
        <v>2133424</v>
      </c>
      <c r="M44" s="80">
        <v>52537</v>
      </c>
      <c r="N44" s="80">
        <v>39306</v>
      </c>
      <c r="O44" s="80">
        <v>11119</v>
      </c>
      <c r="P44" s="80">
        <v>2044</v>
      </c>
      <c r="Q44" s="80">
        <v>68</v>
      </c>
      <c r="R44" s="80">
        <v>1346284</v>
      </c>
      <c r="S44" s="80">
        <v>1330136</v>
      </c>
      <c r="T44" s="80">
        <v>11750</v>
      </c>
      <c r="U44" s="80">
        <v>4398</v>
      </c>
      <c r="V44" s="81">
        <v>349069</v>
      </c>
      <c r="W44" s="80">
        <v>344434</v>
      </c>
      <c r="X44" s="80">
        <v>4635</v>
      </c>
      <c r="Y44" s="80">
        <v>122092</v>
      </c>
      <c r="Z44" s="80">
        <v>250077</v>
      </c>
      <c r="AA44" s="80">
        <v>40569</v>
      </c>
      <c r="AB44" s="80">
        <v>209508</v>
      </c>
      <c r="AC44" s="80">
        <v>0</v>
      </c>
      <c r="AD44" s="80">
        <v>9090</v>
      </c>
      <c r="AE44" s="80">
        <v>0</v>
      </c>
      <c r="AF44" s="80">
        <v>0</v>
      </c>
      <c r="AG44" s="80">
        <v>0</v>
      </c>
      <c r="AH44" s="80">
        <v>90</v>
      </c>
      <c r="AI44" s="80">
        <v>0</v>
      </c>
      <c r="AJ44" s="80">
        <v>0</v>
      </c>
      <c r="AK44" s="80">
        <v>0</v>
      </c>
      <c r="AL44" s="80">
        <v>0</v>
      </c>
      <c r="AM44" s="80">
        <v>4185</v>
      </c>
      <c r="AN44" s="80">
        <f>'第３７表国保（事業会計）決算（最初のページのみ印刷）'!B44-L44</f>
        <v>13269</v>
      </c>
      <c r="AO44" s="80">
        <v>0</v>
      </c>
      <c r="AP44" s="80">
        <v>0</v>
      </c>
      <c r="AQ44" s="80">
        <v>0</v>
      </c>
      <c r="AR44" s="80">
        <v>0</v>
      </c>
      <c r="AS44" s="80">
        <v>1000</v>
      </c>
      <c r="AT44" s="80">
        <v>0</v>
      </c>
      <c r="AU44" s="80">
        <f t="shared" si="13"/>
        <v>1000</v>
      </c>
      <c r="AV44" s="80">
        <v>0</v>
      </c>
      <c r="AW44" s="80">
        <v>1000</v>
      </c>
      <c r="AX44" s="80">
        <v>0</v>
      </c>
      <c r="AY44" s="80">
        <f t="shared" si="14"/>
        <v>1000</v>
      </c>
      <c r="AZ44" s="80">
        <f t="shared" si="15"/>
        <v>15269</v>
      </c>
      <c r="BA44" s="80">
        <f t="shared" si="16"/>
        <v>13269</v>
      </c>
      <c r="BB44" s="80">
        <f>AZ44-'第３７表国保（事業会計）決算（最初のページのみ印刷）'!K44-E44+AF44</f>
        <v>-72452</v>
      </c>
      <c r="BC44" s="80">
        <f>BA44-'第３７表国保（事業会計）決算（最初のページのみ印刷）'!K44-E44+AF44</f>
        <v>-74452</v>
      </c>
      <c r="BD44" s="80">
        <v>32339</v>
      </c>
      <c r="BE44" s="80">
        <v>11</v>
      </c>
      <c r="BF44" s="80">
        <v>3339</v>
      </c>
      <c r="BG44" s="80">
        <v>7403</v>
      </c>
      <c r="BH44" s="81">
        <v>112412</v>
      </c>
      <c r="BI44" s="78"/>
      <c r="BJ44" s="45">
        <v>2146693</v>
      </c>
      <c r="BK44" s="45">
        <f>'第３７表国保（事業会計）決算（最初のページのみ印刷）'!B44-BJ44</f>
        <v>0</v>
      </c>
      <c r="BL44" s="45">
        <v>2133424</v>
      </c>
      <c r="BM44" s="45">
        <f t="shared" si="17"/>
        <v>0</v>
      </c>
      <c r="BN44" s="45">
        <v>0</v>
      </c>
      <c r="BO44" s="45">
        <f t="shared" si="18"/>
        <v>0</v>
      </c>
      <c r="BP44" s="45">
        <v>15269</v>
      </c>
      <c r="BQ44" s="45">
        <f t="shared" si="19"/>
        <v>0</v>
      </c>
      <c r="BR44" s="45">
        <v>13269</v>
      </c>
      <c r="BS44" s="45">
        <f t="shared" si="20"/>
        <v>0</v>
      </c>
      <c r="BT44" s="45">
        <v>-72452</v>
      </c>
      <c r="BU44" s="45">
        <f t="shared" si="21"/>
        <v>0</v>
      </c>
      <c r="BV44" s="45">
        <v>-74452</v>
      </c>
      <c r="BW44" s="45">
        <f t="shared" si="22"/>
        <v>0</v>
      </c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</row>
    <row r="45" spans="1:246" ht="32.25" customHeight="1">
      <c r="A45" s="49" t="s">
        <v>69</v>
      </c>
      <c r="B45" s="80">
        <v>0</v>
      </c>
      <c r="C45" s="80">
        <v>164573</v>
      </c>
      <c r="D45" s="80">
        <v>135701</v>
      </c>
      <c r="E45" s="80">
        <v>8834</v>
      </c>
      <c r="F45" s="80">
        <v>62321</v>
      </c>
      <c r="G45" s="80">
        <v>0</v>
      </c>
      <c r="H45" s="80">
        <v>64546</v>
      </c>
      <c r="I45" s="80">
        <v>15000</v>
      </c>
      <c r="J45" s="80">
        <v>57916</v>
      </c>
      <c r="K45" s="80">
        <v>1225</v>
      </c>
      <c r="L45" s="80">
        <f t="shared" si="12"/>
        <v>1502568</v>
      </c>
      <c r="M45" s="80">
        <v>59807</v>
      </c>
      <c r="N45" s="80">
        <v>38970</v>
      </c>
      <c r="O45" s="80">
        <v>18929</v>
      </c>
      <c r="P45" s="80">
        <v>1724</v>
      </c>
      <c r="Q45" s="80">
        <v>184</v>
      </c>
      <c r="R45" s="80">
        <v>924122</v>
      </c>
      <c r="S45" s="80">
        <v>909839</v>
      </c>
      <c r="T45" s="80">
        <v>11500</v>
      </c>
      <c r="U45" s="80">
        <v>2783</v>
      </c>
      <c r="V45" s="81">
        <v>217840</v>
      </c>
      <c r="W45" s="80">
        <v>214464</v>
      </c>
      <c r="X45" s="80">
        <v>3376</v>
      </c>
      <c r="Y45" s="80">
        <v>92962</v>
      </c>
      <c r="Z45" s="80">
        <v>179714</v>
      </c>
      <c r="AA45" s="80">
        <v>179714</v>
      </c>
      <c r="AB45" s="80">
        <v>0</v>
      </c>
      <c r="AC45" s="80">
        <v>0</v>
      </c>
      <c r="AD45" s="80">
        <v>4459</v>
      </c>
      <c r="AE45" s="80">
        <v>205</v>
      </c>
      <c r="AF45" s="80">
        <v>0</v>
      </c>
      <c r="AG45" s="80">
        <v>205</v>
      </c>
      <c r="AH45" s="80">
        <v>20721</v>
      </c>
      <c r="AI45" s="80">
        <v>0</v>
      </c>
      <c r="AJ45" s="80">
        <v>0</v>
      </c>
      <c r="AK45" s="80">
        <v>0</v>
      </c>
      <c r="AL45" s="80">
        <v>0</v>
      </c>
      <c r="AM45" s="80">
        <v>2738</v>
      </c>
      <c r="AN45" s="80">
        <f>'第３７表国保（事業会計）決算（最初のページのみ印刷）'!B45-L45</f>
        <v>8497</v>
      </c>
      <c r="AO45" s="80">
        <v>0</v>
      </c>
      <c r="AP45" s="80">
        <v>0</v>
      </c>
      <c r="AQ45" s="80">
        <v>0</v>
      </c>
      <c r="AR45" s="80">
        <v>0</v>
      </c>
      <c r="AS45" s="80">
        <v>6755</v>
      </c>
      <c r="AT45" s="80">
        <v>0</v>
      </c>
      <c r="AU45" s="80">
        <f t="shared" si="13"/>
        <v>6755</v>
      </c>
      <c r="AV45" s="80">
        <v>0</v>
      </c>
      <c r="AW45" s="80">
        <v>4934</v>
      </c>
      <c r="AX45" s="80">
        <v>0</v>
      </c>
      <c r="AY45" s="80">
        <f t="shared" si="14"/>
        <v>4934</v>
      </c>
      <c r="AZ45" s="80">
        <f t="shared" si="15"/>
        <v>20186</v>
      </c>
      <c r="BA45" s="80">
        <f t="shared" si="16"/>
        <v>8497</v>
      </c>
      <c r="BB45" s="80">
        <f>AZ45-'第３７表国保（事業会計）決算（最初のページのみ印刷）'!K45-E45+AF45</f>
        <v>-64726</v>
      </c>
      <c r="BC45" s="80">
        <f>BA45-'第３７表国保（事業会計）決算（最初のページのみ印刷）'!K45-E45+AF45</f>
        <v>-76415</v>
      </c>
      <c r="BD45" s="80">
        <v>40417</v>
      </c>
      <c r="BE45" s="80">
        <v>5</v>
      </c>
      <c r="BF45" s="80">
        <v>2724</v>
      </c>
      <c r="BG45" s="80">
        <v>5931</v>
      </c>
      <c r="BH45" s="81">
        <v>65068</v>
      </c>
      <c r="BI45" s="78"/>
      <c r="BJ45" s="45">
        <v>1511065</v>
      </c>
      <c r="BK45" s="45">
        <f>'第３７表国保（事業会計）決算（最初のページのみ印刷）'!B45-BJ45</f>
        <v>0</v>
      </c>
      <c r="BL45" s="45">
        <v>1502568</v>
      </c>
      <c r="BM45" s="45">
        <f t="shared" si="17"/>
        <v>0</v>
      </c>
      <c r="BN45" s="45">
        <v>0</v>
      </c>
      <c r="BO45" s="45">
        <f t="shared" si="18"/>
        <v>0</v>
      </c>
      <c r="BP45" s="45">
        <v>20186</v>
      </c>
      <c r="BQ45" s="45">
        <f t="shared" si="19"/>
        <v>0</v>
      </c>
      <c r="BR45" s="45">
        <v>8497</v>
      </c>
      <c r="BS45" s="45">
        <f t="shared" si="20"/>
        <v>0</v>
      </c>
      <c r="BT45" s="45">
        <v>-64726</v>
      </c>
      <c r="BU45" s="45">
        <f t="shared" si="21"/>
        <v>0</v>
      </c>
      <c r="BV45" s="45">
        <v>-76415</v>
      </c>
      <c r="BW45" s="45">
        <f t="shared" si="22"/>
        <v>0</v>
      </c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</row>
    <row r="46" spans="1:246" ht="32.25" customHeight="1">
      <c r="A46" s="49" t="s">
        <v>70</v>
      </c>
      <c r="B46" s="80">
        <v>0</v>
      </c>
      <c r="C46" s="80">
        <v>89495</v>
      </c>
      <c r="D46" s="80">
        <v>74309</v>
      </c>
      <c r="E46" s="80">
        <v>8306</v>
      </c>
      <c r="F46" s="80">
        <v>30366</v>
      </c>
      <c r="G46" s="80">
        <v>0</v>
      </c>
      <c r="H46" s="80">
        <v>35637</v>
      </c>
      <c r="I46" s="80">
        <v>21000</v>
      </c>
      <c r="J46" s="80">
        <v>44484</v>
      </c>
      <c r="K46" s="80">
        <v>729</v>
      </c>
      <c r="L46" s="80">
        <f t="shared" si="12"/>
        <v>731038</v>
      </c>
      <c r="M46" s="80">
        <v>30757</v>
      </c>
      <c r="N46" s="80">
        <v>28741</v>
      </c>
      <c r="O46" s="80">
        <v>1066</v>
      </c>
      <c r="P46" s="80">
        <v>913</v>
      </c>
      <c r="Q46" s="80">
        <v>37</v>
      </c>
      <c r="R46" s="80">
        <v>458405</v>
      </c>
      <c r="S46" s="80">
        <v>406854</v>
      </c>
      <c r="T46" s="80">
        <v>50360</v>
      </c>
      <c r="U46" s="80">
        <v>1191</v>
      </c>
      <c r="V46" s="81">
        <v>71234</v>
      </c>
      <c r="W46" s="80">
        <v>69832</v>
      </c>
      <c r="X46" s="80">
        <v>1402</v>
      </c>
      <c r="Y46" s="80">
        <v>47938</v>
      </c>
      <c r="Z46" s="80">
        <v>102849</v>
      </c>
      <c r="AA46" s="80">
        <v>102849</v>
      </c>
      <c r="AB46" s="80">
        <v>0</v>
      </c>
      <c r="AC46" s="80">
        <v>0</v>
      </c>
      <c r="AD46" s="80">
        <v>4565</v>
      </c>
      <c r="AE46" s="80">
        <v>252</v>
      </c>
      <c r="AF46" s="80">
        <v>0</v>
      </c>
      <c r="AG46" s="80">
        <v>252</v>
      </c>
      <c r="AH46" s="80">
        <v>191</v>
      </c>
      <c r="AI46" s="80">
        <v>0</v>
      </c>
      <c r="AJ46" s="80">
        <v>0</v>
      </c>
      <c r="AK46" s="80">
        <v>0</v>
      </c>
      <c r="AL46" s="80">
        <v>0</v>
      </c>
      <c r="AM46" s="80">
        <v>14847</v>
      </c>
      <c r="AN46" s="80">
        <f>'第３７表国保（事業会計）決算（最初のページのみ印刷）'!B46-L46</f>
        <v>30080</v>
      </c>
      <c r="AO46" s="80">
        <v>0</v>
      </c>
      <c r="AP46" s="80">
        <v>0</v>
      </c>
      <c r="AQ46" s="80">
        <v>0</v>
      </c>
      <c r="AR46" s="80">
        <v>0</v>
      </c>
      <c r="AS46" s="80">
        <v>0</v>
      </c>
      <c r="AT46" s="80">
        <v>0</v>
      </c>
      <c r="AU46" s="80">
        <f t="shared" si="13"/>
        <v>0</v>
      </c>
      <c r="AV46" s="80">
        <v>0</v>
      </c>
      <c r="AW46" s="80">
        <v>0</v>
      </c>
      <c r="AX46" s="80">
        <v>0</v>
      </c>
      <c r="AY46" s="80">
        <f t="shared" si="14"/>
        <v>0</v>
      </c>
      <c r="AZ46" s="80">
        <f t="shared" si="15"/>
        <v>30080</v>
      </c>
      <c r="BA46" s="80">
        <f t="shared" si="16"/>
        <v>30080</v>
      </c>
      <c r="BB46" s="80">
        <f>AZ46-'第３７表国保（事業会計）決算（最初のページのみ印刷）'!K46-E46+AF46</f>
        <v>-17493</v>
      </c>
      <c r="BC46" s="80">
        <f>BA46-'第３７表国保（事業会計）決算（最初のページのみ印刷）'!K46-E46+AF46</f>
        <v>-17493</v>
      </c>
      <c r="BD46" s="80">
        <v>22217</v>
      </c>
      <c r="BE46" s="80">
        <v>3</v>
      </c>
      <c r="BF46" s="80">
        <v>1329</v>
      </c>
      <c r="BG46" s="80">
        <v>2980</v>
      </c>
      <c r="BH46" s="81">
        <v>31643</v>
      </c>
      <c r="BI46" s="78"/>
      <c r="BJ46" s="45">
        <v>761118</v>
      </c>
      <c r="BK46" s="45">
        <f>'第３７表国保（事業会計）決算（最初のページのみ印刷）'!B46-BJ46</f>
        <v>0</v>
      </c>
      <c r="BL46" s="45">
        <v>731038</v>
      </c>
      <c r="BM46" s="45">
        <f t="shared" si="17"/>
        <v>0</v>
      </c>
      <c r="BN46" s="45">
        <v>0</v>
      </c>
      <c r="BO46" s="45">
        <f t="shared" si="18"/>
        <v>0</v>
      </c>
      <c r="BP46" s="45">
        <v>30080</v>
      </c>
      <c r="BQ46" s="45">
        <f t="shared" si="19"/>
        <v>0</v>
      </c>
      <c r="BR46" s="45">
        <v>30080</v>
      </c>
      <c r="BS46" s="45">
        <f t="shared" si="20"/>
        <v>0</v>
      </c>
      <c r="BT46" s="45">
        <v>-17493</v>
      </c>
      <c r="BU46" s="45">
        <f t="shared" si="21"/>
        <v>0</v>
      </c>
      <c r="BV46" s="45">
        <v>-17493</v>
      </c>
      <c r="BW46" s="45">
        <f t="shared" si="22"/>
        <v>0</v>
      </c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</row>
    <row r="47" spans="1:246" ht="32.25" customHeight="1">
      <c r="A47" s="46" t="s">
        <v>71</v>
      </c>
      <c r="B47" s="80">
        <v>52830</v>
      </c>
      <c r="C47" s="80">
        <v>130028</v>
      </c>
      <c r="D47" s="80">
        <v>113276</v>
      </c>
      <c r="E47" s="80">
        <v>12379</v>
      </c>
      <c r="F47" s="80">
        <v>48845</v>
      </c>
      <c r="G47" s="80">
        <v>0</v>
      </c>
      <c r="H47" s="80">
        <v>52052</v>
      </c>
      <c r="I47" s="80">
        <v>0</v>
      </c>
      <c r="J47" s="80">
        <v>111958</v>
      </c>
      <c r="K47" s="80">
        <v>4639</v>
      </c>
      <c r="L47" s="80">
        <f t="shared" si="12"/>
        <v>1132954</v>
      </c>
      <c r="M47" s="80">
        <v>49551</v>
      </c>
      <c r="N47" s="80">
        <v>25512</v>
      </c>
      <c r="O47" s="80">
        <v>22150</v>
      </c>
      <c r="P47" s="80">
        <v>1367</v>
      </c>
      <c r="Q47" s="80">
        <v>522</v>
      </c>
      <c r="R47" s="80">
        <v>698124</v>
      </c>
      <c r="S47" s="80">
        <v>689654</v>
      </c>
      <c r="T47" s="80">
        <v>6600</v>
      </c>
      <c r="U47" s="80">
        <v>1870</v>
      </c>
      <c r="V47" s="81">
        <v>139168</v>
      </c>
      <c r="W47" s="80">
        <v>136975</v>
      </c>
      <c r="X47" s="80">
        <v>2193</v>
      </c>
      <c r="Y47" s="80">
        <v>68088</v>
      </c>
      <c r="Z47" s="80">
        <v>158446</v>
      </c>
      <c r="AA47" s="80">
        <v>32417</v>
      </c>
      <c r="AB47" s="80">
        <v>126029</v>
      </c>
      <c r="AC47" s="80">
        <v>0</v>
      </c>
      <c r="AD47" s="80">
        <v>2456</v>
      </c>
      <c r="AE47" s="80">
        <v>0</v>
      </c>
      <c r="AF47" s="80">
        <v>0</v>
      </c>
      <c r="AG47" s="80">
        <v>0</v>
      </c>
      <c r="AH47" s="80">
        <v>12099</v>
      </c>
      <c r="AI47" s="80">
        <v>0</v>
      </c>
      <c r="AJ47" s="80">
        <v>0</v>
      </c>
      <c r="AK47" s="80">
        <v>0</v>
      </c>
      <c r="AL47" s="80">
        <v>0</v>
      </c>
      <c r="AM47" s="80">
        <v>5022</v>
      </c>
      <c r="AN47" s="80">
        <f>'第３７表国保（事業会計）決算（最初のページのみ印刷）'!B47-L47</f>
        <v>75541</v>
      </c>
      <c r="AO47" s="80">
        <v>0</v>
      </c>
      <c r="AP47" s="80">
        <v>0</v>
      </c>
      <c r="AQ47" s="80">
        <v>0</v>
      </c>
      <c r="AR47" s="80">
        <v>0</v>
      </c>
      <c r="AS47" s="80">
        <v>0</v>
      </c>
      <c r="AT47" s="80">
        <v>0</v>
      </c>
      <c r="AU47" s="80">
        <f t="shared" si="13"/>
        <v>0</v>
      </c>
      <c r="AV47" s="80">
        <v>0</v>
      </c>
      <c r="AW47" s="80">
        <v>0</v>
      </c>
      <c r="AX47" s="80">
        <v>0</v>
      </c>
      <c r="AY47" s="80">
        <f t="shared" si="14"/>
        <v>0</v>
      </c>
      <c r="AZ47" s="80">
        <f t="shared" si="15"/>
        <v>75541</v>
      </c>
      <c r="BA47" s="80">
        <f t="shared" si="16"/>
        <v>75541</v>
      </c>
      <c r="BB47" s="80">
        <f>AZ47-'第３７表国保（事業会計）決算（最初のページのみ印刷）'!K47-E47+AF47</f>
        <v>55058</v>
      </c>
      <c r="BC47" s="80">
        <f>BA47-'第３７表国保（事業会計）決算（最初のページのみ印刷）'!K47-E47+AF47</f>
        <v>55058</v>
      </c>
      <c r="BD47" s="80">
        <v>35616</v>
      </c>
      <c r="BE47" s="80">
        <v>5</v>
      </c>
      <c r="BF47" s="80">
        <v>2058</v>
      </c>
      <c r="BG47" s="80">
        <v>4544</v>
      </c>
      <c r="BH47" s="81">
        <v>74060</v>
      </c>
      <c r="BI47" s="78"/>
      <c r="BJ47" s="45">
        <v>1208495</v>
      </c>
      <c r="BK47" s="45">
        <f>'第３７表国保（事業会計）決算（最初のページのみ印刷）'!B47-BJ47</f>
        <v>0</v>
      </c>
      <c r="BL47" s="45">
        <v>1132954</v>
      </c>
      <c r="BM47" s="45">
        <f t="shared" si="17"/>
        <v>0</v>
      </c>
      <c r="BN47" s="45">
        <v>0</v>
      </c>
      <c r="BO47" s="45">
        <f t="shared" si="18"/>
        <v>0</v>
      </c>
      <c r="BP47" s="45">
        <v>75541</v>
      </c>
      <c r="BQ47" s="45">
        <f t="shared" si="19"/>
        <v>0</v>
      </c>
      <c r="BR47" s="45">
        <v>75541</v>
      </c>
      <c r="BS47" s="45">
        <f t="shared" si="20"/>
        <v>0</v>
      </c>
      <c r="BT47" s="45">
        <v>55058</v>
      </c>
      <c r="BU47" s="45">
        <f t="shared" si="21"/>
        <v>0</v>
      </c>
      <c r="BV47" s="45">
        <v>55058</v>
      </c>
      <c r="BW47" s="45">
        <f t="shared" si="22"/>
        <v>0</v>
      </c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</row>
    <row r="48" spans="1:246" ht="32.25" customHeight="1">
      <c r="A48" s="90" t="s">
        <v>72</v>
      </c>
      <c r="B48" s="82">
        <v>0</v>
      </c>
      <c r="C48" s="82">
        <v>61826</v>
      </c>
      <c r="D48" s="82">
        <v>45878</v>
      </c>
      <c r="E48" s="82">
        <v>5309</v>
      </c>
      <c r="F48" s="82">
        <v>19033</v>
      </c>
      <c r="G48" s="82">
        <v>0</v>
      </c>
      <c r="H48" s="82">
        <v>21536</v>
      </c>
      <c r="I48" s="82">
        <v>7004</v>
      </c>
      <c r="J48" s="82">
        <v>20160</v>
      </c>
      <c r="K48" s="82">
        <v>522</v>
      </c>
      <c r="L48" s="82">
        <f t="shared" si="12"/>
        <v>493422</v>
      </c>
      <c r="M48" s="82">
        <v>22213</v>
      </c>
      <c r="N48" s="82">
        <v>15033</v>
      </c>
      <c r="O48" s="82">
        <v>6219</v>
      </c>
      <c r="P48" s="82">
        <v>733</v>
      </c>
      <c r="Q48" s="82">
        <v>228</v>
      </c>
      <c r="R48" s="82">
        <v>292087</v>
      </c>
      <c r="S48" s="82">
        <v>260511</v>
      </c>
      <c r="T48" s="82">
        <v>30751</v>
      </c>
      <c r="U48" s="82">
        <v>825</v>
      </c>
      <c r="V48" s="83">
        <v>69744</v>
      </c>
      <c r="W48" s="82">
        <v>68684</v>
      </c>
      <c r="X48" s="82">
        <v>1060</v>
      </c>
      <c r="Y48" s="82">
        <v>30842</v>
      </c>
      <c r="Z48" s="82">
        <v>63949</v>
      </c>
      <c r="AA48" s="82">
        <v>8321</v>
      </c>
      <c r="AB48" s="82">
        <v>0</v>
      </c>
      <c r="AC48" s="82">
        <v>55628</v>
      </c>
      <c r="AD48" s="82">
        <v>867</v>
      </c>
      <c r="AE48" s="82">
        <v>6237</v>
      </c>
      <c r="AF48" s="82">
        <v>0</v>
      </c>
      <c r="AG48" s="82">
        <v>6237</v>
      </c>
      <c r="AH48" s="82">
        <v>2090</v>
      </c>
      <c r="AI48" s="82">
        <v>0</v>
      </c>
      <c r="AJ48" s="82">
        <v>0</v>
      </c>
      <c r="AK48" s="82">
        <v>0</v>
      </c>
      <c r="AL48" s="82">
        <v>0</v>
      </c>
      <c r="AM48" s="82">
        <v>5393</v>
      </c>
      <c r="AN48" s="82">
        <f>'第３７表国保（事業会計）決算（最初のページのみ印刷）'!B48-L48</f>
        <v>22254</v>
      </c>
      <c r="AO48" s="82">
        <v>0</v>
      </c>
      <c r="AP48" s="82">
        <v>0</v>
      </c>
      <c r="AQ48" s="82">
        <v>0</v>
      </c>
      <c r="AR48" s="82">
        <v>0</v>
      </c>
      <c r="AS48" s="82">
        <v>0</v>
      </c>
      <c r="AT48" s="82">
        <v>8994</v>
      </c>
      <c r="AU48" s="82">
        <f t="shared" si="13"/>
        <v>-8994</v>
      </c>
      <c r="AV48" s="82">
        <v>0</v>
      </c>
      <c r="AW48" s="82">
        <v>25871</v>
      </c>
      <c r="AX48" s="82">
        <v>0</v>
      </c>
      <c r="AY48" s="82">
        <f t="shared" si="14"/>
        <v>25871</v>
      </c>
      <c r="AZ48" s="82">
        <f t="shared" si="15"/>
        <v>39131</v>
      </c>
      <c r="BA48" s="82">
        <f t="shared" si="16"/>
        <v>22254</v>
      </c>
      <c r="BB48" s="82">
        <f>AZ48-'第３７表国保（事業会計）決算（最初のページのみ印刷）'!K48-E48+AF48</f>
        <v>-108</v>
      </c>
      <c r="BC48" s="82">
        <f>BA48-'第３７表国保（事業会計）決算（最初のページのみ印刷）'!K48-E48+AF48</f>
        <v>-16985</v>
      </c>
      <c r="BD48" s="82">
        <v>11767</v>
      </c>
      <c r="BE48" s="82">
        <v>2</v>
      </c>
      <c r="BF48" s="82">
        <v>797</v>
      </c>
      <c r="BG48" s="82">
        <v>1945</v>
      </c>
      <c r="BH48" s="83">
        <v>49430</v>
      </c>
      <c r="BI48" s="78"/>
      <c r="BJ48" s="45">
        <v>515676</v>
      </c>
      <c r="BK48" s="45">
        <f>'第３７表国保（事業会計）決算（最初のページのみ印刷）'!B48-BJ48</f>
        <v>0</v>
      </c>
      <c r="BL48" s="45">
        <v>493422</v>
      </c>
      <c r="BM48" s="45">
        <f t="shared" si="17"/>
        <v>0</v>
      </c>
      <c r="BN48" s="45">
        <v>0</v>
      </c>
      <c r="BO48" s="45">
        <f t="shared" si="18"/>
        <v>0</v>
      </c>
      <c r="BP48" s="45">
        <v>39131</v>
      </c>
      <c r="BQ48" s="45">
        <f t="shared" si="19"/>
        <v>0</v>
      </c>
      <c r="BR48" s="45">
        <v>22254</v>
      </c>
      <c r="BS48" s="45">
        <f t="shared" si="20"/>
        <v>0</v>
      </c>
      <c r="BT48" s="45">
        <v>-108</v>
      </c>
      <c r="BU48" s="45">
        <f t="shared" si="21"/>
        <v>0</v>
      </c>
      <c r="BV48" s="45">
        <v>-16985</v>
      </c>
      <c r="BW48" s="45">
        <f t="shared" si="22"/>
        <v>0</v>
      </c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</row>
    <row r="49" spans="1:246" ht="32.25" customHeight="1">
      <c r="A49" s="4" t="s">
        <v>73</v>
      </c>
      <c r="B49" s="80">
        <v>0</v>
      </c>
      <c r="C49" s="80">
        <v>233675</v>
      </c>
      <c r="D49" s="80">
        <v>158193</v>
      </c>
      <c r="E49" s="80">
        <v>12923</v>
      </c>
      <c r="F49" s="80">
        <v>74759</v>
      </c>
      <c r="G49" s="80">
        <v>0</v>
      </c>
      <c r="H49" s="80">
        <v>70511</v>
      </c>
      <c r="I49" s="80">
        <v>57000</v>
      </c>
      <c r="J49" s="80">
        <v>97104</v>
      </c>
      <c r="K49" s="80">
        <v>8286</v>
      </c>
      <c r="L49" s="80">
        <f aca="true" t="shared" si="23" ref="L49:L65">SUM(M49,R49,V49,Y49:Z49,AD49:AE49,AH49:AI49,AL49:AM49)</f>
        <v>1979879</v>
      </c>
      <c r="M49" s="80">
        <v>66945</v>
      </c>
      <c r="N49" s="80">
        <v>57698</v>
      </c>
      <c r="O49" s="80">
        <v>822</v>
      </c>
      <c r="P49" s="80">
        <v>2115</v>
      </c>
      <c r="Q49" s="80">
        <v>6310</v>
      </c>
      <c r="R49" s="80">
        <v>1260695</v>
      </c>
      <c r="S49" s="80">
        <v>1242024</v>
      </c>
      <c r="T49" s="80">
        <v>14300</v>
      </c>
      <c r="U49" s="80">
        <v>4371</v>
      </c>
      <c r="V49" s="81">
        <v>290737</v>
      </c>
      <c r="W49" s="80">
        <v>285057</v>
      </c>
      <c r="X49" s="80">
        <v>5680</v>
      </c>
      <c r="Y49" s="80">
        <v>120425</v>
      </c>
      <c r="Z49" s="80">
        <v>235410</v>
      </c>
      <c r="AA49" s="80">
        <v>39975</v>
      </c>
      <c r="AB49" s="80">
        <v>0</v>
      </c>
      <c r="AC49" s="80">
        <v>195435</v>
      </c>
      <c r="AD49" s="80">
        <v>4651</v>
      </c>
      <c r="AE49" s="80">
        <v>0</v>
      </c>
      <c r="AF49" s="80">
        <v>0</v>
      </c>
      <c r="AG49" s="80">
        <v>0</v>
      </c>
      <c r="AH49" s="80">
        <v>0</v>
      </c>
      <c r="AI49" s="80">
        <v>0</v>
      </c>
      <c r="AJ49" s="80">
        <v>0</v>
      </c>
      <c r="AK49" s="80">
        <v>0</v>
      </c>
      <c r="AL49" s="80">
        <v>0</v>
      </c>
      <c r="AM49" s="80">
        <v>1016</v>
      </c>
      <c r="AN49" s="80">
        <f>'第３７表国保（事業会計）決算（最初のページのみ印刷）'!B49-L49</f>
        <v>157411</v>
      </c>
      <c r="AO49" s="80">
        <v>0</v>
      </c>
      <c r="AP49" s="80">
        <v>0</v>
      </c>
      <c r="AQ49" s="80">
        <v>0</v>
      </c>
      <c r="AR49" s="80">
        <v>0</v>
      </c>
      <c r="AS49" s="80">
        <v>421924</v>
      </c>
      <c r="AT49" s="80">
        <v>419752</v>
      </c>
      <c r="AU49" s="80">
        <f aca="true" t="shared" si="24" ref="AU49:AU65">AS49-AT49</f>
        <v>2172</v>
      </c>
      <c r="AV49" s="80">
        <v>0</v>
      </c>
      <c r="AW49" s="80">
        <v>278475</v>
      </c>
      <c r="AX49" s="80">
        <v>286784</v>
      </c>
      <c r="AY49" s="80">
        <f aca="true" t="shared" si="25" ref="AY49:AY65">AW49-AX49</f>
        <v>-8309</v>
      </c>
      <c r="AZ49" s="80">
        <f aca="true" t="shared" si="26" ref="AZ49:AZ65">BA49+AU49+AY49</f>
        <v>151274</v>
      </c>
      <c r="BA49" s="80">
        <f aca="true" t="shared" si="27" ref="BA49:BA65">AN49-AQ49+AR49+AV49</f>
        <v>157411</v>
      </c>
      <c r="BB49" s="80">
        <f>AZ49-'第３７表国保（事業会計）決算（最初のページのみ印刷）'!K49-E49+AF49</f>
        <v>32454</v>
      </c>
      <c r="BC49" s="80">
        <f>BA49-'第３７表国保（事業会計）決算（最初のページのみ印刷）'!K49-E49+AF49</f>
        <v>38591</v>
      </c>
      <c r="BD49" s="80">
        <v>43287</v>
      </c>
      <c r="BE49" s="80">
        <v>6</v>
      </c>
      <c r="BF49" s="80">
        <v>3046</v>
      </c>
      <c r="BG49" s="80">
        <v>7058</v>
      </c>
      <c r="BH49" s="81">
        <v>288612</v>
      </c>
      <c r="BI49" s="78"/>
      <c r="BJ49" s="45">
        <v>2137290</v>
      </c>
      <c r="BK49" s="45">
        <f>'第３７表国保（事業会計）決算（最初のページのみ印刷）'!B49-BJ49</f>
        <v>0</v>
      </c>
      <c r="BL49" s="45">
        <v>1979879</v>
      </c>
      <c r="BM49" s="45">
        <f aca="true" t="shared" si="28" ref="BM49:BM65">L49-BL49</f>
        <v>0</v>
      </c>
      <c r="BN49" s="45">
        <v>0</v>
      </c>
      <c r="BO49" s="45">
        <f aca="true" t="shared" si="29" ref="BO49:BO65">AQ49-BN49</f>
        <v>0</v>
      </c>
      <c r="BP49" s="45">
        <v>151274</v>
      </c>
      <c r="BQ49" s="45">
        <f aca="true" t="shared" si="30" ref="BQ49:BQ65">AZ49-BP49</f>
        <v>0</v>
      </c>
      <c r="BR49" s="45">
        <v>157411</v>
      </c>
      <c r="BS49" s="45">
        <f aca="true" t="shared" si="31" ref="BS49:BS65">BA49-BR49</f>
        <v>0</v>
      </c>
      <c r="BT49" s="45">
        <v>32454</v>
      </c>
      <c r="BU49" s="45">
        <f aca="true" t="shared" si="32" ref="BU49:BU65">BB49-BT49</f>
        <v>0</v>
      </c>
      <c r="BV49" s="45">
        <v>38591</v>
      </c>
      <c r="BW49" s="45">
        <f aca="true" t="shared" si="33" ref="BW49:BW65">BC49-BV49</f>
        <v>0</v>
      </c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</row>
    <row r="50" spans="1:246" ht="32.25" customHeight="1">
      <c r="A50" s="4" t="s">
        <v>74</v>
      </c>
      <c r="B50" s="80">
        <v>0</v>
      </c>
      <c r="C50" s="80">
        <v>98096</v>
      </c>
      <c r="D50" s="80">
        <v>67136</v>
      </c>
      <c r="E50" s="80">
        <v>3000</v>
      </c>
      <c r="F50" s="80">
        <v>30325</v>
      </c>
      <c r="G50" s="80">
        <v>0</v>
      </c>
      <c r="H50" s="80">
        <v>33811</v>
      </c>
      <c r="I50" s="80">
        <v>0</v>
      </c>
      <c r="J50" s="80">
        <v>56187</v>
      </c>
      <c r="K50" s="80">
        <v>5984</v>
      </c>
      <c r="L50" s="80">
        <f t="shared" si="23"/>
        <v>817694</v>
      </c>
      <c r="M50" s="80">
        <v>32753</v>
      </c>
      <c r="N50" s="80">
        <v>19119</v>
      </c>
      <c r="O50" s="80">
        <v>12380</v>
      </c>
      <c r="P50" s="80">
        <v>1065</v>
      </c>
      <c r="Q50" s="80">
        <v>189</v>
      </c>
      <c r="R50" s="80">
        <v>514203</v>
      </c>
      <c r="S50" s="80">
        <v>505107</v>
      </c>
      <c r="T50" s="80">
        <v>7250</v>
      </c>
      <c r="U50" s="80">
        <v>1846</v>
      </c>
      <c r="V50" s="81">
        <v>110007</v>
      </c>
      <c r="W50" s="80">
        <v>108177</v>
      </c>
      <c r="X50" s="80">
        <v>1830</v>
      </c>
      <c r="Y50" s="80">
        <v>49324</v>
      </c>
      <c r="Z50" s="80">
        <v>99190</v>
      </c>
      <c r="AA50" s="80">
        <v>16503</v>
      </c>
      <c r="AB50" s="80">
        <v>0</v>
      </c>
      <c r="AC50" s="80">
        <v>82687</v>
      </c>
      <c r="AD50" s="80">
        <v>3282</v>
      </c>
      <c r="AE50" s="80">
        <v>480</v>
      </c>
      <c r="AF50" s="80">
        <v>0</v>
      </c>
      <c r="AG50" s="80">
        <v>480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80">
        <v>8455</v>
      </c>
      <c r="AN50" s="80">
        <f>'第３７表国保（事業会計）決算（最初のページのみ印刷）'!B50-L50</f>
        <v>52322</v>
      </c>
      <c r="AO50" s="80">
        <v>0</v>
      </c>
      <c r="AP50" s="80">
        <v>0</v>
      </c>
      <c r="AQ50" s="80">
        <v>0</v>
      </c>
      <c r="AR50" s="80">
        <v>0</v>
      </c>
      <c r="AS50" s="80">
        <v>0</v>
      </c>
      <c r="AT50" s="80">
        <v>7154</v>
      </c>
      <c r="AU50" s="80">
        <f t="shared" si="24"/>
        <v>-7154</v>
      </c>
      <c r="AV50" s="80">
        <v>0</v>
      </c>
      <c r="AW50" s="80">
        <v>0</v>
      </c>
      <c r="AX50" s="80">
        <v>0</v>
      </c>
      <c r="AY50" s="80">
        <f t="shared" si="25"/>
        <v>0</v>
      </c>
      <c r="AZ50" s="80">
        <f t="shared" si="26"/>
        <v>45168</v>
      </c>
      <c r="BA50" s="80">
        <f t="shared" si="27"/>
        <v>52322</v>
      </c>
      <c r="BB50" s="80">
        <f>AZ50-'第３７表国保（事業会計）決算（最初のページのみ印刷）'!K50-E50+AF50</f>
        <v>4870</v>
      </c>
      <c r="BC50" s="80">
        <f>BA50-'第３７表国保（事業会計）決算（最初のページのみ印刷）'!K50-E50+AF50</f>
        <v>12024</v>
      </c>
      <c r="BD50" s="80">
        <v>22349</v>
      </c>
      <c r="BE50" s="80">
        <v>4</v>
      </c>
      <c r="BF50" s="80">
        <v>1056</v>
      </c>
      <c r="BG50" s="80">
        <v>2285</v>
      </c>
      <c r="BH50" s="81">
        <v>45312</v>
      </c>
      <c r="BI50" s="78"/>
      <c r="BJ50" s="45">
        <v>870016</v>
      </c>
      <c r="BK50" s="45">
        <f>'第３７表国保（事業会計）決算（最初のページのみ印刷）'!B50-BJ50</f>
        <v>0</v>
      </c>
      <c r="BL50" s="45">
        <v>817694</v>
      </c>
      <c r="BM50" s="45">
        <f t="shared" si="28"/>
        <v>0</v>
      </c>
      <c r="BN50" s="45">
        <v>0</v>
      </c>
      <c r="BO50" s="45">
        <f t="shared" si="29"/>
        <v>0</v>
      </c>
      <c r="BP50" s="45">
        <v>45168</v>
      </c>
      <c r="BQ50" s="45">
        <f t="shared" si="30"/>
        <v>0</v>
      </c>
      <c r="BR50" s="45">
        <v>52322</v>
      </c>
      <c r="BS50" s="45">
        <f t="shared" si="31"/>
        <v>0</v>
      </c>
      <c r="BT50" s="45">
        <v>4870</v>
      </c>
      <c r="BU50" s="45">
        <f t="shared" si="32"/>
        <v>0</v>
      </c>
      <c r="BV50" s="45">
        <v>12024</v>
      </c>
      <c r="BW50" s="45">
        <f t="shared" si="33"/>
        <v>0</v>
      </c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</row>
    <row r="51" spans="1:246" ht="32.25" customHeight="1">
      <c r="A51" s="46" t="s">
        <v>75</v>
      </c>
      <c r="B51" s="80">
        <v>48230</v>
      </c>
      <c r="C51" s="80">
        <v>139579</v>
      </c>
      <c r="D51" s="80">
        <v>70325</v>
      </c>
      <c r="E51" s="80">
        <v>7992</v>
      </c>
      <c r="F51" s="80">
        <v>41600</v>
      </c>
      <c r="G51" s="80">
        <v>0</v>
      </c>
      <c r="H51" s="80">
        <v>20733</v>
      </c>
      <c r="I51" s="80">
        <v>30000</v>
      </c>
      <c r="J51" s="80">
        <v>94894</v>
      </c>
      <c r="K51" s="80">
        <v>1389</v>
      </c>
      <c r="L51" s="80">
        <f t="shared" si="23"/>
        <v>964813</v>
      </c>
      <c r="M51" s="80">
        <v>21540</v>
      </c>
      <c r="N51" s="80">
        <v>13066</v>
      </c>
      <c r="O51" s="80">
        <v>5854</v>
      </c>
      <c r="P51" s="80">
        <v>1076</v>
      </c>
      <c r="Q51" s="80">
        <v>1544</v>
      </c>
      <c r="R51" s="80">
        <v>578836</v>
      </c>
      <c r="S51" s="80">
        <v>568540</v>
      </c>
      <c r="T51" s="80">
        <v>8700</v>
      </c>
      <c r="U51" s="80">
        <v>1596</v>
      </c>
      <c r="V51" s="81">
        <v>167393</v>
      </c>
      <c r="W51" s="80">
        <v>165614</v>
      </c>
      <c r="X51" s="80">
        <v>1779</v>
      </c>
      <c r="Y51" s="80">
        <v>60576</v>
      </c>
      <c r="Z51" s="80">
        <v>124875</v>
      </c>
      <c r="AA51" s="80">
        <v>19743</v>
      </c>
      <c r="AB51" s="80">
        <v>0</v>
      </c>
      <c r="AC51" s="80">
        <v>105132</v>
      </c>
      <c r="AD51" s="80">
        <v>3336</v>
      </c>
      <c r="AE51" s="80">
        <v>0</v>
      </c>
      <c r="AF51" s="80">
        <v>0</v>
      </c>
      <c r="AG51" s="80">
        <v>0</v>
      </c>
      <c r="AH51" s="80">
        <v>124</v>
      </c>
      <c r="AI51" s="80">
        <v>0</v>
      </c>
      <c r="AJ51" s="80">
        <v>0</v>
      </c>
      <c r="AK51" s="80">
        <v>0</v>
      </c>
      <c r="AL51" s="80">
        <v>0</v>
      </c>
      <c r="AM51" s="80">
        <v>8133</v>
      </c>
      <c r="AN51" s="80">
        <f>'第３７表国保（事業会計）決算（最初のページのみ印刷）'!B51-L51</f>
        <v>91564</v>
      </c>
      <c r="AO51" s="80">
        <v>0</v>
      </c>
      <c r="AP51" s="80">
        <v>0</v>
      </c>
      <c r="AQ51" s="80">
        <v>0</v>
      </c>
      <c r="AR51" s="80">
        <v>0</v>
      </c>
      <c r="AS51" s="80">
        <v>0</v>
      </c>
      <c r="AT51" s="80">
        <v>4627</v>
      </c>
      <c r="AU51" s="80">
        <f t="shared" si="24"/>
        <v>-4627</v>
      </c>
      <c r="AV51" s="80">
        <v>0</v>
      </c>
      <c r="AW51" s="80">
        <v>0</v>
      </c>
      <c r="AX51" s="80">
        <v>2853</v>
      </c>
      <c r="AY51" s="80">
        <f t="shared" si="25"/>
        <v>-2853</v>
      </c>
      <c r="AZ51" s="80">
        <f t="shared" si="26"/>
        <v>84084</v>
      </c>
      <c r="BA51" s="80">
        <f t="shared" si="27"/>
        <v>91564</v>
      </c>
      <c r="BB51" s="80">
        <f>AZ51-'第３７表国保（事業会計）決算（最初のページのみ印刷）'!K51-E51+AF51</f>
        <v>71156</v>
      </c>
      <c r="BC51" s="80">
        <f>BA51-'第３７表国保（事業会計）決算（最初のページのみ印刷）'!K51-E51+AF51</f>
        <v>78636</v>
      </c>
      <c r="BD51" s="80">
        <v>9494</v>
      </c>
      <c r="BE51" s="80">
        <v>2</v>
      </c>
      <c r="BF51" s="80">
        <v>1305</v>
      </c>
      <c r="BG51" s="80">
        <v>3158</v>
      </c>
      <c r="BH51" s="81">
        <v>71616</v>
      </c>
      <c r="BI51" s="78"/>
      <c r="BJ51" s="45">
        <v>1056377</v>
      </c>
      <c r="BK51" s="45">
        <f>'第３７表国保（事業会計）決算（最初のページのみ印刷）'!B51-BJ51</f>
        <v>0</v>
      </c>
      <c r="BL51" s="45">
        <v>964813</v>
      </c>
      <c r="BM51" s="45">
        <f t="shared" si="28"/>
        <v>0</v>
      </c>
      <c r="BN51" s="45">
        <v>0</v>
      </c>
      <c r="BO51" s="45">
        <f t="shared" si="29"/>
        <v>0</v>
      </c>
      <c r="BP51" s="45">
        <v>84084</v>
      </c>
      <c r="BQ51" s="45">
        <f t="shared" si="30"/>
        <v>0</v>
      </c>
      <c r="BR51" s="45">
        <v>91564</v>
      </c>
      <c r="BS51" s="45">
        <f t="shared" si="31"/>
        <v>0</v>
      </c>
      <c r="BT51" s="45">
        <v>71156</v>
      </c>
      <c r="BU51" s="45">
        <f t="shared" si="32"/>
        <v>0</v>
      </c>
      <c r="BV51" s="45">
        <v>78636</v>
      </c>
      <c r="BW51" s="45">
        <f t="shared" si="33"/>
        <v>0</v>
      </c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</row>
    <row r="52" spans="1:246" ht="32.25" customHeight="1">
      <c r="A52" s="49" t="s">
        <v>76</v>
      </c>
      <c r="B52" s="80">
        <v>3832</v>
      </c>
      <c r="C52" s="80">
        <v>92139</v>
      </c>
      <c r="D52" s="80">
        <v>63057</v>
      </c>
      <c r="E52" s="80">
        <v>3509</v>
      </c>
      <c r="F52" s="80">
        <v>28095</v>
      </c>
      <c r="G52" s="80">
        <v>0</v>
      </c>
      <c r="H52" s="80">
        <v>31453</v>
      </c>
      <c r="I52" s="80">
        <v>0</v>
      </c>
      <c r="J52" s="80">
        <v>51164</v>
      </c>
      <c r="K52" s="80">
        <v>3235</v>
      </c>
      <c r="L52" s="80">
        <f t="shared" si="23"/>
        <v>740692</v>
      </c>
      <c r="M52" s="80">
        <v>33591</v>
      </c>
      <c r="N52" s="80">
        <v>28599</v>
      </c>
      <c r="O52" s="80">
        <v>3704</v>
      </c>
      <c r="P52" s="80">
        <v>970</v>
      </c>
      <c r="Q52" s="80">
        <v>318</v>
      </c>
      <c r="R52" s="80">
        <v>453564</v>
      </c>
      <c r="S52" s="80">
        <v>447627</v>
      </c>
      <c r="T52" s="80">
        <v>4450</v>
      </c>
      <c r="U52" s="80">
        <v>1487</v>
      </c>
      <c r="V52" s="81">
        <v>112048</v>
      </c>
      <c r="W52" s="80">
        <v>110424</v>
      </c>
      <c r="X52" s="80">
        <v>1624</v>
      </c>
      <c r="Y52" s="80">
        <v>46354</v>
      </c>
      <c r="Z52" s="80">
        <v>89051</v>
      </c>
      <c r="AA52" s="80">
        <v>15329</v>
      </c>
      <c r="AB52" s="80">
        <v>0</v>
      </c>
      <c r="AC52" s="80">
        <v>73722</v>
      </c>
      <c r="AD52" s="80">
        <v>3116</v>
      </c>
      <c r="AE52" s="80">
        <v>0</v>
      </c>
      <c r="AF52" s="80">
        <v>0</v>
      </c>
      <c r="AG52" s="80">
        <v>0</v>
      </c>
      <c r="AH52" s="80">
        <v>0</v>
      </c>
      <c r="AI52" s="80">
        <v>0</v>
      </c>
      <c r="AJ52" s="80">
        <v>0</v>
      </c>
      <c r="AK52" s="80">
        <v>0</v>
      </c>
      <c r="AL52" s="80">
        <v>0</v>
      </c>
      <c r="AM52" s="80">
        <v>2968</v>
      </c>
      <c r="AN52" s="80">
        <f>'第３７表国保（事業会計）決算（最初のページのみ印刷）'!B52-L52</f>
        <v>31817</v>
      </c>
      <c r="AO52" s="80">
        <v>0</v>
      </c>
      <c r="AP52" s="80">
        <v>0</v>
      </c>
      <c r="AQ52" s="80">
        <v>0</v>
      </c>
      <c r="AR52" s="80">
        <v>0</v>
      </c>
      <c r="AS52" s="80">
        <v>0</v>
      </c>
      <c r="AT52" s="80">
        <v>0</v>
      </c>
      <c r="AU52" s="80">
        <f t="shared" si="24"/>
        <v>0</v>
      </c>
      <c r="AV52" s="80">
        <v>0</v>
      </c>
      <c r="AW52" s="80">
        <v>6245</v>
      </c>
      <c r="AX52" s="80">
        <v>0</v>
      </c>
      <c r="AY52" s="80">
        <f t="shared" si="25"/>
        <v>6245</v>
      </c>
      <c r="AZ52" s="80">
        <f t="shared" si="26"/>
        <v>38062</v>
      </c>
      <c r="BA52" s="80">
        <f t="shared" si="27"/>
        <v>31817</v>
      </c>
      <c r="BB52" s="80">
        <f>AZ52-'第３７表国保（事業会計）決算（最初のページのみ印刷）'!K52-E52+AF52</f>
        <v>3922</v>
      </c>
      <c r="BC52" s="80">
        <f>BA52-'第３７表国保（事業会計）決算（最初のページのみ印刷）'!K52-E52+AF52</f>
        <v>-2323</v>
      </c>
      <c r="BD52" s="80">
        <v>20586</v>
      </c>
      <c r="BE52" s="80">
        <v>3</v>
      </c>
      <c r="BF52" s="80">
        <v>1272</v>
      </c>
      <c r="BG52" s="80">
        <v>2735</v>
      </c>
      <c r="BH52" s="81">
        <v>61024</v>
      </c>
      <c r="BI52" s="78"/>
      <c r="BJ52" s="45">
        <v>772509</v>
      </c>
      <c r="BK52" s="45">
        <f>'第３７表国保（事業会計）決算（最初のページのみ印刷）'!B52-BJ52</f>
        <v>0</v>
      </c>
      <c r="BL52" s="45">
        <v>740692</v>
      </c>
      <c r="BM52" s="45">
        <f t="shared" si="28"/>
        <v>0</v>
      </c>
      <c r="BN52" s="45">
        <v>0</v>
      </c>
      <c r="BO52" s="45">
        <f t="shared" si="29"/>
        <v>0</v>
      </c>
      <c r="BP52" s="45">
        <v>38062</v>
      </c>
      <c r="BQ52" s="45">
        <f t="shared" si="30"/>
        <v>0</v>
      </c>
      <c r="BR52" s="45">
        <v>31817</v>
      </c>
      <c r="BS52" s="45">
        <f t="shared" si="31"/>
        <v>0</v>
      </c>
      <c r="BT52" s="45">
        <v>3922</v>
      </c>
      <c r="BU52" s="45">
        <f t="shared" si="32"/>
        <v>0</v>
      </c>
      <c r="BV52" s="45">
        <v>-2323</v>
      </c>
      <c r="BW52" s="45">
        <f t="shared" si="33"/>
        <v>0</v>
      </c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</row>
    <row r="53" spans="1:246" ht="32.25" customHeight="1">
      <c r="A53" s="50" t="s">
        <v>77</v>
      </c>
      <c r="B53" s="82">
        <v>38261</v>
      </c>
      <c r="C53" s="82">
        <v>89554</v>
      </c>
      <c r="D53" s="82">
        <v>87643</v>
      </c>
      <c r="E53" s="82">
        <v>13694</v>
      </c>
      <c r="F53" s="82">
        <v>40757</v>
      </c>
      <c r="G53" s="82">
        <v>0</v>
      </c>
      <c r="H53" s="82">
        <v>33192</v>
      </c>
      <c r="I53" s="82">
        <v>13782</v>
      </c>
      <c r="J53" s="82">
        <v>51984</v>
      </c>
      <c r="K53" s="82">
        <v>1332</v>
      </c>
      <c r="L53" s="82">
        <f t="shared" si="23"/>
        <v>807696</v>
      </c>
      <c r="M53" s="82">
        <v>34059</v>
      </c>
      <c r="N53" s="82">
        <v>30771</v>
      </c>
      <c r="O53" s="82">
        <v>346</v>
      </c>
      <c r="P53" s="82">
        <v>1024</v>
      </c>
      <c r="Q53" s="82">
        <v>1918</v>
      </c>
      <c r="R53" s="82">
        <v>471012</v>
      </c>
      <c r="S53" s="82">
        <v>464034</v>
      </c>
      <c r="T53" s="82">
        <v>5300</v>
      </c>
      <c r="U53" s="82">
        <v>1678</v>
      </c>
      <c r="V53" s="83">
        <v>110109</v>
      </c>
      <c r="W53" s="82">
        <v>107648</v>
      </c>
      <c r="X53" s="82">
        <v>2461</v>
      </c>
      <c r="Y53" s="82">
        <v>44052</v>
      </c>
      <c r="Z53" s="82">
        <v>90321</v>
      </c>
      <c r="AA53" s="82">
        <v>10453</v>
      </c>
      <c r="AB53" s="82">
        <v>0</v>
      </c>
      <c r="AC53" s="82">
        <v>79868</v>
      </c>
      <c r="AD53" s="82">
        <v>11510</v>
      </c>
      <c r="AE53" s="82">
        <v>0</v>
      </c>
      <c r="AF53" s="82">
        <v>0</v>
      </c>
      <c r="AG53" s="82">
        <v>0</v>
      </c>
      <c r="AH53" s="82">
        <v>33000</v>
      </c>
      <c r="AI53" s="82">
        <v>5295</v>
      </c>
      <c r="AJ53" s="82">
        <v>5295</v>
      </c>
      <c r="AK53" s="82">
        <v>0</v>
      </c>
      <c r="AL53" s="82">
        <v>0</v>
      </c>
      <c r="AM53" s="82">
        <v>8338</v>
      </c>
      <c r="AN53" s="82">
        <f>'第３７表国保（事業会計）決算（最初のページのみ印刷）'!B53-L53</f>
        <v>13478</v>
      </c>
      <c r="AO53" s="82">
        <v>0</v>
      </c>
      <c r="AP53" s="82">
        <v>0</v>
      </c>
      <c r="AQ53" s="82">
        <v>0</v>
      </c>
      <c r="AR53" s="82">
        <v>0</v>
      </c>
      <c r="AS53" s="82">
        <v>0</v>
      </c>
      <c r="AT53" s="82">
        <v>3429</v>
      </c>
      <c r="AU53" s="82">
        <f t="shared" si="24"/>
        <v>-3429</v>
      </c>
      <c r="AV53" s="82">
        <v>0</v>
      </c>
      <c r="AW53" s="82">
        <v>4267</v>
      </c>
      <c r="AX53" s="82">
        <v>0</v>
      </c>
      <c r="AY53" s="82">
        <f t="shared" si="25"/>
        <v>4267</v>
      </c>
      <c r="AZ53" s="82">
        <f t="shared" si="26"/>
        <v>14316</v>
      </c>
      <c r="BA53" s="82">
        <f t="shared" si="27"/>
        <v>13478</v>
      </c>
      <c r="BB53" s="82">
        <f>AZ53-'第３７表国保（事業会計）決算（最初のページのみ印刷）'!K53-E53+AF53</f>
        <v>622</v>
      </c>
      <c r="BC53" s="82">
        <f>BA53-'第３７表国保（事業会計）決算（最初のページのみ印刷）'!K53-E53+AF53</f>
        <v>-216</v>
      </c>
      <c r="BD53" s="82">
        <v>14047</v>
      </c>
      <c r="BE53" s="82">
        <v>2</v>
      </c>
      <c r="BF53" s="82">
        <v>1144</v>
      </c>
      <c r="BG53" s="82">
        <v>2791</v>
      </c>
      <c r="BH53" s="83">
        <v>78316</v>
      </c>
      <c r="BI53" s="78"/>
      <c r="BJ53" s="45">
        <v>821174</v>
      </c>
      <c r="BK53" s="45">
        <f>'第３７表国保（事業会計）決算（最初のページのみ印刷）'!B53-BJ53</f>
        <v>0</v>
      </c>
      <c r="BL53" s="45">
        <v>807696</v>
      </c>
      <c r="BM53" s="45">
        <f t="shared" si="28"/>
        <v>0</v>
      </c>
      <c r="BN53" s="45">
        <v>0</v>
      </c>
      <c r="BO53" s="45">
        <f t="shared" si="29"/>
        <v>0</v>
      </c>
      <c r="BP53" s="45">
        <v>14316</v>
      </c>
      <c r="BQ53" s="45">
        <f t="shared" si="30"/>
        <v>0</v>
      </c>
      <c r="BR53" s="45">
        <v>13478</v>
      </c>
      <c r="BS53" s="45">
        <f t="shared" si="31"/>
        <v>0</v>
      </c>
      <c r="BT53" s="45">
        <v>622</v>
      </c>
      <c r="BU53" s="45">
        <f t="shared" si="32"/>
        <v>0</v>
      </c>
      <c r="BV53" s="45">
        <v>-216</v>
      </c>
      <c r="BW53" s="45">
        <f t="shared" si="33"/>
        <v>0</v>
      </c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</row>
    <row r="54" spans="1:246" ht="32.25" customHeight="1">
      <c r="A54" s="49" t="s">
        <v>78</v>
      </c>
      <c r="B54" s="80">
        <v>96740</v>
      </c>
      <c r="C54" s="80">
        <v>192182</v>
      </c>
      <c r="D54" s="80">
        <v>139283</v>
      </c>
      <c r="E54" s="80">
        <v>8096</v>
      </c>
      <c r="F54" s="80">
        <v>74506</v>
      </c>
      <c r="G54" s="80">
        <v>0</v>
      </c>
      <c r="H54" s="80">
        <v>56681</v>
      </c>
      <c r="I54" s="80">
        <v>0</v>
      </c>
      <c r="J54" s="80">
        <v>188492</v>
      </c>
      <c r="K54" s="80">
        <v>4937</v>
      </c>
      <c r="L54" s="80">
        <f t="shared" si="23"/>
        <v>1915979</v>
      </c>
      <c r="M54" s="80">
        <v>51086</v>
      </c>
      <c r="N54" s="80">
        <v>44174</v>
      </c>
      <c r="O54" s="80">
        <v>4313</v>
      </c>
      <c r="P54" s="80">
        <v>2037</v>
      </c>
      <c r="Q54" s="80">
        <v>562</v>
      </c>
      <c r="R54" s="80">
        <v>1163447</v>
      </c>
      <c r="S54" s="80">
        <v>1142569</v>
      </c>
      <c r="T54" s="80">
        <v>16800</v>
      </c>
      <c r="U54" s="80">
        <v>4078</v>
      </c>
      <c r="V54" s="81">
        <v>293479</v>
      </c>
      <c r="W54" s="80">
        <v>288265</v>
      </c>
      <c r="X54" s="80">
        <v>5214</v>
      </c>
      <c r="Y54" s="80">
        <v>112005</v>
      </c>
      <c r="Z54" s="80">
        <v>237925</v>
      </c>
      <c r="AA54" s="80">
        <v>44416</v>
      </c>
      <c r="AB54" s="80">
        <v>0</v>
      </c>
      <c r="AC54" s="80">
        <v>193509</v>
      </c>
      <c r="AD54" s="80">
        <v>7811</v>
      </c>
      <c r="AE54" s="80">
        <v>0</v>
      </c>
      <c r="AF54" s="80">
        <v>0</v>
      </c>
      <c r="AG54" s="80">
        <v>0</v>
      </c>
      <c r="AH54" s="80">
        <v>37544</v>
      </c>
      <c r="AI54" s="80">
        <v>0</v>
      </c>
      <c r="AJ54" s="80">
        <v>0</v>
      </c>
      <c r="AK54" s="80">
        <v>0</v>
      </c>
      <c r="AL54" s="80">
        <v>0</v>
      </c>
      <c r="AM54" s="80">
        <v>12682</v>
      </c>
      <c r="AN54" s="80">
        <f>'第３７表国保（事業会計）決算（最初のページのみ印刷）'!B54-L54</f>
        <v>111275</v>
      </c>
      <c r="AO54" s="80">
        <v>0</v>
      </c>
      <c r="AP54" s="80">
        <v>0</v>
      </c>
      <c r="AQ54" s="80">
        <v>0</v>
      </c>
      <c r="AR54" s="80">
        <v>0</v>
      </c>
      <c r="AS54" s="80">
        <v>0</v>
      </c>
      <c r="AT54" s="80">
        <v>4240</v>
      </c>
      <c r="AU54" s="80">
        <f t="shared" si="24"/>
        <v>-4240</v>
      </c>
      <c r="AV54" s="80">
        <v>0</v>
      </c>
      <c r="AW54" s="80">
        <v>0</v>
      </c>
      <c r="AX54" s="80">
        <v>0</v>
      </c>
      <c r="AY54" s="80">
        <f t="shared" si="25"/>
        <v>0</v>
      </c>
      <c r="AZ54" s="80">
        <f t="shared" si="26"/>
        <v>107035</v>
      </c>
      <c r="BA54" s="80">
        <f t="shared" si="27"/>
        <v>111275</v>
      </c>
      <c r="BB54" s="80">
        <f>AZ54-'第３７表国保（事業会計）決算（最初のページのみ印刷）'!K54-E54+AF54</f>
        <v>87835</v>
      </c>
      <c r="BC54" s="80">
        <f>BA54-'第３７表国保（事業会計）決算（最初のページのみ印刷）'!K54-E54+AF54</f>
        <v>92075</v>
      </c>
      <c r="BD54" s="80">
        <v>28319</v>
      </c>
      <c r="BE54" s="80">
        <v>4</v>
      </c>
      <c r="BF54" s="80">
        <v>3548</v>
      </c>
      <c r="BG54" s="80">
        <v>7320</v>
      </c>
      <c r="BH54" s="81">
        <v>157020</v>
      </c>
      <c r="BI54" s="78"/>
      <c r="BJ54" s="45">
        <v>2027254</v>
      </c>
      <c r="BK54" s="45">
        <f>'第３７表国保（事業会計）決算（最初のページのみ印刷）'!B54-BJ54</f>
        <v>0</v>
      </c>
      <c r="BL54" s="45">
        <v>1915979</v>
      </c>
      <c r="BM54" s="45">
        <f t="shared" si="28"/>
        <v>0</v>
      </c>
      <c r="BN54" s="45">
        <v>0</v>
      </c>
      <c r="BO54" s="45">
        <f t="shared" si="29"/>
        <v>0</v>
      </c>
      <c r="BP54" s="45">
        <v>107035</v>
      </c>
      <c r="BQ54" s="45">
        <f t="shared" si="30"/>
        <v>0</v>
      </c>
      <c r="BR54" s="45">
        <v>111275</v>
      </c>
      <c r="BS54" s="45">
        <f t="shared" si="31"/>
        <v>0</v>
      </c>
      <c r="BT54" s="45">
        <v>87835</v>
      </c>
      <c r="BU54" s="45">
        <f t="shared" si="32"/>
        <v>0</v>
      </c>
      <c r="BV54" s="45">
        <v>92075</v>
      </c>
      <c r="BW54" s="45">
        <f t="shared" si="33"/>
        <v>0</v>
      </c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</row>
    <row r="55" spans="1:246" ht="32.25" customHeight="1">
      <c r="A55" s="49" t="s">
        <v>79</v>
      </c>
      <c r="B55" s="80">
        <v>64924</v>
      </c>
      <c r="C55" s="80">
        <v>179767</v>
      </c>
      <c r="D55" s="80">
        <v>107622</v>
      </c>
      <c r="E55" s="80">
        <v>11998</v>
      </c>
      <c r="F55" s="80">
        <v>53314</v>
      </c>
      <c r="G55" s="80">
        <v>0</v>
      </c>
      <c r="H55" s="80">
        <v>42310</v>
      </c>
      <c r="I55" s="80">
        <v>33000</v>
      </c>
      <c r="J55" s="80">
        <v>49299</v>
      </c>
      <c r="K55" s="80">
        <v>2470</v>
      </c>
      <c r="L55" s="80">
        <f t="shared" si="23"/>
        <v>1367053</v>
      </c>
      <c r="M55" s="80">
        <v>39847</v>
      </c>
      <c r="N55" s="80">
        <v>25819</v>
      </c>
      <c r="O55" s="80">
        <v>11255</v>
      </c>
      <c r="P55" s="80">
        <v>1557</v>
      </c>
      <c r="Q55" s="80">
        <v>1216</v>
      </c>
      <c r="R55" s="80">
        <v>853888</v>
      </c>
      <c r="S55" s="80">
        <v>842126</v>
      </c>
      <c r="T55" s="80">
        <v>9050</v>
      </c>
      <c r="U55" s="80">
        <v>2712</v>
      </c>
      <c r="V55" s="81">
        <v>209770</v>
      </c>
      <c r="W55" s="80">
        <v>206251</v>
      </c>
      <c r="X55" s="80">
        <v>3519</v>
      </c>
      <c r="Y55" s="80">
        <v>78427</v>
      </c>
      <c r="Z55" s="80">
        <v>172853</v>
      </c>
      <c r="AA55" s="80">
        <v>28280</v>
      </c>
      <c r="AB55" s="80">
        <v>0</v>
      </c>
      <c r="AC55" s="80">
        <v>144573</v>
      </c>
      <c r="AD55" s="80">
        <v>7448</v>
      </c>
      <c r="AE55" s="80">
        <v>1040</v>
      </c>
      <c r="AF55" s="80">
        <v>1040</v>
      </c>
      <c r="AG55" s="80">
        <v>0</v>
      </c>
      <c r="AH55" s="80">
        <v>315</v>
      </c>
      <c r="AI55" s="80">
        <v>0</v>
      </c>
      <c r="AJ55" s="80">
        <v>0</v>
      </c>
      <c r="AK55" s="80">
        <v>0</v>
      </c>
      <c r="AL55" s="80">
        <v>0</v>
      </c>
      <c r="AM55" s="80">
        <v>3465</v>
      </c>
      <c r="AN55" s="80">
        <f>'第３７表国保（事業会計）決算（最初のページのみ印刷）'!B55-L55</f>
        <v>14766</v>
      </c>
      <c r="AO55" s="80">
        <v>0</v>
      </c>
      <c r="AP55" s="80">
        <v>0</v>
      </c>
      <c r="AQ55" s="80">
        <v>0</v>
      </c>
      <c r="AR55" s="80">
        <v>0</v>
      </c>
      <c r="AS55" s="80">
        <v>0</v>
      </c>
      <c r="AT55" s="80">
        <v>0</v>
      </c>
      <c r="AU55" s="80">
        <f t="shared" si="24"/>
        <v>0</v>
      </c>
      <c r="AV55" s="80">
        <v>0</v>
      </c>
      <c r="AW55" s="80">
        <v>2276</v>
      </c>
      <c r="AX55" s="80">
        <v>0</v>
      </c>
      <c r="AY55" s="80">
        <f t="shared" si="25"/>
        <v>2276</v>
      </c>
      <c r="AZ55" s="80">
        <f t="shared" si="26"/>
        <v>17042</v>
      </c>
      <c r="BA55" s="80">
        <f t="shared" si="27"/>
        <v>14766</v>
      </c>
      <c r="BB55" s="80">
        <f>AZ55-'第３７表国保（事業会計）決算（最初のページのみ印刷）'!K55-E55+AF55</f>
        <v>6084</v>
      </c>
      <c r="BC55" s="80">
        <f>BA55-'第３７表国保（事業会計）決算（最初のページのみ印刷）'!K55-E55+AF55</f>
        <v>3808</v>
      </c>
      <c r="BD55" s="80">
        <v>24047</v>
      </c>
      <c r="BE55" s="80">
        <v>4</v>
      </c>
      <c r="BF55" s="80">
        <v>2232</v>
      </c>
      <c r="BG55" s="80">
        <v>5234</v>
      </c>
      <c r="BH55" s="81">
        <v>220736</v>
      </c>
      <c r="BI55" s="78"/>
      <c r="BJ55" s="45">
        <v>1381819</v>
      </c>
      <c r="BK55" s="45">
        <f>'第３７表国保（事業会計）決算（最初のページのみ印刷）'!B55-BJ55</f>
        <v>0</v>
      </c>
      <c r="BL55" s="45">
        <v>1367053</v>
      </c>
      <c r="BM55" s="45">
        <f t="shared" si="28"/>
        <v>0</v>
      </c>
      <c r="BN55" s="45">
        <v>0</v>
      </c>
      <c r="BO55" s="45">
        <f t="shared" si="29"/>
        <v>0</v>
      </c>
      <c r="BP55" s="45">
        <v>17042</v>
      </c>
      <c r="BQ55" s="45">
        <f t="shared" si="30"/>
        <v>0</v>
      </c>
      <c r="BR55" s="45">
        <v>14766</v>
      </c>
      <c r="BS55" s="45">
        <f t="shared" si="31"/>
        <v>0</v>
      </c>
      <c r="BT55" s="45">
        <v>6084</v>
      </c>
      <c r="BU55" s="45">
        <f t="shared" si="32"/>
        <v>0</v>
      </c>
      <c r="BV55" s="45">
        <v>3808</v>
      </c>
      <c r="BW55" s="45">
        <f t="shared" si="33"/>
        <v>0</v>
      </c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  <c r="IE55" s="79"/>
      <c r="IF55" s="79"/>
      <c r="IG55" s="79"/>
      <c r="IH55" s="79"/>
      <c r="II55" s="79"/>
      <c r="IJ55" s="79"/>
      <c r="IK55" s="79"/>
      <c r="IL55" s="79"/>
    </row>
    <row r="56" spans="1:246" ht="32.25" customHeight="1">
      <c r="A56" s="49" t="s">
        <v>80</v>
      </c>
      <c r="B56" s="80">
        <v>1320</v>
      </c>
      <c r="C56" s="80">
        <v>77281</v>
      </c>
      <c r="D56" s="80">
        <v>70008</v>
      </c>
      <c r="E56" s="80">
        <v>12955</v>
      </c>
      <c r="F56" s="80">
        <v>23950</v>
      </c>
      <c r="G56" s="80">
        <v>35</v>
      </c>
      <c r="H56" s="80">
        <v>33068</v>
      </c>
      <c r="I56" s="80">
        <v>0</v>
      </c>
      <c r="J56" s="80">
        <v>48764</v>
      </c>
      <c r="K56" s="80">
        <v>409</v>
      </c>
      <c r="L56" s="80">
        <f t="shared" si="23"/>
        <v>596970</v>
      </c>
      <c r="M56" s="80">
        <v>36103</v>
      </c>
      <c r="N56" s="80">
        <v>27529</v>
      </c>
      <c r="O56" s="80">
        <v>1787</v>
      </c>
      <c r="P56" s="80">
        <v>868</v>
      </c>
      <c r="Q56" s="80">
        <v>5919</v>
      </c>
      <c r="R56" s="80">
        <v>382257</v>
      </c>
      <c r="S56" s="80">
        <v>377191</v>
      </c>
      <c r="T56" s="80">
        <v>3890</v>
      </c>
      <c r="U56" s="80">
        <v>1176</v>
      </c>
      <c r="V56" s="81">
        <v>85276</v>
      </c>
      <c r="W56" s="80">
        <v>83882</v>
      </c>
      <c r="X56" s="80">
        <v>1394</v>
      </c>
      <c r="Y56" s="80">
        <v>26316</v>
      </c>
      <c r="Z56" s="80">
        <v>53250</v>
      </c>
      <c r="AA56" s="80">
        <v>5280</v>
      </c>
      <c r="AB56" s="80">
        <v>0</v>
      </c>
      <c r="AC56" s="80">
        <v>47970</v>
      </c>
      <c r="AD56" s="80">
        <v>850</v>
      </c>
      <c r="AE56" s="80">
        <v>0</v>
      </c>
      <c r="AF56" s="80">
        <v>0</v>
      </c>
      <c r="AG56" s="80">
        <v>0</v>
      </c>
      <c r="AH56" s="80">
        <v>67</v>
      </c>
      <c r="AI56" s="80">
        <v>0</v>
      </c>
      <c r="AJ56" s="80">
        <v>0</v>
      </c>
      <c r="AK56" s="80">
        <v>0</v>
      </c>
      <c r="AL56" s="80">
        <v>0</v>
      </c>
      <c r="AM56" s="80">
        <v>12851</v>
      </c>
      <c r="AN56" s="80">
        <f>'第３７表国保（事業会計）決算（最初のページのみ印刷）'!B56-L56</f>
        <v>48439</v>
      </c>
      <c r="AO56" s="80">
        <v>0</v>
      </c>
      <c r="AP56" s="80">
        <v>0</v>
      </c>
      <c r="AQ56" s="80">
        <v>0</v>
      </c>
      <c r="AR56" s="80">
        <v>0</v>
      </c>
      <c r="AS56" s="80">
        <v>0</v>
      </c>
      <c r="AT56" s="80">
        <v>0</v>
      </c>
      <c r="AU56" s="80">
        <f t="shared" si="24"/>
        <v>0</v>
      </c>
      <c r="AV56" s="80">
        <v>0</v>
      </c>
      <c r="AW56" s="80">
        <v>2760</v>
      </c>
      <c r="AX56" s="80">
        <v>0</v>
      </c>
      <c r="AY56" s="80">
        <f t="shared" si="25"/>
        <v>2760</v>
      </c>
      <c r="AZ56" s="80">
        <f t="shared" si="26"/>
        <v>51199</v>
      </c>
      <c r="BA56" s="80">
        <f t="shared" si="27"/>
        <v>48439</v>
      </c>
      <c r="BB56" s="80">
        <f>AZ56-'第３７表国保（事業会計）決算（最初のページのみ印刷）'!K56-E56+AF56</f>
        <v>12299</v>
      </c>
      <c r="BC56" s="80">
        <f>BA56-'第３７表国保（事業会計）決算（最初のページのみ印刷）'!K56-E56+AF56</f>
        <v>9539</v>
      </c>
      <c r="BD56" s="80">
        <v>18238</v>
      </c>
      <c r="BE56" s="80">
        <v>4</v>
      </c>
      <c r="BF56" s="80">
        <v>957</v>
      </c>
      <c r="BG56" s="80">
        <v>1819</v>
      </c>
      <c r="BH56" s="81">
        <v>30997</v>
      </c>
      <c r="BI56" s="78"/>
      <c r="BJ56" s="45">
        <v>645409</v>
      </c>
      <c r="BK56" s="45">
        <f>'第３７表国保（事業会計）決算（最初のページのみ印刷）'!B56-BJ56</f>
        <v>0</v>
      </c>
      <c r="BL56" s="45">
        <v>596970</v>
      </c>
      <c r="BM56" s="45">
        <f t="shared" si="28"/>
        <v>0</v>
      </c>
      <c r="BN56" s="45">
        <v>0</v>
      </c>
      <c r="BO56" s="45">
        <f t="shared" si="29"/>
        <v>0</v>
      </c>
      <c r="BP56" s="45">
        <v>51199</v>
      </c>
      <c r="BQ56" s="45">
        <f t="shared" si="30"/>
        <v>0</v>
      </c>
      <c r="BR56" s="45">
        <v>48439</v>
      </c>
      <c r="BS56" s="45">
        <f t="shared" si="31"/>
        <v>0</v>
      </c>
      <c r="BT56" s="45">
        <v>12299</v>
      </c>
      <c r="BU56" s="45">
        <f t="shared" si="32"/>
        <v>0</v>
      </c>
      <c r="BV56" s="45">
        <v>9539</v>
      </c>
      <c r="BW56" s="45">
        <f t="shared" si="33"/>
        <v>0</v>
      </c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9"/>
      <c r="HG56" s="79"/>
      <c r="HH56" s="79"/>
      <c r="HI56" s="79"/>
      <c r="HJ56" s="79"/>
      <c r="HK56" s="79"/>
      <c r="HL56" s="79"/>
      <c r="HM56" s="79"/>
      <c r="HN56" s="79"/>
      <c r="HO56" s="79"/>
      <c r="HP56" s="79"/>
      <c r="HQ56" s="79"/>
      <c r="HR56" s="79"/>
      <c r="HS56" s="79"/>
      <c r="HT56" s="79"/>
      <c r="HU56" s="79"/>
      <c r="HV56" s="79"/>
      <c r="HW56" s="79"/>
      <c r="HX56" s="79"/>
      <c r="HY56" s="79"/>
      <c r="HZ56" s="79"/>
      <c r="IA56" s="79"/>
      <c r="IB56" s="79"/>
      <c r="IC56" s="79"/>
      <c r="ID56" s="79"/>
      <c r="IE56" s="79"/>
      <c r="IF56" s="79"/>
      <c r="IG56" s="79"/>
      <c r="IH56" s="79"/>
      <c r="II56" s="79"/>
      <c r="IJ56" s="79"/>
      <c r="IK56" s="79"/>
      <c r="IL56" s="79"/>
    </row>
    <row r="57" spans="1:246" ht="32.25" customHeight="1">
      <c r="A57" s="46" t="s">
        <v>81</v>
      </c>
      <c r="B57" s="80">
        <v>4497</v>
      </c>
      <c r="C57" s="80">
        <v>107326</v>
      </c>
      <c r="D57" s="80">
        <v>87753</v>
      </c>
      <c r="E57" s="80">
        <v>9611</v>
      </c>
      <c r="F57" s="80">
        <v>34281</v>
      </c>
      <c r="G57" s="80">
        <v>0</v>
      </c>
      <c r="H57" s="80">
        <v>43861</v>
      </c>
      <c r="I57" s="80">
        <v>0</v>
      </c>
      <c r="J57" s="80">
        <v>53037</v>
      </c>
      <c r="K57" s="80">
        <v>1512</v>
      </c>
      <c r="L57" s="80">
        <f t="shared" si="23"/>
        <v>880137</v>
      </c>
      <c r="M57" s="80">
        <v>37329</v>
      </c>
      <c r="N57" s="80">
        <v>28907</v>
      </c>
      <c r="O57" s="80">
        <v>3267</v>
      </c>
      <c r="P57" s="80">
        <v>1156</v>
      </c>
      <c r="Q57" s="80">
        <v>3999</v>
      </c>
      <c r="R57" s="80">
        <v>571636</v>
      </c>
      <c r="S57" s="80">
        <v>561596</v>
      </c>
      <c r="T57" s="80">
        <v>8100</v>
      </c>
      <c r="U57" s="80">
        <v>1940</v>
      </c>
      <c r="V57" s="81">
        <v>135569</v>
      </c>
      <c r="W57" s="80">
        <v>133139</v>
      </c>
      <c r="X57" s="80">
        <v>2430</v>
      </c>
      <c r="Y57" s="80">
        <v>43152</v>
      </c>
      <c r="Z57" s="80">
        <v>89012</v>
      </c>
      <c r="AA57" s="80">
        <v>17987</v>
      </c>
      <c r="AB57" s="80">
        <v>0</v>
      </c>
      <c r="AC57" s="80">
        <v>71025</v>
      </c>
      <c r="AD57" s="80">
        <v>3093</v>
      </c>
      <c r="AE57" s="80">
        <v>0</v>
      </c>
      <c r="AF57" s="80">
        <v>0</v>
      </c>
      <c r="AG57" s="80">
        <v>0</v>
      </c>
      <c r="AH57" s="80">
        <v>0</v>
      </c>
      <c r="AI57" s="80">
        <v>0</v>
      </c>
      <c r="AJ57" s="80">
        <v>0</v>
      </c>
      <c r="AK57" s="80">
        <v>0</v>
      </c>
      <c r="AL57" s="80">
        <v>0</v>
      </c>
      <c r="AM57" s="80">
        <v>346</v>
      </c>
      <c r="AN57" s="80">
        <f>'第３７表国保（事業会計）決算（最初のページのみ印刷）'!B57-L57</f>
        <v>47768</v>
      </c>
      <c r="AO57" s="80">
        <v>0</v>
      </c>
      <c r="AP57" s="80">
        <v>0</v>
      </c>
      <c r="AQ57" s="80">
        <v>0</v>
      </c>
      <c r="AR57" s="80">
        <v>0</v>
      </c>
      <c r="AS57" s="80">
        <v>0</v>
      </c>
      <c r="AT57" s="80">
        <v>0</v>
      </c>
      <c r="AU57" s="80">
        <f t="shared" si="24"/>
        <v>0</v>
      </c>
      <c r="AV57" s="80">
        <v>0</v>
      </c>
      <c r="AW57" s="80">
        <v>0</v>
      </c>
      <c r="AX57" s="80">
        <v>5336</v>
      </c>
      <c r="AY57" s="80">
        <f t="shared" si="25"/>
        <v>-5336</v>
      </c>
      <c r="AZ57" s="80">
        <f t="shared" si="26"/>
        <v>42432</v>
      </c>
      <c r="BA57" s="80">
        <f t="shared" si="27"/>
        <v>47768</v>
      </c>
      <c r="BB57" s="80">
        <f>AZ57-'第３７表国保（事業会計）決算（最初のページのみ印刷）'!K57-E57+AF57</f>
        <v>-5318</v>
      </c>
      <c r="BC57" s="80">
        <f>BA57-'第３７表国保（事業会計）決算（最初のページのみ印刷）'!K57-E57+AF57</f>
        <v>18</v>
      </c>
      <c r="BD57" s="80">
        <v>24190</v>
      </c>
      <c r="BE57" s="80">
        <v>3</v>
      </c>
      <c r="BF57" s="80">
        <v>1576</v>
      </c>
      <c r="BG57" s="80">
        <v>2969</v>
      </c>
      <c r="BH57" s="81">
        <v>33823</v>
      </c>
      <c r="BI57" s="78"/>
      <c r="BJ57" s="45">
        <v>927905</v>
      </c>
      <c r="BK57" s="45">
        <f>'第３７表国保（事業会計）決算（最初のページのみ印刷）'!B57-BJ57</f>
        <v>0</v>
      </c>
      <c r="BL57" s="45">
        <v>880137</v>
      </c>
      <c r="BM57" s="45">
        <f t="shared" si="28"/>
        <v>0</v>
      </c>
      <c r="BN57" s="45">
        <v>0</v>
      </c>
      <c r="BO57" s="45">
        <f t="shared" si="29"/>
        <v>0</v>
      </c>
      <c r="BP57" s="45">
        <v>42432</v>
      </c>
      <c r="BQ57" s="45">
        <f t="shared" si="30"/>
        <v>0</v>
      </c>
      <c r="BR57" s="45">
        <v>47768</v>
      </c>
      <c r="BS57" s="45">
        <f t="shared" si="31"/>
        <v>0</v>
      </c>
      <c r="BT57" s="45">
        <v>-5318</v>
      </c>
      <c r="BU57" s="45">
        <f t="shared" si="32"/>
        <v>0</v>
      </c>
      <c r="BV57" s="45">
        <v>18</v>
      </c>
      <c r="BW57" s="45">
        <f t="shared" si="33"/>
        <v>0</v>
      </c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  <c r="IE57" s="79"/>
      <c r="IF57" s="79"/>
      <c r="IG57" s="79"/>
      <c r="IH57" s="79"/>
      <c r="II57" s="79"/>
      <c r="IJ57" s="79"/>
      <c r="IK57" s="79"/>
      <c r="IL57" s="79"/>
    </row>
    <row r="58" spans="1:246" ht="32.25" customHeight="1">
      <c r="A58" s="90" t="s">
        <v>82</v>
      </c>
      <c r="B58" s="82">
        <v>73032</v>
      </c>
      <c r="C58" s="82">
        <v>150463</v>
      </c>
      <c r="D58" s="82">
        <v>127814</v>
      </c>
      <c r="E58" s="82">
        <v>8387</v>
      </c>
      <c r="F58" s="82">
        <v>65420</v>
      </c>
      <c r="G58" s="82">
        <v>0</v>
      </c>
      <c r="H58" s="82">
        <v>54007</v>
      </c>
      <c r="I58" s="82">
        <v>22702</v>
      </c>
      <c r="J58" s="82">
        <v>78192</v>
      </c>
      <c r="K58" s="82">
        <v>3913</v>
      </c>
      <c r="L58" s="82">
        <f t="shared" si="23"/>
        <v>1469586</v>
      </c>
      <c r="M58" s="82">
        <v>39025</v>
      </c>
      <c r="N58" s="82">
        <v>32660</v>
      </c>
      <c r="O58" s="82">
        <v>4062</v>
      </c>
      <c r="P58" s="82">
        <v>1550</v>
      </c>
      <c r="Q58" s="82">
        <v>753</v>
      </c>
      <c r="R58" s="82">
        <v>933136</v>
      </c>
      <c r="S58" s="82">
        <v>920592</v>
      </c>
      <c r="T58" s="82">
        <v>9320</v>
      </c>
      <c r="U58" s="82">
        <v>3224</v>
      </c>
      <c r="V58" s="83">
        <v>255374</v>
      </c>
      <c r="W58" s="82">
        <v>252003</v>
      </c>
      <c r="X58" s="82">
        <v>3371</v>
      </c>
      <c r="Y58" s="82">
        <v>84807</v>
      </c>
      <c r="Z58" s="82">
        <v>147263</v>
      </c>
      <c r="AA58" s="82">
        <v>22147</v>
      </c>
      <c r="AB58" s="82">
        <v>0</v>
      </c>
      <c r="AC58" s="82">
        <v>125116</v>
      </c>
      <c r="AD58" s="82">
        <v>3883</v>
      </c>
      <c r="AE58" s="82">
        <v>0</v>
      </c>
      <c r="AF58" s="82">
        <v>0</v>
      </c>
      <c r="AG58" s="82">
        <v>0</v>
      </c>
      <c r="AH58" s="82">
        <v>198</v>
      </c>
      <c r="AI58" s="82">
        <v>0</v>
      </c>
      <c r="AJ58" s="82">
        <v>0</v>
      </c>
      <c r="AK58" s="82">
        <v>0</v>
      </c>
      <c r="AL58" s="82">
        <v>0</v>
      </c>
      <c r="AM58" s="82">
        <v>5900</v>
      </c>
      <c r="AN58" s="82">
        <f>'第３７表国保（事業会計）決算（最初のページのみ印刷）'!B58-L58</f>
        <v>64951</v>
      </c>
      <c r="AO58" s="82">
        <v>0</v>
      </c>
      <c r="AP58" s="82">
        <v>0</v>
      </c>
      <c r="AQ58" s="82">
        <v>0</v>
      </c>
      <c r="AR58" s="82">
        <v>0</v>
      </c>
      <c r="AS58" s="82">
        <v>3915</v>
      </c>
      <c r="AT58" s="82">
        <v>0</v>
      </c>
      <c r="AU58" s="82">
        <f t="shared" si="24"/>
        <v>3915</v>
      </c>
      <c r="AV58" s="82">
        <v>0</v>
      </c>
      <c r="AW58" s="82">
        <v>0</v>
      </c>
      <c r="AX58" s="82">
        <v>10132</v>
      </c>
      <c r="AY58" s="82">
        <f t="shared" si="25"/>
        <v>-10132</v>
      </c>
      <c r="AZ58" s="82">
        <f t="shared" si="26"/>
        <v>58734</v>
      </c>
      <c r="BA58" s="82">
        <f t="shared" si="27"/>
        <v>64951</v>
      </c>
      <c r="BB58" s="82">
        <f>AZ58-'第３７表国保（事業会計）決算（最初のページのみ印刷）'!K58-E58+AF58</f>
        <v>50347</v>
      </c>
      <c r="BC58" s="82">
        <f>BA58-'第３７表国保（事業会計）決算（最初のページのみ印刷）'!K58-E58+AF58</f>
        <v>56564</v>
      </c>
      <c r="BD58" s="82">
        <v>25277</v>
      </c>
      <c r="BE58" s="82">
        <v>3</v>
      </c>
      <c r="BF58" s="82">
        <v>2816</v>
      </c>
      <c r="BG58" s="82">
        <v>5419</v>
      </c>
      <c r="BH58" s="83">
        <v>85983</v>
      </c>
      <c r="BI58" s="78"/>
      <c r="BJ58" s="45">
        <v>1534537</v>
      </c>
      <c r="BK58" s="45">
        <f>'第３７表国保（事業会計）決算（最初のページのみ印刷）'!B58-BJ58</f>
        <v>0</v>
      </c>
      <c r="BL58" s="45">
        <v>1469586</v>
      </c>
      <c r="BM58" s="45">
        <f t="shared" si="28"/>
        <v>0</v>
      </c>
      <c r="BN58" s="45">
        <v>0</v>
      </c>
      <c r="BO58" s="45">
        <f t="shared" si="29"/>
        <v>0</v>
      </c>
      <c r="BP58" s="45">
        <v>58734</v>
      </c>
      <c r="BQ58" s="45">
        <f t="shared" si="30"/>
        <v>0</v>
      </c>
      <c r="BR58" s="45">
        <v>64951</v>
      </c>
      <c r="BS58" s="45">
        <f t="shared" si="31"/>
        <v>0</v>
      </c>
      <c r="BT58" s="45">
        <v>50347</v>
      </c>
      <c r="BU58" s="45">
        <f t="shared" si="32"/>
        <v>0</v>
      </c>
      <c r="BV58" s="45">
        <v>56564</v>
      </c>
      <c r="BW58" s="45">
        <f t="shared" si="33"/>
        <v>0</v>
      </c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  <c r="IC58" s="79"/>
      <c r="ID58" s="79"/>
      <c r="IE58" s="79"/>
      <c r="IF58" s="79"/>
      <c r="IG58" s="79"/>
      <c r="IH58" s="79"/>
      <c r="II58" s="79"/>
      <c r="IJ58" s="79"/>
      <c r="IK58" s="79"/>
      <c r="IL58" s="79"/>
    </row>
    <row r="59" spans="1:246" ht="32.25" customHeight="1">
      <c r="A59" s="4" t="s">
        <v>83</v>
      </c>
      <c r="B59" s="80">
        <v>0</v>
      </c>
      <c r="C59" s="80">
        <v>56111</v>
      </c>
      <c r="D59" s="80">
        <v>57138</v>
      </c>
      <c r="E59" s="80">
        <v>6388</v>
      </c>
      <c r="F59" s="80">
        <v>19321</v>
      </c>
      <c r="G59" s="80">
        <v>0</v>
      </c>
      <c r="H59" s="80">
        <v>31429</v>
      </c>
      <c r="I59" s="80">
        <v>20000</v>
      </c>
      <c r="J59" s="80">
        <v>2416</v>
      </c>
      <c r="K59" s="80">
        <v>380</v>
      </c>
      <c r="L59" s="80">
        <f t="shared" si="23"/>
        <v>430432</v>
      </c>
      <c r="M59" s="80">
        <v>32751</v>
      </c>
      <c r="N59" s="80">
        <v>31338</v>
      </c>
      <c r="O59" s="80">
        <v>666</v>
      </c>
      <c r="P59" s="80">
        <v>609</v>
      </c>
      <c r="Q59" s="80">
        <v>138</v>
      </c>
      <c r="R59" s="80">
        <v>253939</v>
      </c>
      <c r="S59" s="80">
        <v>233276</v>
      </c>
      <c r="T59" s="80">
        <v>19905</v>
      </c>
      <c r="U59" s="80">
        <v>758</v>
      </c>
      <c r="V59" s="81">
        <v>68675</v>
      </c>
      <c r="W59" s="80">
        <v>67653</v>
      </c>
      <c r="X59" s="80">
        <v>1022</v>
      </c>
      <c r="Y59" s="80">
        <v>23686</v>
      </c>
      <c r="Z59" s="80">
        <v>41597</v>
      </c>
      <c r="AA59" s="80">
        <v>4318</v>
      </c>
      <c r="AB59" s="80">
        <v>0</v>
      </c>
      <c r="AC59" s="80">
        <v>37279</v>
      </c>
      <c r="AD59" s="80">
        <v>2421</v>
      </c>
      <c r="AE59" s="80">
        <v>6371</v>
      </c>
      <c r="AF59" s="80">
        <v>6371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80">
        <v>992</v>
      </c>
      <c r="AN59" s="80">
        <f>'第３７表国保（事業会計）決算（最初のページのみ印刷）'!B59-L59</f>
        <v>17084</v>
      </c>
      <c r="AO59" s="80">
        <v>0</v>
      </c>
      <c r="AP59" s="80">
        <v>0</v>
      </c>
      <c r="AQ59" s="80">
        <v>0</v>
      </c>
      <c r="AR59" s="80">
        <v>0</v>
      </c>
      <c r="AS59" s="80">
        <v>0</v>
      </c>
      <c r="AT59" s="80">
        <v>0</v>
      </c>
      <c r="AU59" s="80">
        <f t="shared" si="24"/>
        <v>0</v>
      </c>
      <c r="AV59" s="80">
        <v>0</v>
      </c>
      <c r="AW59" s="80">
        <v>0</v>
      </c>
      <c r="AX59" s="80">
        <v>0</v>
      </c>
      <c r="AY59" s="80">
        <f t="shared" si="25"/>
        <v>0</v>
      </c>
      <c r="AZ59" s="80">
        <f t="shared" si="26"/>
        <v>17084</v>
      </c>
      <c r="BA59" s="80">
        <f t="shared" si="27"/>
        <v>17084</v>
      </c>
      <c r="BB59" s="80">
        <f>AZ59-'第３７表国保（事業会計）決算（最初のページのみ印刷）'!K59-E59+AF59</f>
        <v>-2862</v>
      </c>
      <c r="BC59" s="80">
        <f>BA59-'第３７表国保（事業会計）決算（最初のページのみ印刷）'!K59-E59+AF59</f>
        <v>-2862</v>
      </c>
      <c r="BD59" s="80">
        <v>16236</v>
      </c>
      <c r="BE59" s="80">
        <v>9</v>
      </c>
      <c r="BF59" s="80">
        <v>676</v>
      </c>
      <c r="BG59" s="80">
        <v>1478</v>
      </c>
      <c r="BH59" s="81">
        <v>69039</v>
      </c>
      <c r="BI59" s="78"/>
      <c r="BJ59" s="45">
        <v>447516</v>
      </c>
      <c r="BK59" s="45">
        <f>'第３７表国保（事業会計）決算（最初のページのみ印刷）'!B59-BJ59</f>
        <v>0</v>
      </c>
      <c r="BL59" s="45">
        <v>430432</v>
      </c>
      <c r="BM59" s="45">
        <f t="shared" si="28"/>
        <v>0</v>
      </c>
      <c r="BN59" s="45">
        <v>0</v>
      </c>
      <c r="BO59" s="45">
        <f t="shared" si="29"/>
        <v>0</v>
      </c>
      <c r="BP59" s="45">
        <v>17084</v>
      </c>
      <c r="BQ59" s="45">
        <f t="shared" si="30"/>
        <v>0</v>
      </c>
      <c r="BR59" s="45">
        <v>17084</v>
      </c>
      <c r="BS59" s="45">
        <f t="shared" si="31"/>
        <v>0</v>
      </c>
      <c r="BT59" s="45">
        <v>-2862</v>
      </c>
      <c r="BU59" s="45">
        <f t="shared" si="32"/>
        <v>0</v>
      </c>
      <c r="BV59" s="45">
        <v>-2862</v>
      </c>
      <c r="BW59" s="45">
        <f t="shared" si="33"/>
        <v>0</v>
      </c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79"/>
      <c r="GE59" s="79"/>
      <c r="GF59" s="79"/>
      <c r="GG59" s="79"/>
      <c r="GH59" s="79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79"/>
      <c r="GT59" s="79"/>
      <c r="GU59" s="79"/>
      <c r="GV59" s="79"/>
      <c r="GW59" s="79"/>
      <c r="GX59" s="79"/>
      <c r="GY59" s="79"/>
      <c r="GZ59" s="79"/>
      <c r="HA59" s="79"/>
      <c r="HB59" s="79"/>
      <c r="HC59" s="79"/>
      <c r="HD59" s="79"/>
      <c r="HE59" s="79"/>
      <c r="HF59" s="79"/>
      <c r="HG59" s="79"/>
      <c r="HH59" s="79"/>
      <c r="HI59" s="79"/>
      <c r="HJ59" s="79"/>
      <c r="HK59" s="79"/>
      <c r="HL59" s="79"/>
      <c r="HM59" s="79"/>
      <c r="HN59" s="79"/>
      <c r="HO59" s="79"/>
      <c r="HP59" s="79"/>
      <c r="HQ59" s="79"/>
      <c r="HR59" s="79"/>
      <c r="HS59" s="79"/>
      <c r="HT59" s="79"/>
      <c r="HU59" s="79"/>
      <c r="HV59" s="79"/>
      <c r="HW59" s="79"/>
      <c r="HX59" s="79"/>
      <c r="HY59" s="79"/>
      <c r="HZ59" s="79"/>
      <c r="IA59" s="79"/>
      <c r="IB59" s="79"/>
      <c r="IC59" s="79"/>
      <c r="ID59" s="79"/>
      <c r="IE59" s="79"/>
      <c r="IF59" s="79"/>
      <c r="IG59" s="79"/>
      <c r="IH59" s="79"/>
      <c r="II59" s="79"/>
      <c r="IJ59" s="79"/>
      <c r="IK59" s="79"/>
      <c r="IL59" s="79"/>
    </row>
    <row r="60" spans="1:246" ht="32.25" customHeight="1">
      <c r="A60" s="4" t="s">
        <v>84</v>
      </c>
      <c r="B60" s="80">
        <v>0</v>
      </c>
      <c r="C60" s="80">
        <v>176456</v>
      </c>
      <c r="D60" s="80">
        <v>191363</v>
      </c>
      <c r="E60" s="80">
        <v>10460</v>
      </c>
      <c r="F60" s="80">
        <v>34646</v>
      </c>
      <c r="G60" s="80">
        <v>0</v>
      </c>
      <c r="H60" s="80">
        <v>146257</v>
      </c>
      <c r="I60" s="80">
        <v>0</v>
      </c>
      <c r="J60" s="80">
        <v>96458</v>
      </c>
      <c r="K60" s="80">
        <v>3806</v>
      </c>
      <c r="L60" s="80">
        <f t="shared" si="23"/>
        <v>1206798</v>
      </c>
      <c r="M60" s="80">
        <v>24628</v>
      </c>
      <c r="N60" s="80">
        <v>14475</v>
      </c>
      <c r="O60" s="80">
        <v>8406</v>
      </c>
      <c r="P60" s="80">
        <v>1199</v>
      </c>
      <c r="Q60" s="80">
        <v>548</v>
      </c>
      <c r="R60" s="80">
        <v>780301</v>
      </c>
      <c r="S60" s="80">
        <v>771534</v>
      </c>
      <c r="T60" s="80">
        <v>6490</v>
      </c>
      <c r="U60" s="80">
        <v>2277</v>
      </c>
      <c r="V60" s="81">
        <v>150750</v>
      </c>
      <c r="W60" s="80">
        <v>148815</v>
      </c>
      <c r="X60" s="80">
        <v>1935</v>
      </c>
      <c r="Y60" s="80">
        <v>55399</v>
      </c>
      <c r="Z60" s="80">
        <v>128929</v>
      </c>
      <c r="AA60" s="80">
        <v>128929</v>
      </c>
      <c r="AB60" s="80">
        <v>0</v>
      </c>
      <c r="AC60" s="80">
        <v>0</v>
      </c>
      <c r="AD60" s="80">
        <v>4809</v>
      </c>
      <c r="AE60" s="80">
        <v>0</v>
      </c>
      <c r="AF60" s="80">
        <v>0</v>
      </c>
      <c r="AG60" s="80">
        <v>0</v>
      </c>
      <c r="AH60" s="80">
        <v>58357</v>
      </c>
      <c r="AI60" s="80">
        <v>0</v>
      </c>
      <c r="AJ60" s="80">
        <v>0</v>
      </c>
      <c r="AK60" s="80">
        <v>0</v>
      </c>
      <c r="AL60" s="80">
        <v>0</v>
      </c>
      <c r="AM60" s="80">
        <v>3625</v>
      </c>
      <c r="AN60" s="80">
        <f>'第３７表国保（事業会計）決算（最初のページのみ印刷）'!B60-L60</f>
        <v>128833</v>
      </c>
      <c r="AO60" s="80">
        <v>0</v>
      </c>
      <c r="AP60" s="80">
        <v>0</v>
      </c>
      <c r="AQ60" s="80">
        <v>0</v>
      </c>
      <c r="AR60" s="80">
        <v>0</v>
      </c>
      <c r="AS60" s="80">
        <v>6239</v>
      </c>
      <c r="AT60" s="80">
        <v>0</v>
      </c>
      <c r="AU60" s="80">
        <f t="shared" si="24"/>
        <v>6239</v>
      </c>
      <c r="AV60" s="80">
        <v>0</v>
      </c>
      <c r="AW60" s="80">
        <v>0</v>
      </c>
      <c r="AX60" s="80">
        <v>3388</v>
      </c>
      <c r="AY60" s="80">
        <f t="shared" si="25"/>
        <v>-3388</v>
      </c>
      <c r="AZ60" s="80">
        <f t="shared" si="26"/>
        <v>131684</v>
      </c>
      <c r="BA60" s="80">
        <f t="shared" si="27"/>
        <v>128833</v>
      </c>
      <c r="BB60" s="80">
        <f>AZ60-'第３７表国保（事業会計）決算（最初のページのみ印刷）'!K60-E60+AF60</f>
        <v>59675</v>
      </c>
      <c r="BC60" s="80">
        <f>BA60-'第３７表国保（事業会計）決算（最初のページのみ印刷）'!K60-E60+AF60</f>
        <v>56824</v>
      </c>
      <c r="BD60" s="80">
        <v>11872</v>
      </c>
      <c r="BE60" s="80">
        <v>2</v>
      </c>
      <c r="BF60" s="80">
        <v>1906</v>
      </c>
      <c r="BG60" s="80">
        <v>3670</v>
      </c>
      <c r="BH60" s="81">
        <v>171655739</v>
      </c>
      <c r="BI60" s="78"/>
      <c r="BJ60" s="45">
        <v>1335631</v>
      </c>
      <c r="BK60" s="45">
        <f>'第３７表国保（事業会計）決算（最初のページのみ印刷）'!B60-BJ60</f>
        <v>0</v>
      </c>
      <c r="BL60" s="45">
        <v>1206798</v>
      </c>
      <c r="BM60" s="45">
        <f t="shared" si="28"/>
        <v>0</v>
      </c>
      <c r="BN60" s="45">
        <v>0</v>
      </c>
      <c r="BO60" s="45">
        <f t="shared" si="29"/>
        <v>0</v>
      </c>
      <c r="BP60" s="45">
        <v>131684</v>
      </c>
      <c r="BQ60" s="45">
        <f t="shared" si="30"/>
        <v>0</v>
      </c>
      <c r="BR60" s="45">
        <v>128833</v>
      </c>
      <c r="BS60" s="45">
        <f t="shared" si="31"/>
        <v>0</v>
      </c>
      <c r="BT60" s="45">
        <v>59675</v>
      </c>
      <c r="BU60" s="45">
        <f t="shared" si="32"/>
        <v>0</v>
      </c>
      <c r="BV60" s="45">
        <v>56824</v>
      </c>
      <c r="BW60" s="45">
        <f t="shared" si="33"/>
        <v>0</v>
      </c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79"/>
      <c r="GE60" s="79"/>
      <c r="GF60" s="79"/>
      <c r="GG60" s="79"/>
      <c r="GH60" s="79"/>
      <c r="GI60" s="79"/>
      <c r="GJ60" s="79"/>
      <c r="GK60" s="79"/>
      <c r="GL60" s="79"/>
      <c r="GM60" s="79"/>
      <c r="GN60" s="79"/>
      <c r="GO60" s="79"/>
      <c r="GP60" s="79"/>
      <c r="GQ60" s="79"/>
      <c r="GR60" s="79"/>
      <c r="GS60" s="79"/>
      <c r="GT60" s="79"/>
      <c r="GU60" s="79"/>
      <c r="GV60" s="79"/>
      <c r="GW60" s="79"/>
      <c r="GX60" s="79"/>
      <c r="GY60" s="79"/>
      <c r="GZ60" s="79"/>
      <c r="HA60" s="79"/>
      <c r="HB60" s="79"/>
      <c r="HC60" s="79"/>
      <c r="HD60" s="79"/>
      <c r="HE60" s="79"/>
      <c r="HF60" s="79"/>
      <c r="HG60" s="79"/>
      <c r="HH60" s="79"/>
      <c r="HI60" s="79"/>
      <c r="HJ60" s="79"/>
      <c r="HK60" s="79"/>
      <c r="HL60" s="79"/>
      <c r="HM60" s="79"/>
      <c r="HN60" s="79"/>
      <c r="HO60" s="79"/>
      <c r="HP60" s="79"/>
      <c r="HQ60" s="79"/>
      <c r="HR60" s="79"/>
      <c r="HS60" s="79"/>
      <c r="HT60" s="79"/>
      <c r="HU60" s="79"/>
      <c r="HV60" s="79"/>
      <c r="HW60" s="79"/>
      <c r="HX60" s="79"/>
      <c r="HY60" s="79"/>
      <c r="HZ60" s="79"/>
      <c r="IA60" s="79"/>
      <c r="IB60" s="79"/>
      <c r="IC60" s="79"/>
      <c r="ID60" s="79"/>
      <c r="IE60" s="79"/>
      <c r="IF60" s="79"/>
      <c r="IG60" s="79"/>
      <c r="IH60" s="79"/>
      <c r="II60" s="79"/>
      <c r="IJ60" s="79"/>
      <c r="IK60" s="79"/>
      <c r="IL60" s="79"/>
    </row>
    <row r="61" spans="1:246" ht="32.25" customHeight="1">
      <c r="A61" s="4" t="s">
        <v>85</v>
      </c>
      <c r="B61" s="80">
        <v>30884</v>
      </c>
      <c r="C61" s="80">
        <v>88298</v>
      </c>
      <c r="D61" s="80">
        <v>62767</v>
      </c>
      <c r="E61" s="80">
        <v>6954</v>
      </c>
      <c r="F61" s="80">
        <v>32404</v>
      </c>
      <c r="G61" s="80">
        <v>0</v>
      </c>
      <c r="H61" s="80">
        <v>23409</v>
      </c>
      <c r="I61" s="80">
        <v>58943</v>
      </c>
      <c r="J61" s="80">
        <v>33553</v>
      </c>
      <c r="K61" s="80">
        <v>10529</v>
      </c>
      <c r="L61" s="80">
        <f t="shared" si="23"/>
        <v>767125</v>
      </c>
      <c r="M61" s="80">
        <v>31787</v>
      </c>
      <c r="N61" s="80">
        <v>17143</v>
      </c>
      <c r="O61" s="80">
        <v>13564</v>
      </c>
      <c r="P61" s="80">
        <v>878</v>
      </c>
      <c r="Q61" s="80">
        <v>202</v>
      </c>
      <c r="R61" s="80">
        <v>487635</v>
      </c>
      <c r="S61" s="80">
        <v>481490</v>
      </c>
      <c r="T61" s="80">
        <v>4740</v>
      </c>
      <c r="U61" s="80">
        <v>1405</v>
      </c>
      <c r="V61" s="81">
        <v>111396</v>
      </c>
      <c r="W61" s="80">
        <v>109871</v>
      </c>
      <c r="X61" s="80">
        <v>1525</v>
      </c>
      <c r="Y61" s="80">
        <v>38744</v>
      </c>
      <c r="Z61" s="80">
        <v>83954</v>
      </c>
      <c r="AA61" s="80">
        <v>83954</v>
      </c>
      <c r="AB61" s="80">
        <v>0</v>
      </c>
      <c r="AC61" s="80">
        <v>0</v>
      </c>
      <c r="AD61" s="80">
        <v>3355</v>
      </c>
      <c r="AE61" s="80">
        <v>0</v>
      </c>
      <c r="AF61" s="80">
        <v>0</v>
      </c>
      <c r="AG61" s="80">
        <v>0</v>
      </c>
      <c r="AH61" s="80">
        <v>98</v>
      </c>
      <c r="AI61" s="80">
        <v>0</v>
      </c>
      <c r="AJ61" s="80">
        <v>0</v>
      </c>
      <c r="AK61" s="80">
        <v>0</v>
      </c>
      <c r="AL61" s="80">
        <v>0</v>
      </c>
      <c r="AM61" s="80">
        <v>10156</v>
      </c>
      <c r="AN61" s="80">
        <f>'第３７表国保（事業会計）決算（最初のページのみ印刷）'!B61-L61</f>
        <v>69520</v>
      </c>
      <c r="AO61" s="80">
        <v>0</v>
      </c>
      <c r="AP61" s="80">
        <v>0</v>
      </c>
      <c r="AQ61" s="80">
        <v>0</v>
      </c>
      <c r="AR61" s="80">
        <v>0</v>
      </c>
      <c r="AS61" s="80">
        <v>0</v>
      </c>
      <c r="AT61" s="80">
        <v>125</v>
      </c>
      <c r="AU61" s="80">
        <f t="shared" si="24"/>
        <v>-125</v>
      </c>
      <c r="AV61" s="80">
        <v>0</v>
      </c>
      <c r="AW61" s="80">
        <v>0</v>
      </c>
      <c r="AX61" s="80">
        <v>9547</v>
      </c>
      <c r="AY61" s="80">
        <f t="shared" si="25"/>
        <v>-9547</v>
      </c>
      <c r="AZ61" s="80">
        <f t="shared" si="26"/>
        <v>59848</v>
      </c>
      <c r="BA61" s="80">
        <f t="shared" si="27"/>
        <v>69520</v>
      </c>
      <c r="BB61" s="80">
        <f>AZ61-'第３７表国保（事業会計）決算（最初のページのみ印刷）'!K61-E61+AF61</f>
        <v>50219</v>
      </c>
      <c r="BC61" s="80">
        <f>BA61-'第３７表国保（事業会計）決算（最初のページのみ印刷）'!K61-E61+AF61</f>
        <v>59891</v>
      </c>
      <c r="BD61" s="80">
        <v>13817</v>
      </c>
      <c r="BE61" s="80">
        <v>2</v>
      </c>
      <c r="BF61" s="80">
        <v>1351</v>
      </c>
      <c r="BG61" s="80">
        <v>2713</v>
      </c>
      <c r="BH61" s="81">
        <v>72083</v>
      </c>
      <c r="BI61" s="78"/>
      <c r="BJ61" s="45">
        <v>836645</v>
      </c>
      <c r="BK61" s="45">
        <f>'第３７表国保（事業会計）決算（最初のページのみ印刷）'!B61-BJ61</f>
        <v>0</v>
      </c>
      <c r="BL61" s="45">
        <v>767125</v>
      </c>
      <c r="BM61" s="45">
        <f t="shared" si="28"/>
        <v>0</v>
      </c>
      <c r="BN61" s="45">
        <v>0</v>
      </c>
      <c r="BO61" s="45">
        <f t="shared" si="29"/>
        <v>0</v>
      </c>
      <c r="BP61" s="45">
        <v>59848</v>
      </c>
      <c r="BQ61" s="45">
        <f t="shared" si="30"/>
        <v>0</v>
      </c>
      <c r="BR61" s="45">
        <v>69520</v>
      </c>
      <c r="BS61" s="45">
        <f t="shared" si="31"/>
        <v>0</v>
      </c>
      <c r="BT61" s="45">
        <v>50219</v>
      </c>
      <c r="BU61" s="45">
        <f t="shared" si="32"/>
        <v>0</v>
      </c>
      <c r="BV61" s="45">
        <v>59891</v>
      </c>
      <c r="BW61" s="45">
        <f t="shared" si="33"/>
        <v>0</v>
      </c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  <c r="IC61" s="79"/>
      <c r="ID61" s="79"/>
      <c r="IE61" s="79"/>
      <c r="IF61" s="79"/>
      <c r="IG61" s="79"/>
      <c r="IH61" s="79"/>
      <c r="II61" s="79"/>
      <c r="IJ61" s="79"/>
      <c r="IK61" s="79"/>
      <c r="IL61" s="79"/>
    </row>
    <row r="62" spans="1:246" ht="32.25" customHeight="1">
      <c r="A62" s="49" t="s">
        <v>86</v>
      </c>
      <c r="B62" s="80">
        <v>11217</v>
      </c>
      <c r="C62" s="80">
        <v>243687</v>
      </c>
      <c r="D62" s="80">
        <v>179032</v>
      </c>
      <c r="E62" s="80">
        <v>77180</v>
      </c>
      <c r="F62" s="80">
        <v>82839</v>
      </c>
      <c r="G62" s="80">
        <v>0</v>
      </c>
      <c r="H62" s="80">
        <v>19013</v>
      </c>
      <c r="I62" s="80">
        <v>50000</v>
      </c>
      <c r="J62" s="80">
        <v>101452</v>
      </c>
      <c r="K62" s="80">
        <v>5505</v>
      </c>
      <c r="L62" s="80">
        <f t="shared" si="23"/>
        <v>2273141</v>
      </c>
      <c r="M62" s="80">
        <v>66978</v>
      </c>
      <c r="N62" s="80">
        <v>54653</v>
      </c>
      <c r="O62" s="80">
        <v>9024</v>
      </c>
      <c r="P62" s="80">
        <v>2196</v>
      </c>
      <c r="Q62" s="80">
        <v>1105</v>
      </c>
      <c r="R62" s="80">
        <v>1363985</v>
      </c>
      <c r="S62" s="80">
        <v>1341640</v>
      </c>
      <c r="T62" s="80">
        <v>17320</v>
      </c>
      <c r="U62" s="80">
        <v>5025</v>
      </c>
      <c r="V62" s="81">
        <v>332586</v>
      </c>
      <c r="W62" s="80">
        <v>327336</v>
      </c>
      <c r="X62" s="80">
        <v>5250</v>
      </c>
      <c r="Y62" s="80">
        <v>147463</v>
      </c>
      <c r="Z62" s="80">
        <v>297250</v>
      </c>
      <c r="AA62" s="80">
        <v>297250</v>
      </c>
      <c r="AB62" s="80">
        <v>0</v>
      </c>
      <c r="AC62" s="80">
        <v>0</v>
      </c>
      <c r="AD62" s="80">
        <v>6914</v>
      </c>
      <c r="AE62" s="80">
        <v>12249</v>
      </c>
      <c r="AF62" s="80">
        <v>6913</v>
      </c>
      <c r="AG62" s="80">
        <v>5336</v>
      </c>
      <c r="AH62" s="80">
        <v>26010</v>
      </c>
      <c r="AI62" s="80">
        <v>0</v>
      </c>
      <c r="AJ62" s="80">
        <v>0</v>
      </c>
      <c r="AK62" s="80">
        <v>0</v>
      </c>
      <c r="AL62" s="80">
        <v>0</v>
      </c>
      <c r="AM62" s="80">
        <v>19706</v>
      </c>
      <c r="AN62" s="80">
        <f>'第３７表国保（事業会計）決算（最初のページのみ印刷）'!B62-L62</f>
        <v>3517</v>
      </c>
      <c r="AO62" s="80">
        <v>0</v>
      </c>
      <c r="AP62" s="80">
        <v>0</v>
      </c>
      <c r="AQ62" s="80">
        <v>0</v>
      </c>
      <c r="AR62" s="80">
        <v>0</v>
      </c>
      <c r="AS62" s="80">
        <v>1893</v>
      </c>
      <c r="AT62" s="80">
        <v>0</v>
      </c>
      <c r="AU62" s="80">
        <f t="shared" si="24"/>
        <v>1893</v>
      </c>
      <c r="AV62" s="80">
        <v>0</v>
      </c>
      <c r="AW62" s="80">
        <v>16761</v>
      </c>
      <c r="AX62" s="80">
        <v>0</v>
      </c>
      <c r="AY62" s="80">
        <f t="shared" si="25"/>
        <v>16761</v>
      </c>
      <c r="AZ62" s="80">
        <f t="shared" si="26"/>
        <v>22171</v>
      </c>
      <c r="BA62" s="80">
        <f t="shared" si="27"/>
        <v>3517</v>
      </c>
      <c r="BB62" s="80">
        <f>AZ62-'第３７表国保（事業会計）決算（最初のページのみ印刷）'!K62-E62+AF62</f>
        <v>-169351</v>
      </c>
      <c r="BC62" s="80">
        <f>BA62-'第３７表国保（事業会計）決算（最初のページのみ印刷）'!K62-E62+AF62</f>
        <v>-188005</v>
      </c>
      <c r="BD62" s="80">
        <v>38325</v>
      </c>
      <c r="BE62" s="80">
        <v>6</v>
      </c>
      <c r="BF62" s="80">
        <v>4300</v>
      </c>
      <c r="BG62" s="80">
        <v>8973</v>
      </c>
      <c r="BH62" s="81">
        <v>106672</v>
      </c>
      <c r="BI62" s="78"/>
      <c r="BJ62" s="45">
        <v>2276658</v>
      </c>
      <c r="BK62" s="45">
        <f>'第３７表国保（事業会計）決算（最初のページのみ印刷）'!B62-BJ62</f>
        <v>0</v>
      </c>
      <c r="BL62" s="45">
        <v>2273141</v>
      </c>
      <c r="BM62" s="45">
        <f t="shared" si="28"/>
        <v>0</v>
      </c>
      <c r="BN62" s="45">
        <v>0</v>
      </c>
      <c r="BO62" s="45">
        <f t="shared" si="29"/>
        <v>0</v>
      </c>
      <c r="BP62" s="45">
        <v>22171</v>
      </c>
      <c r="BQ62" s="45">
        <f t="shared" si="30"/>
        <v>0</v>
      </c>
      <c r="BR62" s="45">
        <v>3517</v>
      </c>
      <c r="BS62" s="45">
        <f t="shared" si="31"/>
        <v>0</v>
      </c>
      <c r="BT62" s="45">
        <v>-169351</v>
      </c>
      <c r="BU62" s="45">
        <f t="shared" si="32"/>
        <v>0</v>
      </c>
      <c r="BV62" s="45">
        <v>-188005</v>
      </c>
      <c r="BW62" s="45">
        <f t="shared" si="33"/>
        <v>0</v>
      </c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</row>
    <row r="63" spans="1:246" ht="32.25" customHeight="1">
      <c r="A63" s="50" t="s">
        <v>87</v>
      </c>
      <c r="B63" s="82">
        <v>0</v>
      </c>
      <c r="C63" s="82">
        <v>30381</v>
      </c>
      <c r="D63" s="82">
        <v>36487</v>
      </c>
      <c r="E63" s="82">
        <v>1410</v>
      </c>
      <c r="F63" s="82">
        <v>8576</v>
      </c>
      <c r="G63" s="82">
        <v>0</v>
      </c>
      <c r="H63" s="82">
        <v>26501</v>
      </c>
      <c r="I63" s="82">
        <v>0</v>
      </c>
      <c r="J63" s="82">
        <v>46413</v>
      </c>
      <c r="K63" s="82">
        <v>321</v>
      </c>
      <c r="L63" s="82">
        <f t="shared" si="23"/>
        <v>288259</v>
      </c>
      <c r="M63" s="82">
        <v>24852</v>
      </c>
      <c r="N63" s="82">
        <v>22992</v>
      </c>
      <c r="O63" s="82">
        <v>1313</v>
      </c>
      <c r="P63" s="82">
        <v>486</v>
      </c>
      <c r="Q63" s="82">
        <v>61</v>
      </c>
      <c r="R63" s="82">
        <v>152213</v>
      </c>
      <c r="S63" s="82">
        <v>136303</v>
      </c>
      <c r="T63" s="82">
        <v>15408</v>
      </c>
      <c r="U63" s="82">
        <v>502</v>
      </c>
      <c r="V63" s="83">
        <v>33008</v>
      </c>
      <c r="W63" s="82">
        <v>32494</v>
      </c>
      <c r="X63" s="82">
        <v>514</v>
      </c>
      <c r="Y63" s="82">
        <v>14489</v>
      </c>
      <c r="Z63" s="82">
        <v>34304</v>
      </c>
      <c r="AA63" s="82">
        <v>34304</v>
      </c>
      <c r="AB63" s="82">
        <v>0</v>
      </c>
      <c r="AC63" s="82">
        <v>0</v>
      </c>
      <c r="AD63" s="82">
        <v>3104</v>
      </c>
      <c r="AE63" s="82">
        <v>0</v>
      </c>
      <c r="AF63" s="82">
        <v>0</v>
      </c>
      <c r="AG63" s="82">
        <v>0</v>
      </c>
      <c r="AH63" s="82">
        <v>25027</v>
      </c>
      <c r="AI63" s="82">
        <v>0</v>
      </c>
      <c r="AJ63" s="82">
        <v>0</v>
      </c>
      <c r="AK63" s="82">
        <v>0</v>
      </c>
      <c r="AL63" s="82">
        <v>0</v>
      </c>
      <c r="AM63" s="82">
        <v>1262</v>
      </c>
      <c r="AN63" s="82">
        <f>'第３７表国保（事業会計）決算（最初のページのみ印刷）'!B63-L63</f>
        <v>20138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2">
        <v>3590</v>
      </c>
      <c r="AU63" s="82">
        <f t="shared" si="24"/>
        <v>-3590</v>
      </c>
      <c r="AV63" s="82">
        <v>0</v>
      </c>
      <c r="AW63" s="82">
        <v>0</v>
      </c>
      <c r="AX63" s="82">
        <v>229</v>
      </c>
      <c r="AY63" s="82">
        <f t="shared" si="25"/>
        <v>-229</v>
      </c>
      <c r="AZ63" s="82">
        <f t="shared" si="26"/>
        <v>16319</v>
      </c>
      <c r="BA63" s="82">
        <f t="shared" si="27"/>
        <v>20138</v>
      </c>
      <c r="BB63" s="82">
        <f>AZ63-'第３７表国保（事業会計）決算（最初のページのみ印刷）'!K63-E63+AF63</f>
        <v>-625</v>
      </c>
      <c r="BC63" s="82">
        <f>BA63-'第３７表国保（事業会計）決算（最初のページのみ印刷）'!K63-E63+AF63</f>
        <v>3194</v>
      </c>
      <c r="BD63" s="82">
        <v>15266</v>
      </c>
      <c r="BE63" s="82">
        <v>2</v>
      </c>
      <c r="BF63" s="82">
        <v>363</v>
      </c>
      <c r="BG63" s="82">
        <v>939</v>
      </c>
      <c r="BH63" s="83">
        <v>41442</v>
      </c>
      <c r="BI63" s="78"/>
      <c r="BJ63" s="45">
        <v>308397</v>
      </c>
      <c r="BK63" s="45">
        <f>'第３７表国保（事業会計）決算（最初のページのみ印刷）'!B63-BJ63</f>
        <v>0</v>
      </c>
      <c r="BL63" s="45">
        <v>288259</v>
      </c>
      <c r="BM63" s="45">
        <f t="shared" si="28"/>
        <v>0</v>
      </c>
      <c r="BN63" s="45">
        <v>0</v>
      </c>
      <c r="BO63" s="45">
        <f t="shared" si="29"/>
        <v>0</v>
      </c>
      <c r="BP63" s="45">
        <v>16319</v>
      </c>
      <c r="BQ63" s="45">
        <f t="shared" si="30"/>
        <v>0</v>
      </c>
      <c r="BR63" s="45">
        <v>20138</v>
      </c>
      <c r="BS63" s="45">
        <f t="shared" si="31"/>
        <v>0</v>
      </c>
      <c r="BT63" s="45">
        <v>-625</v>
      </c>
      <c r="BU63" s="45">
        <f t="shared" si="32"/>
        <v>0</v>
      </c>
      <c r="BV63" s="45">
        <v>3194</v>
      </c>
      <c r="BW63" s="45">
        <f t="shared" si="33"/>
        <v>0</v>
      </c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  <c r="GX63" s="79"/>
      <c r="GY63" s="79"/>
      <c r="GZ63" s="79"/>
      <c r="HA63" s="79"/>
      <c r="HB63" s="79"/>
      <c r="HC63" s="79"/>
      <c r="HD63" s="79"/>
      <c r="HE63" s="79"/>
      <c r="HF63" s="79"/>
      <c r="HG63" s="79"/>
      <c r="HH63" s="79"/>
      <c r="HI63" s="79"/>
      <c r="HJ63" s="79"/>
      <c r="HK63" s="79"/>
      <c r="HL63" s="79"/>
      <c r="HM63" s="79"/>
      <c r="HN63" s="79"/>
      <c r="HO63" s="79"/>
      <c r="HP63" s="79"/>
      <c r="HQ63" s="79"/>
      <c r="HR63" s="79"/>
      <c r="HS63" s="79"/>
      <c r="HT63" s="79"/>
      <c r="HU63" s="79"/>
      <c r="HV63" s="79"/>
      <c r="HW63" s="79"/>
      <c r="HX63" s="79"/>
      <c r="HY63" s="79"/>
      <c r="HZ63" s="79"/>
      <c r="IA63" s="79"/>
      <c r="IB63" s="79"/>
      <c r="IC63" s="79"/>
      <c r="ID63" s="79"/>
      <c r="IE63" s="79"/>
      <c r="IF63" s="79"/>
      <c r="IG63" s="79"/>
      <c r="IH63" s="79"/>
      <c r="II63" s="79"/>
      <c r="IJ63" s="79"/>
      <c r="IK63" s="79"/>
      <c r="IL63" s="79"/>
    </row>
    <row r="64" spans="1:246" ht="32.25" customHeight="1">
      <c r="A64" s="49" t="s">
        <v>88</v>
      </c>
      <c r="B64" s="80">
        <v>3772</v>
      </c>
      <c r="C64" s="80">
        <v>106022</v>
      </c>
      <c r="D64" s="80">
        <v>76837</v>
      </c>
      <c r="E64" s="80">
        <v>7080</v>
      </c>
      <c r="F64" s="80">
        <v>34951</v>
      </c>
      <c r="G64" s="80">
        <v>0</v>
      </c>
      <c r="H64" s="80">
        <v>34806</v>
      </c>
      <c r="I64" s="80">
        <v>0</v>
      </c>
      <c r="J64" s="80">
        <v>68921</v>
      </c>
      <c r="K64" s="80">
        <v>1104</v>
      </c>
      <c r="L64" s="80">
        <f t="shared" si="23"/>
        <v>927705</v>
      </c>
      <c r="M64" s="80">
        <v>58450</v>
      </c>
      <c r="N64" s="80">
        <v>54125</v>
      </c>
      <c r="O64" s="80">
        <v>2103</v>
      </c>
      <c r="P64" s="80">
        <v>1064</v>
      </c>
      <c r="Q64" s="80">
        <v>1158</v>
      </c>
      <c r="R64" s="80">
        <v>590704</v>
      </c>
      <c r="S64" s="80">
        <v>526192</v>
      </c>
      <c r="T64" s="80">
        <v>62554</v>
      </c>
      <c r="U64" s="80">
        <v>1958</v>
      </c>
      <c r="V64" s="81">
        <v>118735</v>
      </c>
      <c r="W64" s="80">
        <v>116267</v>
      </c>
      <c r="X64" s="80">
        <v>2468</v>
      </c>
      <c r="Y64" s="80">
        <v>52961</v>
      </c>
      <c r="Z64" s="80">
        <v>103358</v>
      </c>
      <c r="AA64" s="80">
        <v>15089</v>
      </c>
      <c r="AB64" s="80">
        <v>0</v>
      </c>
      <c r="AC64" s="80">
        <v>88269</v>
      </c>
      <c r="AD64" s="80">
        <v>2010</v>
      </c>
      <c r="AE64" s="80">
        <v>0</v>
      </c>
      <c r="AF64" s="80">
        <v>0</v>
      </c>
      <c r="AG64" s="80">
        <v>0</v>
      </c>
      <c r="AH64" s="80">
        <v>469</v>
      </c>
      <c r="AI64" s="80">
        <v>0</v>
      </c>
      <c r="AJ64" s="80">
        <v>0</v>
      </c>
      <c r="AK64" s="80">
        <v>0</v>
      </c>
      <c r="AL64" s="80">
        <v>0</v>
      </c>
      <c r="AM64" s="80">
        <v>1018</v>
      </c>
      <c r="AN64" s="80">
        <f>'第３７表国保（事業会計）決算（最初のページのみ印刷）'!B64-L64</f>
        <v>46037</v>
      </c>
      <c r="AO64" s="80">
        <v>0</v>
      </c>
      <c r="AP64" s="80">
        <v>0</v>
      </c>
      <c r="AQ64" s="80">
        <v>0</v>
      </c>
      <c r="AR64" s="80">
        <v>0</v>
      </c>
      <c r="AS64" s="80">
        <v>3771</v>
      </c>
      <c r="AT64" s="80">
        <v>0</v>
      </c>
      <c r="AU64" s="80">
        <f t="shared" si="24"/>
        <v>3771</v>
      </c>
      <c r="AV64" s="80">
        <v>0</v>
      </c>
      <c r="AW64" s="80">
        <v>0</v>
      </c>
      <c r="AX64" s="80">
        <v>6755</v>
      </c>
      <c r="AY64" s="80">
        <f t="shared" si="25"/>
        <v>-6755</v>
      </c>
      <c r="AZ64" s="80">
        <f t="shared" si="26"/>
        <v>43053</v>
      </c>
      <c r="BA64" s="80">
        <f t="shared" si="27"/>
        <v>46037</v>
      </c>
      <c r="BB64" s="80">
        <f>AZ64-'第３７表国保（事業会計）決算（最初のページのみ印刷）'!K64-E64+AF64</f>
        <v>-7122</v>
      </c>
      <c r="BC64" s="80">
        <f>BA64-'第３７表国保（事業会計）決算（最初のページのみ印刷）'!K64-E64+AF64</f>
        <v>-4138</v>
      </c>
      <c r="BD64" s="80">
        <v>29596</v>
      </c>
      <c r="BE64" s="80">
        <v>4</v>
      </c>
      <c r="BF64" s="80">
        <v>1579</v>
      </c>
      <c r="BG64" s="80">
        <v>3439</v>
      </c>
      <c r="BH64" s="81">
        <v>123882</v>
      </c>
      <c r="BI64" s="78"/>
      <c r="BJ64" s="45">
        <v>973742</v>
      </c>
      <c r="BK64" s="45">
        <f>'第３７表国保（事業会計）決算（最初のページのみ印刷）'!B64-BJ64</f>
        <v>0</v>
      </c>
      <c r="BL64" s="45">
        <v>927705</v>
      </c>
      <c r="BM64" s="45">
        <f t="shared" si="28"/>
        <v>0</v>
      </c>
      <c r="BN64" s="45">
        <v>0</v>
      </c>
      <c r="BO64" s="45">
        <f t="shared" si="29"/>
        <v>0</v>
      </c>
      <c r="BP64" s="45">
        <v>43053</v>
      </c>
      <c r="BQ64" s="45">
        <f t="shared" si="30"/>
        <v>0</v>
      </c>
      <c r="BR64" s="45">
        <v>46037</v>
      </c>
      <c r="BS64" s="45">
        <f t="shared" si="31"/>
        <v>0</v>
      </c>
      <c r="BT64" s="45">
        <v>-7122</v>
      </c>
      <c r="BU64" s="45">
        <f t="shared" si="32"/>
        <v>0</v>
      </c>
      <c r="BV64" s="45">
        <v>-4138</v>
      </c>
      <c r="BW64" s="45">
        <f t="shared" si="33"/>
        <v>0</v>
      </c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79"/>
      <c r="GE64" s="79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  <c r="GQ64" s="79"/>
      <c r="GR64" s="79"/>
      <c r="GS64" s="79"/>
      <c r="GT64" s="79"/>
      <c r="GU64" s="79"/>
      <c r="GV64" s="79"/>
      <c r="GW64" s="79"/>
      <c r="GX64" s="79"/>
      <c r="GY64" s="79"/>
      <c r="GZ64" s="79"/>
      <c r="HA64" s="79"/>
      <c r="HB64" s="79"/>
      <c r="HC64" s="79"/>
      <c r="HD64" s="79"/>
      <c r="HE64" s="79"/>
      <c r="HF64" s="79"/>
      <c r="HG64" s="79"/>
      <c r="HH64" s="79"/>
      <c r="HI64" s="79"/>
      <c r="HJ64" s="79"/>
      <c r="HK64" s="79"/>
      <c r="HL64" s="79"/>
      <c r="HM64" s="79"/>
      <c r="HN64" s="79"/>
      <c r="HO64" s="79"/>
      <c r="HP64" s="79"/>
      <c r="HQ64" s="79"/>
      <c r="HR64" s="79"/>
      <c r="HS64" s="79"/>
      <c r="HT64" s="79"/>
      <c r="HU64" s="79"/>
      <c r="HV64" s="79"/>
      <c r="HW64" s="79"/>
      <c r="HX64" s="79"/>
      <c r="HY64" s="79"/>
      <c r="HZ64" s="79"/>
      <c r="IA64" s="79"/>
      <c r="IB64" s="79"/>
      <c r="IC64" s="79"/>
      <c r="ID64" s="79"/>
      <c r="IE64" s="79"/>
      <c r="IF64" s="79"/>
      <c r="IG64" s="79"/>
      <c r="IH64" s="79"/>
      <c r="II64" s="79"/>
      <c r="IJ64" s="79"/>
      <c r="IK64" s="79"/>
      <c r="IL64" s="79"/>
    </row>
    <row r="65" spans="1:246" ht="32.25" customHeight="1" thickBot="1">
      <c r="A65" s="49" t="s">
        <v>93</v>
      </c>
      <c r="B65" s="80">
        <v>43507</v>
      </c>
      <c r="C65" s="80">
        <v>117131</v>
      </c>
      <c r="D65" s="80">
        <v>93195</v>
      </c>
      <c r="E65" s="80">
        <v>11796</v>
      </c>
      <c r="F65" s="80">
        <v>38944</v>
      </c>
      <c r="G65" s="80">
        <v>0</v>
      </c>
      <c r="H65" s="80">
        <v>42455</v>
      </c>
      <c r="I65" s="80">
        <v>0</v>
      </c>
      <c r="J65" s="80">
        <v>55828</v>
      </c>
      <c r="K65" s="80">
        <v>1116</v>
      </c>
      <c r="L65" s="80">
        <f t="shared" si="23"/>
        <v>877141</v>
      </c>
      <c r="M65" s="80">
        <v>44197</v>
      </c>
      <c r="N65" s="80">
        <v>31658</v>
      </c>
      <c r="O65" s="80">
        <v>7886</v>
      </c>
      <c r="P65" s="80">
        <v>1091</v>
      </c>
      <c r="Q65" s="80">
        <v>3562</v>
      </c>
      <c r="R65" s="80">
        <v>537211</v>
      </c>
      <c r="S65" s="80">
        <v>529344</v>
      </c>
      <c r="T65" s="80">
        <v>5950</v>
      </c>
      <c r="U65" s="80">
        <v>1917</v>
      </c>
      <c r="V65" s="81">
        <v>98770</v>
      </c>
      <c r="W65" s="80">
        <v>96717</v>
      </c>
      <c r="X65" s="80">
        <v>2053</v>
      </c>
      <c r="Y65" s="80">
        <v>59908</v>
      </c>
      <c r="Z65" s="80">
        <v>122750</v>
      </c>
      <c r="AA65" s="80">
        <v>21252</v>
      </c>
      <c r="AB65" s="80">
        <v>0</v>
      </c>
      <c r="AC65" s="80">
        <v>101498</v>
      </c>
      <c r="AD65" s="80">
        <v>3826</v>
      </c>
      <c r="AE65" s="80">
        <v>0</v>
      </c>
      <c r="AF65" s="80">
        <v>0</v>
      </c>
      <c r="AG65" s="80">
        <v>0</v>
      </c>
      <c r="AH65" s="80">
        <v>53</v>
      </c>
      <c r="AI65" s="80">
        <v>0</v>
      </c>
      <c r="AJ65" s="80">
        <v>0</v>
      </c>
      <c r="AK65" s="80">
        <v>0</v>
      </c>
      <c r="AL65" s="80">
        <v>0</v>
      </c>
      <c r="AM65" s="80">
        <v>10426</v>
      </c>
      <c r="AN65" s="80">
        <f>'第３７表国保（事業会計）決算（最初のページのみ印刷）'!B65-L65</f>
        <v>57210</v>
      </c>
      <c r="AO65" s="80">
        <v>0</v>
      </c>
      <c r="AP65" s="80">
        <v>0</v>
      </c>
      <c r="AQ65" s="80">
        <v>0</v>
      </c>
      <c r="AR65" s="80">
        <v>0</v>
      </c>
      <c r="AS65" s="80">
        <v>1008</v>
      </c>
      <c r="AT65" s="80">
        <v>0</v>
      </c>
      <c r="AU65" s="80">
        <f t="shared" si="24"/>
        <v>1008</v>
      </c>
      <c r="AV65" s="80">
        <v>0</v>
      </c>
      <c r="AW65" s="80">
        <v>0</v>
      </c>
      <c r="AX65" s="80">
        <v>6161</v>
      </c>
      <c r="AY65" s="80">
        <f t="shared" si="25"/>
        <v>-6161</v>
      </c>
      <c r="AZ65" s="80">
        <f t="shared" si="26"/>
        <v>52057</v>
      </c>
      <c r="BA65" s="80">
        <f t="shared" si="27"/>
        <v>57210</v>
      </c>
      <c r="BB65" s="80">
        <f>AZ65-'第３７表国保（事業会計）決算（最初のページのみ印刷）'!K65-E65+AF65</f>
        <v>34948</v>
      </c>
      <c r="BC65" s="80">
        <f>BA65-'第３７表国保（事業会計）決算（最初のページのみ印刷）'!K65-E65+AF65</f>
        <v>40101</v>
      </c>
      <c r="BD65" s="80">
        <v>27071</v>
      </c>
      <c r="BE65" s="80">
        <v>6</v>
      </c>
      <c r="BF65" s="80">
        <v>1332</v>
      </c>
      <c r="BG65" s="80">
        <v>3409</v>
      </c>
      <c r="BH65" s="81">
        <v>70490</v>
      </c>
      <c r="BI65" s="78"/>
      <c r="BJ65" s="45">
        <v>934351</v>
      </c>
      <c r="BK65" s="45">
        <f>'第３７表国保（事業会計）決算（最初のページのみ印刷）'!B65-BJ65</f>
        <v>0</v>
      </c>
      <c r="BL65" s="45">
        <v>877141</v>
      </c>
      <c r="BM65" s="45">
        <f t="shared" si="28"/>
        <v>0</v>
      </c>
      <c r="BN65" s="45">
        <v>0</v>
      </c>
      <c r="BO65" s="45">
        <f t="shared" si="29"/>
        <v>0</v>
      </c>
      <c r="BP65" s="45">
        <v>52057</v>
      </c>
      <c r="BQ65" s="45">
        <f t="shared" si="30"/>
        <v>0</v>
      </c>
      <c r="BR65" s="45">
        <v>57210</v>
      </c>
      <c r="BS65" s="45">
        <f t="shared" si="31"/>
        <v>0</v>
      </c>
      <c r="BT65" s="45">
        <v>34948</v>
      </c>
      <c r="BU65" s="45">
        <f t="shared" si="32"/>
        <v>0</v>
      </c>
      <c r="BV65" s="45">
        <v>40101</v>
      </c>
      <c r="BW65" s="45">
        <f t="shared" si="33"/>
        <v>0</v>
      </c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79"/>
      <c r="GE65" s="79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79"/>
      <c r="GQ65" s="79"/>
      <c r="GR65" s="79"/>
      <c r="GS65" s="79"/>
      <c r="GT65" s="79"/>
      <c r="GU65" s="79"/>
      <c r="GV65" s="79"/>
      <c r="GW65" s="79"/>
      <c r="GX65" s="79"/>
      <c r="GY65" s="79"/>
      <c r="GZ65" s="79"/>
      <c r="HA65" s="79"/>
      <c r="HB65" s="79"/>
      <c r="HC65" s="79"/>
      <c r="HD65" s="79"/>
      <c r="HE65" s="79"/>
      <c r="HF65" s="79"/>
      <c r="HG65" s="79"/>
      <c r="HH65" s="79"/>
      <c r="HI65" s="79"/>
      <c r="HJ65" s="79"/>
      <c r="HK65" s="79"/>
      <c r="HL65" s="79"/>
      <c r="HM65" s="79"/>
      <c r="HN65" s="79"/>
      <c r="HO65" s="79"/>
      <c r="HP65" s="79"/>
      <c r="HQ65" s="79"/>
      <c r="HR65" s="79"/>
      <c r="HS65" s="79"/>
      <c r="HT65" s="79"/>
      <c r="HU65" s="79"/>
      <c r="HV65" s="79"/>
      <c r="HW65" s="79"/>
      <c r="HX65" s="79"/>
      <c r="HY65" s="79"/>
      <c r="HZ65" s="79"/>
      <c r="IA65" s="79"/>
      <c r="IB65" s="79"/>
      <c r="IC65" s="79"/>
      <c r="ID65" s="79"/>
      <c r="IE65" s="79"/>
      <c r="IF65" s="79"/>
      <c r="IG65" s="79"/>
      <c r="IH65" s="79"/>
      <c r="II65" s="79"/>
      <c r="IJ65" s="79"/>
      <c r="IK65" s="79"/>
      <c r="IL65" s="79"/>
    </row>
    <row r="66" spans="1:246" ht="32.25" customHeight="1" thickBot="1" thickTop="1">
      <c r="A66" s="47" t="s">
        <v>89</v>
      </c>
      <c r="B66" s="84">
        <f aca="true" t="shared" si="34" ref="B66:W66">SUM(B19:B65)</f>
        <v>1236338</v>
      </c>
      <c r="C66" s="84">
        <f t="shared" si="34"/>
        <v>5647305</v>
      </c>
      <c r="D66" s="84">
        <f t="shared" si="34"/>
        <v>4342368</v>
      </c>
      <c r="E66" s="84">
        <f t="shared" si="34"/>
        <v>552897</v>
      </c>
      <c r="F66" s="84">
        <f t="shared" si="34"/>
        <v>1964401</v>
      </c>
      <c r="G66" s="84">
        <f t="shared" si="34"/>
        <v>35</v>
      </c>
      <c r="H66" s="84">
        <f t="shared" si="34"/>
        <v>1825035</v>
      </c>
      <c r="I66" s="84">
        <f t="shared" si="34"/>
        <v>597471</v>
      </c>
      <c r="J66" s="84">
        <f t="shared" si="34"/>
        <v>3098958</v>
      </c>
      <c r="K66" s="84">
        <f t="shared" si="34"/>
        <v>155912</v>
      </c>
      <c r="L66" s="84">
        <f t="shared" si="34"/>
        <v>49152151</v>
      </c>
      <c r="M66" s="84">
        <f t="shared" si="34"/>
        <v>1810534</v>
      </c>
      <c r="N66" s="84">
        <f t="shared" si="34"/>
        <v>1416143</v>
      </c>
      <c r="O66" s="84">
        <f t="shared" si="34"/>
        <v>255564</v>
      </c>
      <c r="P66" s="84">
        <f t="shared" si="34"/>
        <v>57674</v>
      </c>
      <c r="Q66" s="84">
        <f t="shared" si="34"/>
        <v>81153</v>
      </c>
      <c r="R66" s="84">
        <f t="shared" si="34"/>
        <v>30649402</v>
      </c>
      <c r="S66" s="84">
        <f t="shared" si="34"/>
        <v>30015536</v>
      </c>
      <c r="T66" s="84">
        <f t="shared" si="34"/>
        <v>531905</v>
      </c>
      <c r="U66" s="84">
        <f t="shared" si="34"/>
        <v>101961</v>
      </c>
      <c r="V66" s="84">
        <f t="shared" si="34"/>
        <v>7109609</v>
      </c>
      <c r="W66" s="84">
        <f t="shared" si="34"/>
        <v>6982182</v>
      </c>
      <c r="X66" s="84">
        <f aca="true" t="shared" si="35" ref="X66:BC66">SUM(X19:X65)</f>
        <v>127427</v>
      </c>
      <c r="Y66" s="84">
        <f t="shared" si="35"/>
        <v>2834615</v>
      </c>
      <c r="Z66" s="84">
        <f t="shared" si="35"/>
        <v>5686642</v>
      </c>
      <c r="AA66" s="84">
        <f t="shared" si="35"/>
        <v>2662296</v>
      </c>
      <c r="AB66" s="84">
        <f t="shared" si="35"/>
        <v>471661</v>
      </c>
      <c r="AC66" s="84">
        <f t="shared" si="35"/>
        <v>2552685</v>
      </c>
      <c r="AD66" s="84">
        <f t="shared" si="35"/>
        <v>256563</v>
      </c>
      <c r="AE66" s="84">
        <f t="shared" si="35"/>
        <v>69717</v>
      </c>
      <c r="AF66" s="84">
        <f t="shared" si="35"/>
        <v>32169</v>
      </c>
      <c r="AG66" s="84">
        <f t="shared" si="35"/>
        <v>37548</v>
      </c>
      <c r="AH66" s="84">
        <f t="shared" si="35"/>
        <v>415095</v>
      </c>
      <c r="AI66" s="84">
        <f t="shared" si="35"/>
        <v>5295</v>
      </c>
      <c r="AJ66" s="84">
        <f t="shared" si="35"/>
        <v>5295</v>
      </c>
      <c r="AK66" s="84">
        <f t="shared" si="35"/>
        <v>0</v>
      </c>
      <c r="AL66" s="84">
        <f t="shared" si="35"/>
        <v>0</v>
      </c>
      <c r="AM66" s="84">
        <f t="shared" si="35"/>
        <v>314679</v>
      </c>
      <c r="AN66" s="84">
        <f t="shared" si="35"/>
        <v>2520263</v>
      </c>
      <c r="AO66" s="84">
        <f t="shared" si="35"/>
        <v>0</v>
      </c>
      <c r="AP66" s="84">
        <f t="shared" si="35"/>
        <v>0</v>
      </c>
      <c r="AQ66" s="84">
        <f t="shared" si="35"/>
        <v>0</v>
      </c>
      <c r="AR66" s="84">
        <f t="shared" si="35"/>
        <v>0</v>
      </c>
      <c r="AS66" s="84">
        <f t="shared" si="35"/>
        <v>473835</v>
      </c>
      <c r="AT66" s="84">
        <f t="shared" si="35"/>
        <v>561302</v>
      </c>
      <c r="AU66" s="84">
        <f t="shared" si="35"/>
        <v>-87467</v>
      </c>
      <c r="AV66" s="84">
        <f t="shared" si="35"/>
        <v>0</v>
      </c>
      <c r="AW66" s="84">
        <f t="shared" si="35"/>
        <v>409843</v>
      </c>
      <c r="AX66" s="84">
        <f t="shared" si="35"/>
        <v>392569</v>
      </c>
      <c r="AY66" s="84">
        <f t="shared" si="35"/>
        <v>17274</v>
      </c>
      <c r="AZ66" s="84">
        <f t="shared" si="35"/>
        <v>2450070</v>
      </c>
      <c r="BA66" s="84">
        <f t="shared" si="35"/>
        <v>2520263</v>
      </c>
      <c r="BB66" s="84">
        <f t="shared" si="35"/>
        <v>637075</v>
      </c>
      <c r="BC66" s="84">
        <f t="shared" si="35"/>
        <v>707268</v>
      </c>
      <c r="BD66" s="84">
        <f>SUM(BD19:BD65)</f>
        <v>1064061</v>
      </c>
      <c r="BE66" s="84">
        <f>SUM(BE19:BE65)</f>
        <v>176</v>
      </c>
      <c r="BF66" s="84">
        <f>SUM(BF19:BF65)</f>
        <v>86366</v>
      </c>
      <c r="BG66" s="84">
        <f>SUM(BG19:BG65)</f>
        <v>181992</v>
      </c>
      <c r="BH66" s="84">
        <f>SUM(BH19:BH65)</f>
        <v>176225837</v>
      </c>
      <c r="BI66" s="78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  <c r="GA66" s="79"/>
      <c r="GB66" s="79"/>
      <c r="GC66" s="79"/>
      <c r="GD66" s="79"/>
      <c r="GE66" s="79"/>
      <c r="GF66" s="79"/>
      <c r="GG66" s="79"/>
      <c r="GH66" s="79"/>
      <c r="GI66" s="79"/>
      <c r="GJ66" s="79"/>
      <c r="GK66" s="79"/>
      <c r="GL66" s="79"/>
      <c r="GM66" s="79"/>
      <c r="GN66" s="79"/>
      <c r="GO66" s="79"/>
      <c r="GP66" s="79"/>
      <c r="GQ66" s="79"/>
      <c r="GR66" s="79"/>
      <c r="GS66" s="79"/>
      <c r="GT66" s="79"/>
      <c r="GU66" s="79"/>
      <c r="GV66" s="79"/>
      <c r="GW66" s="79"/>
      <c r="GX66" s="79"/>
      <c r="GY66" s="79"/>
      <c r="GZ66" s="79"/>
      <c r="HA66" s="79"/>
      <c r="HB66" s="79"/>
      <c r="HC66" s="79"/>
      <c r="HD66" s="79"/>
      <c r="HE66" s="79"/>
      <c r="HF66" s="79"/>
      <c r="HG66" s="79"/>
      <c r="HH66" s="79"/>
      <c r="HI66" s="79"/>
      <c r="HJ66" s="79"/>
      <c r="HK66" s="79"/>
      <c r="HL66" s="79"/>
      <c r="HM66" s="79"/>
      <c r="HN66" s="79"/>
      <c r="HO66" s="79"/>
      <c r="HP66" s="79"/>
      <c r="HQ66" s="79"/>
      <c r="HR66" s="79"/>
      <c r="HS66" s="79"/>
      <c r="HT66" s="79"/>
      <c r="HU66" s="79"/>
      <c r="HV66" s="79"/>
      <c r="HW66" s="79"/>
      <c r="HX66" s="79"/>
      <c r="HY66" s="79"/>
      <c r="HZ66" s="79"/>
      <c r="IA66" s="79"/>
      <c r="IB66" s="79"/>
      <c r="IC66" s="79"/>
      <c r="ID66" s="79"/>
      <c r="IE66" s="79"/>
      <c r="IF66" s="79"/>
      <c r="IG66" s="79"/>
      <c r="IH66" s="79"/>
      <c r="II66" s="79"/>
      <c r="IJ66" s="79"/>
      <c r="IK66" s="79"/>
      <c r="IL66" s="79"/>
    </row>
    <row r="67" spans="1:246" ht="32.25" customHeight="1" thickTop="1">
      <c r="A67" s="87" t="s">
        <v>90</v>
      </c>
      <c r="B67" s="88">
        <f aca="true" t="shared" si="36" ref="B67:AG67">SUM(B66,B18)</f>
        <v>5625688</v>
      </c>
      <c r="C67" s="88">
        <f t="shared" si="36"/>
        <v>22297384</v>
      </c>
      <c r="D67" s="88">
        <f t="shared" si="36"/>
        <v>14777665</v>
      </c>
      <c r="E67" s="88">
        <f t="shared" si="36"/>
        <v>1472636</v>
      </c>
      <c r="F67" s="88">
        <f t="shared" si="36"/>
        <v>7457647</v>
      </c>
      <c r="G67" s="88">
        <f t="shared" si="36"/>
        <v>35</v>
      </c>
      <c r="H67" s="88">
        <f t="shared" si="36"/>
        <v>5847347</v>
      </c>
      <c r="I67" s="88">
        <f t="shared" si="36"/>
        <v>887793</v>
      </c>
      <c r="J67" s="88">
        <f t="shared" si="36"/>
        <v>10198083</v>
      </c>
      <c r="K67" s="88">
        <f t="shared" si="36"/>
        <v>578543</v>
      </c>
      <c r="L67" s="88">
        <f t="shared" si="36"/>
        <v>207777995</v>
      </c>
      <c r="M67" s="88">
        <f t="shared" si="36"/>
        <v>4644042</v>
      </c>
      <c r="N67" s="88">
        <f t="shared" si="36"/>
        <v>2692442</v>
      </c>
      <c r="O67" s="88">
        <f t="shared" si="36"/>
        <v>1298207</v>
      </c>
      <c r="P67" s="88">
        <f t="shared" si="36"/>
        <v>203043</v>
      </c>
      <c r="Q67" s="88">
        <f t="shared" si="36"/>
        <v>450350</v>
      </c>
      <c r="R67" s="88">
        <f t="shared" si="36"/>
        <v>133703032</v>
      </c>
      <c r="S67" s="88">
        <f t="shared" si="36"/>
        <v>131276673</v>
      </c>
      <c r="T67" s="88">
        <f t="shared" si="36"/>
        <v>1951227</v>
      </c>
      <c r="U67" s="88">
        <f t="shared" si="36"/>
        <v>475132</v>
      </c>
      <c r="V67" s="88">
        <f t="shared" si="36"/>
        <v>33105621</v>
      </c>
      <c r="W67" s="88">
        <f t="shared" si="36"/>
        <v>32505035</v>
      </c>
      <c r="X67" s="88">
        <f t="shared" si="36"/>
        <v>600586</v>
      </c>
      <c r="Y67" s="88">
        <f t="shared" si="36"/>
        <v>11453436</v>
      </c>
      <c r="Z67" s="88">
        <f t="shared" si="36"/>
        <v>22245093</v>
      </c>
      <c r="AA67" s="88">
        <f t="shared" si="36"/>
        <v>12810293</v>
      </c>
      <c r="AB67" s="88">
        <f t="shared" si="36"/>
        <v>471661</v>
      </c>
      <c r="AC67" s="88">
        <f t="shared" si="36"/>
        <v>8963139</v>
      </c>
      <c r="AD67" s="88">
        <f t="shared" si="36"/>
        <v>608804</v>
      </c>
      <c r="AE67" s="88">
        <f t="shared" si="36"/>
        <v>116224</v>
      </c>
      <c r="AF67" s="88">
        <f t="shared" si="36"/>
        <v>32169</v>
      </c>
      <c r="AG67" s="88">
        <f t="shared" si="36"/>
        <v>84055</v>
      </c>
      <c r="AH67" s="88">
        <f aca="true" t="shared" si="37" ref="AH67:BH67">SUM(AH66,AH18)</f>
        <v>579937</v>
      </c>
      <c r="AI67" s="88">
        <f t="shared" si="37"/>
        <v>5885</v>
      </c>
      <c r="AJ67" s="88">
        <f t="shared" si="37"/>
        <v>5295</v>
      </c>
      <c r="AK67" s="88">
        <f t="shared" si="37"/>
        <v>590</v>
      </c>
      <c r="AL67" s="88">
        <f t="shared" si="37"/>
        <v>0</v>
      </c>
      <c r="AM67" s="88">
        <f t="shared" si="37"/>
        <v>1315921</v>
      </c>
      <c r="AN67" s="89">
        <f t="shared" si="37"/>
        <v>7429505</v>
      </c>
      <c r="AO67" s="88">
        <f t="shared" si="37"/>
        <v>0</v>
      </c>
      <c r="AP67" s="88">
        <f t="shared" si="37"/>
        <v>0</v>
      </c>
      <c r="AQ67" s="88">
        <f t="shared" si="37"/>
        <v>0</v>
      </c>
      <c r="AR67" s="88">
        <f t="shared" si="37"/>
        <v>0</v>
      </c>
      <c r="AS67" s="88">
        <f t="shared" si="37"/>
        <v>22381804</v>
      </c>
      <c r="AT67" s="88">
        <f t="shared" si="37"/>
        <v>599015</v>
      </c>
      <c r="AU67" s="88">
        <f t="shared" si="37"/>
        <v>21782789</v>
      </c>
      <c r="AV67" s="88">
        <f t="shared" si="37"/>
        <v>0</v>
      </c>
      <c r="AW67" s="88">
        <f t="shared" si="37"/>
        <v>592745</v>
      </c>
      <c r="AX67" s="88">
        <f t="shared" si="37"/>
        <v>467990</v>
      </c>
      <c r="AY67" s="88">
        <f t="shared" si="37"/>
        <v>124755</v>
      </c>
      <c r="AZ67" s="88">
        <f t="shared" si="37"/>
        <v>29337049</v>
      </c>
      <c r="BA67" s="88">
        <f t="shared" si="37"/>
        <v>7429505</v>
      </c>
      <c r="BB67" s="88">
        <f t="shared" si="37"/>
        <v>24361916</v>
      </c>
      <c r="BC67" s="88">
        <f t="shared" si="37"/>
        <v>2454372</v>
      </c>
      <c r="BD67" s="88">
        <f t="shared" si="37"/>
        <v>2583538</v>
      </c>
      <c r="BE67" s="88">
        <f t="shared" si="37"/>
        <v>420</v>
      </c>
      <c r="BF67" s="88">
        <f t="shared" si="37"/>
        <v>388968</v>
      </c>
      <c r="BG67" s="88">
        <f t="shared" si="37"/>
        <v>770682</v>
      </c>
      <c r="BH67" s="88">
        <f t="shared" si="37"/>
        <v>393658966</v>
      </c>
      <c r="BI67" s="78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79"/>
      <c r="GE67" s="79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  <c r="GQ67" s="79"/>
      <c r="GR67" s="79"/>
      <c r="GS67" s="79"/>
      <c r="GT67" s="79"/>
      <c r="GU67" s="79"/>
      <c r="GV67" s="79"/>
      <c r="GW67" s="79"/>
      <c r="GX67" s="79"/>
      <c r="GY67" s="79"/>
      <c r="GZ67" s="79"/>
      <c r="HA67" s="79"/>
      <c r="HB67" s="79"/>
      <c r="HC67" s="79"/>
      <c r="HD67" s="79"/>
      <c r="HE67" s="79"/>
      <c r="HF67" s="79"/>
      <c r="HG67" s="79"/>
      <c r="HH67" s="79"/>
      <c r="HI67" s="79"/>
      <c r="HJ67" s="79"/>
      <c r="HK67" s="79"/>
      <c r="HL67" s="79"/>
      <c r="HM67" s="79"/>
      <c r="HN67" s="79"/>
      <c r="HO67" s="79"/>
      <c r="HP67" s="79"/>
      <c r="HQ67" s="79"/>
      <c r="HR67" s="79"/>
      <c r="HS67" s="79"/>
      <c r="HT67" s="79"/>
      <c r="HU67" s="79"/>
      <c r="HV67" s="79"/>
      <c r="HW67" s="79"/>
      <c r="HX67" s="79"/>
      <c r="HY67" s="79"/>
      <c r="HZ67" s="79"/>
      <c r="IA67" s="79"/>
      <c r="IB67" s="79"/>
      <c r="IC67" s="79"/>
      <c r="ID67" s="79"/>
      <c r="IE67" s="79"/>
      <c r="IF67" s="79"/>
      <c r="IG67" s="79"/>
      <c r="IH67" s="79"/>
      <c r="II67" s="79"/>
      <c r="IJ67" s="79"/>
      <c r="IK67" s="79"/>
      <c r="IL67" s="79"/>
    </row>
    <row r="68" spans="1:60" s="79" customFormat="1" ht="36.75" customHeight="1" hidden="1">
      <c r="A68" s="91" t="s">
        <v>174</v>
      </c>
      <c r="B68" s="91">
        <v>52</v>
      </c>
      <c r="C68" s="91">
        <v>52</v>
      </c>
      <c r="D68" s="91">
        <v>52</v>
      </c>
      <c r="E68" s="91">
        <v>52</v>
      </c>
      <c r="F68" s="91">
        <v>52</v>
      </c>
      <c r="G68" s="91">
        <v>52</v>
      </c>
      <c r="H68" s="91">
        <v>52</v>
      </c>
      <c r="I68" s="91">
        <v>52</v>
      </c>
      <c r="J68" s="91">
        <v>52</v>
      </c>
      <c r="K68" s="91">
        <v>52</v>
      </c>
      <c r="L68" s="91"/>
      <c r="M68" s="91">
        <v>52</v>
      </c>
      <c r="N68" s="91">
        <v>52</v>
      </c>
      <c r="O68" s="91">
        <v>52</v>
      </c>
      <c r="P68" s="91">
        <v>52</v>
      </c>
      <c r="Q68" s="91">
        <v>52</v>
      </c>
      <c r="R68" s="91">
        <v>52</v>
      </c>
      <c r="S68" s="91">
        <v>52</v>
      </c>
      <c r="T68" s="91">
        <v>52</v>
      </c>
      <c r="U68" s="91">
        <v>52</v>
      </c>
      <c r="V68" s="92">
        <v>52</v>
      </c>
      <c r="W68" s="91">
        <v>52</v>
      </c>
      <c r="X68" s="91">
        <v>52</v>
      </c>
      <c r="Y68" s="91">
        <v>52</v>
      </c>
      <c r="Z68" s="91">
        <v>52</v>
      </c>
      <c r="AA68" s="91">
        <v>52</v>
      </c>
      <c r="AB68" s="91">
        <v>52</v>
      </c>
      <c r="AC68" s="91">
        <v>52</v>
      </c>
      <c r="AD68" s="91">
        <v>52</v>
      </c>
      <c r="AE68" s="91">
        <v>52</v>
      </c>
      <c r="AF68" s="91">
        <v>52</v>
      </c>
      <c r="AG68" s="91">
        <v>52</v>
      </c>
      <c r="AH68" s="91">
        <v>52</v>
      </c>
      <c r="AI68" s="91">
        <v>52</v>
      </c>
      <c r="AJ68" s="91">
        <v>52</v>
      </c>
      <c r="AK68" s="91">
        <v>52</v>
      </c>
      <c r="AL68" s="91">
        <v>52</v>
      </c>
      <c r="AM68" s="91">
        <v>52</v>
      </c>
      <c r="AN68" s="91"/>
      <c r="AO68" s="91">
        <v>52</v>
      </c>
      <c r="AP68" s="91">
        <v>52</v>
      </c>
      <c r="AQ68" s="91">
        <v>52</v>
      </c>
      <c r="AR68" s="91">
        <v>52</v>
      </c>
      <c r="AS68" s="91">
        <v>52</v>
      </c>
      <c r="AT68" s="91">
        <v>52</v>
      </c>
      <c r="AU68" s="91"/>
      <c r="AV68" s="91">
        <v>52</v>
      </c>
      <c r="AW68" s="91">
        <v>52</v>
      </c>
      <c r="AX68" s="91">
        <v>52</v>
      </c>
      <c r="AY68" s="91"/>
      <c r="AZ68" s="91"/>
      <c r="BA68" s="91"/>
      <c r="BB68" s="91"/>
      <c r="BC68" s="91"/>
      <c r="BD68" s="91">
        <v>52</v>
      </c>
      <c r="BE68" s="91">
        <v>52</v>
      </c>
      <c r="BF68" s="91">
        <v>52</v>
      </c>
      <c r="BG68" s="91">
        <v>52</v>
      </c>
      <c r="BH68" s="79">
        <v>52</v>
      </c>
    </row>
    <row r="69" spans="1:60" s="79" customFormat="1" ht="36.75" customHeight="1" hidden="1">
      <c r="A69" s="79" t="s">
        <v>175</v>
      </c>
      <c r="B69" s="79">
        <v>1</v>
      </c>
      <c r="C69" s="79">
        <v>1</v>
      </c>
      <c r="D69" s="79">
        <v>1</v>
      </c>
      <c r="E69" s="79">
        <v>1</v>
      </c>
      <c r="F69" s="79">
        <v>1</v>
      </c>
      <c r="G69" s="79">
        <v>1</v>
      </c>
      <c r="H69" s="79">
        <v>1</v>
      </c>
      <c r="I69" s="79">
        <v>1</v>
      </c>
      <c r="J69" s="79">
        <v>1</v>
      </c>
      <c r="K69" s="79">
        <v>1</v>
      </c>
      <c r="M69" s="79">
        <v>1</v>
      </c>
      <c r="N69" s="79">
        <v>1</v>
      </c>
      <c r="O69" s="79">
        <v>1</v>
      </c>
      <c r="P69" s="79">
        <v>1</v>
      </c>
      <c r="Q69" s="79">
        <v>1</v>
      </c>
      <c r="R69" s="79">
        <v>1</v>
      </c>
      <c r="S69" s="79">
        <v>1</v>
      </c>
      <c r="T69" s="79">
        <v>1</v>
      </c>
      <c r="U69" s="79">
        <v>1</v>
      </c>
      <c r="V69" s="93">
        <v>1</v>
      </c>
      <c r="W69" s="79">
        <v>1</v>
      </c>
      <c r="X69" s="79">
        <v>1</v>
      </c>
      <c r="Y69" s="79">
        <v>1</v>
      </c>
      <c r="Z69" s="79">
        <v>1</v>
      </c>
      <c r="AA69" s="79">
        <v>1</v>
      </c>
      <c r="AB69" s="79">
        <v>1</v>
      </c>
      <c r="AC69" s="79">
        <v>1</v>
      </c>
      <c r="AD69" s="79">
        <v>1</v>
      </c>
      <c r="AE69" s="79">
        <v>1</v>
      </c>
      <c r="AF69" s="79">
        <v>1</v>
      </c>
      <c r="AG69" s="79">
        <v>1</v>
      </c>
      <c r="AH69" s="79">
        <v>1</v>
      </c>
      <c r="AI69" s="79">
        <v>1</v>
      </c>
      <c r="AJ69" s="79">
        <v>1</v>
      </c>
      <c r="AK69" s="79">
        <v>1</v>
      </c>
      <c r="AL69" s="79">
        <v>1</v>
      </c>
      <c r="AM69" s="79">
        <v>1</v>
      </c>
      <c r="AO69" s="79">
        <v>1</v>
      </c>
      <c r="AP69" s="79">
        <v>1</v>
      </c>
      <c r="AQ69" s="79">
        <v>1</v>
      </c>
      <c r="AR69" s="79">
        <v>1</v>
      </c>
      <c r="AS69" s="79">
        <v>1</v>
      </c>
      <c r="AT69" s="79">
        <v>1</v>
      </c>
      <c r="AV69" s="79">
        <v>1</v>
      </c>
      <c r="AW69" s="79">
        <v>1</v>
      </c>
      <c r="AX69" s="79">
        <v>1</v>
      </c>
      <c r="BD69" s="79">
        <v>2</v>
      </c>
      <c r="BE69" s="79">
        <v>2</v>
      </c>
      <c r="BF69" s="79">
        <v>2</v>
      </c>
      <c r="BG69" s="79">
        <v>2</v>
      </c>
      <c r="BH69" s="79">
        <v>2</v>
      </c>
    </row>
    <row r="70" spans="1:60" s="79" customFormat="1" ht="36.75" customHeight="1" hidden="1">
      <c r="A70" s="79" t="s">
        <v>176</v>
      </c>
      <c r="B70" s="79">
        <v>14</v>
      </c>
      <c r="C70" s="79">
        <v>15</v>
      </c>
      <c r="D70" s="79">
        <v>16</v>
      </c>
      <c r="E70" s="79">
        <v>17</v>
      </c>
      <c r="F70" s="79">
        <v>18</v>
      </c>
      <c r="G70" s="79">
        <v>19</v>
      </c>
      <c r="H70" s="79">
        <v>20</v>
      </c>
      <c r="I70" s="79">
        <v>21</v>
      </c>
      <c r="J70" s="79">
        <v>22</v>
      </c>
      <c r="K70" s="79">
        <v>23</v>
      </c>
      <c r="M70" s="79">
        <v>25</v>
      </c>
      <c r="N70" s="79">
        <v>26</v>
      </c>
      <c r="O70" s="79">
        <v>27</v>
      </c>
      <c r="P70" s="79">
        <v>28</v>
      </c>
      <c r="Q70" s="79">
        <v>29</v>
      </c>
      <c r="R70" s="79">
        <v>30</v>
      </c>
      <c r="S70" s="79">
        <v>31</v>
      </c>
      <c r="T70" s="79">
        <v>32</v>
      </c>
      <c r="U70" s="79">
        <v>33</v>
      </c>
      <c r="V70" s="93">
        <v>35</v>
      </c>
      <c r="W70" s="79">
        <v>36</v>
      </c>
      <c r="X70" s="79">
        <v>37</v>
      </c>
      <c r="Y70" s="79">
        <v>38</v>
      </c>
      <c r="Z70" s="79">
        <v>39</v>
      </c>
      <c r="AA70" s="79">
        <v>40</v>
      </c>
      <c r="AB70" s="79">
        <v>41</v>
      </c>
      <c r="AC70" s="79">
        <v>42</v>
      </c>
      <c r="AD70" s="79">
        <v>43</v>
      </c>
      <c r="AE70" s="79">
        <v>44</v>
      </c>
      <c r="AF70" s="79">
        <v>45</v>
      </c>
      <c r="AG70" s="79">
        <v>46</v>
      </c>
      <c r="AH70" s="79">
        <v>47</v>
      </c>
      <c r="AI70" s="79">
        <v>48</v>
      </c>
      <c r="AJ70" s="79">
        <v>49</v>
      </c>
      <c r="AK70" s="79">
        <v>50</v>
      </c>
      <c r="AL70" s="79">
        <v>51</v>
      </c>
      <c r="AM70" s="79">
        <v>52</v>
      </c>
      <c r="AO70" s="79">
        <v>54</v>
      </c>
      <c r="AP70" s="79">
        <v>55</v>
      </c>
      <c r="AQ70" s="79">
        <v>56</v>
      </c>
      <c r="AR70" s="79">
        <v>58</v>
      </c>
      <c r="AS70" s="79">
        <v>59</v>
      </c>
      <c r="AT70" s="79">
        <v>60</v>
      </c>
      <c r="AV70" s="79">
        <v>61</v>
      </c>
      <c r="AW70" s="79">
        <v>62</v>
      </c>
      <c r="AX70" s="79">
        <v>63</v>
      </c>
      <c r="BD70" s="79">
        <v>4</v>
      </c>
      <c r="BE70" s="79">
        <v>9</v>
      </c>
      <c r="BF70" s="79">
        <v>10</v>
      </c>
      <c r="BG70" s="79">
        <v>12</v>
      </c>
      <c r="BH70" s="79">
        <v>14</v>
      </c>
    </row>
  </sheetData>
  <mergeCells count="44">
    <mergeCell ref="T3:T4"/>
    <mergeCell ref="W3:W4"/>
    <mergeCell ref="X3:X4"/>
    <mergeCell ref="AK3:AK4"/>
    <mergeCell ref="AJ3:AJ4"/>
    <mergeCell ref="AA3:AA4"/>
    <mergeCell ref="AB3:AB4"/>
    <mergeCell ref="AC3:AC4"/>
    <mergeCell ref="AF3:AF4"/>
    <mergeCell ref="AP3:AP4"/>
    <mergeCell ref="AX3:AX4"/>
    <mergeCell ref="AS3:AS4"/>
    <mergeCell ref="AT3:AT4"/>
    <mergeCell ref="AU3:AU4"/>
    <mergeCell ref="AW3:AW4"/>
    <mergeCell ref="AV2:AV4"/>
    <mergeCell ref="P3:P4"/>
    <mergeCell ref="S3:S4"/>
    <mergeCell ref="H3:H4"/>
    <mergeCell ref="Q3:Q4"/>
    <mergeCell ref="N3:N4"/>
    <mergeCell ref="B3:B4"/>
    <mergeCell ref="E3:E4"/>
    <mergeCell ref="G3:G4"/>
    <mergeCell ref="O3:O4"/>
    <mergeCell ref="F3:F4"/>
    <mergeCell ref="C2:C3"/>
    <mergeCell ref="AY3:AY4"/>
    <mergeCell ref="AZ3:AZ4"/>
    <mergeCell ref="U3:U4"/>
    <mergeCell ref="AG3:AG4"/>
    <mergeCell ref="AO3:AO4"/>
    <mergeCell ref="AQ3:AQ4"/>
    <mergeCell ref="AL2:AL3"/>
    <mergeCell ref="AM2:AM3"/>
    <mergeCell ref="Y2:Y3"/>
    <mergeCell ref="AR2:AR4"/>
    <mergeCell ref="BF2:BF4"/>
    <mergeCell ref="BH2:BH3"/>
    <mergeCell ref="BA3:BA4"/>
    <mergeCell ref="BB3:BB4"/>
    <mergeCell ref="BC3:BC4"/>
    <mergeCell ref="BG2:BG3"/>
    <mergeCell ref="BD2:BD3"/>
  </mergeCells>
  <printOptions/>
  <pageMargins left="0.7874015748031497" right="0.7874015748031497" top="0.7874015748031497" bottom="0.3937007874015748" header="0.4330708661417323" footer="0.2755905511811024"/>
  <pageSetup firstPageNumber="260" useFirstPageNumber="1" fitToHeight="10" horizontalDpi="600" verticalDpi="600" orientation="portrait" paperSize="9" scale="35" r:id="rId1"/>
  <headerFooter alignWithMargins="0">
    <oddHeader>&amp;L&amp;24
　　第３７表　国民健康保険事業会計（事業勘定）決算の状況</oddHeader>
    <oddFooter>&amp;C&amp;28&amp;P</oddFooter>
  </headerFooter>
  <colBreaks count="5" manualBreakCount="5">
    <brk id="11" max="96" man="1"/>
    <brk id="21" max="96" man="1"/>
    <brk id="31" max="91" man="1"/>
    <brk id="40" max="91" man="1"/>
    <brk id="51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2009-03-10T02:35:21Z</cp:lastPrinted>
  <dcterms:modified xsi:type="dcterms:W3CDTF">2009-05-11T12:07:29Z</dcterms:modified>
  <cp:category/>
  <cp:version/>
  <cp:contentType/>
  <cp:contentStatus/>
</cp:coreProperties>
</file>