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00" windowHeight="4875" activeTab="0"/>
  </bookViews>
  <sheets>
    <sheet name="第２９表一組歳入の状況" sheetId="1" r:id="rId1"/>
  </sheets>
  <definedNames>
    <definedName name="_xlnm.Print_Area" localSheetId="0">'第２９表一組歳入の状況'!$A$1:$U$72</definedName>
    <definedName name="_xlnm.Print_Titles" localSheetId="0">'第２９表一組歳入の状況'!$A:$A</definedName>
  </definedNames>
  <calcPr fullCalcOnLoad="1"/>
</workbook>
</file>

<file path=xl/sharedStrings.xml><?xml version="1.0" encoding="utf-8"?>
<sst xmlns="http://schemas.openxmlformats.org/spreadsheetml/2006/main" count="110" uniqueCount="72">
  <si>
    <t>一部事務組合名</t>
  </si>
  <si>
    <t>１分担金及び負担金</t>
  </si>
  <si>
    <t>２使用料</t>
  </si>
  <si>
    <t>３手数料</t>
  </si>
  <si>
    <t>４国庫支出金</t>
  </si>
  <si>
    <t>５県支出金</t>
  </si>
  <si>
    <t>６財産収入</t>
  </si>
  <si>
    <t>７寄附金</t>
  </si>
  <si>
    <t>８繰入金</t>
  </si>
  <si>
    <t>９繰越金</t>
  </si>
  <si>
    <t>１０諸収入</t>
  </si>
  <si>
    <t>１１地方債</t>
  </si>
  <si>
    <t>歳入合計</t>
  </si>
  <si>
    <t>左の内訳</t>
  </si>
  <si>
    <t>（１）純繰越金</t>
  </si>
  <si>
    <t>うち預金利子</t>
  </si>
  <si>
    <t>うち雑入</t>
  </si>
  <si>
    <t>臨時的収入</t>
  </si>
  <si>
    <t>経常的収入</t>
  </si>
  <si>
    <t>構成比</t>
  </si>
  <si>
    <t>特定財源</t>
  </si>
  <si>
    <t>一般財源等</t>
  </si>
  <si>
    <t>福島県市町村総合事務組合</t>
  </si>
  <si>
    <t>川俣方部衛生処理組合</t>
  </si>
  <si>
    <t>福島県市民交通災害共済組合</t>
  </si>
  <si>
    <t>伊達地方衛生処理組合</t>
  </si>
  <si>
    <t>須賀川地方保健環境組合</t>
  </si>
  <si>
    <t>田島・下郷町衛生組合</t>
  </si>
  <si>
    <t>西白河地方衛生処理一部事務組合</t>
  </si>
  <si>
    <t>東白衛生組合</t>
  </si>
  <si>
    <t>石川地方生活環境施設組合</t>
  </si>
  <si>
    <t>相馬方部衛生組合</t>
  </si>
  <si>
    <t>喜多方地方広域市町村圏組合</t>
  </si>
  <si>
    <t>伊達地方消防組合</t>
  </si>
  <si>
    <t>相馬地方広域市町村圏組合</t>
  </si>
  <si>
    <t>安達地方広域行政組合</t>
  </si>
  <si>
    <t>双葉地方広域市町村圏組合</t>
  </si>
  <si>
    <t>郡山地方広域市町村圏組合</t>
  </si>
  <si>
    <t>須賀川地方広域消防組合</t>
  </si>
  <si>
    <t>郡山地方広域消防組合</t>
  </si>
  <si>
    <t>南会津地方広域市町村圏組合</t>
  </si>
  <si>
    <t>西部環境衛生組合</t>
  </si>
  <si>
    <t>福島地方広域行政事務組合</t>
  </si>
  <si>
    <t>合　　　計</t>
  </si>
  <si>
    <t>田村広域行政組合</t>
  </si>
  <si>
    <t>耶麻郡磐梯町外一市二町一ケ村組合</t>
  </si>
  <si>
    <t>白河地方広域市町村圏整備組合</t>
  </si>
  <si>
    <t>会津若松地方広域市町村圏整備組合</t>
  </si>
  <si>
    <t xml:space="preserve"> うち市町村分</t>
  </si>
  <si>
    <t xml:space="preserve"> 賦金</t>
  </si>
  <si>
    <t>（１）法定受託</t>
  </si>
  <si>
    <t xml:space="preserve">      事務に係</t>
  </si>
  <si>
    <t xml:space="preserve">      るもの</t>
  </si>
  <si>
    <t>（２）自治事務</t>
  </si>
  <si>
    <t>　　に係るもの</t>
  </si>
  <si>
    <t>うち普通建設</t>
  </si>
  <si>
    <t>事業費支出金</t>
  </si>
  <si>
    <t>（１）国庫財源</t>
  </si>
  <si>
    <t>を伴うもの</t>
  </si>
  <si>
    <t>（２）県費のみ</t>
  </si>
  <si>
    <t>のもの</t>
  </si>
  <si>
    <t>（１）財産運用</t>
  </si>
  <si>
    <t>収入</t>
  </si>
  <si>
    <t>（２）財産売払</t>
  </si>
  <si>
    <t>（２）繰越事業</t>
  </si>
  <si>
    <t xml:space="preserve">   費等充当</t>
  </si>
  <si>
    <t xml:space="preserve">   財源繰越額</t>
  </si>
  <si>
    <t>　第２９表　歳入の状況</t>
  </si>
  <si>
    <t>　第２９表　歳入の状況</t>
  </si>
  <si>
    <t>福島県伊達郡国見町桑折町有北山組合</t>
  </si>
  <si>
    <t>伊達市国見町大枝小学校組合</t>
  </si>
  <si>
    <t>福島県後期高齢者医療広域連合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</si>
</sst>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&quot;▲ &quot;#,##0"/>
    <numFmt numFmtId="178" formatCode="#,##0.0;&quot;▲ &quot;#,##0.0"/>
  </numFmts>
  <fonts count="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50">
    <xf numFmtId="3" fontId="0" fillId="0" borderId="0" xfId="0" applyAlignment="1">
      <alignment/>
    </xf>
    <xf numFmtId="177" fontId="7" fillId="0" borderId="1" xfId="0" applyNumberFormat="1" applyFont="1" applyFill="1" applyBorder="1" applyAlignment="1">
      <alignment vertical="center" wrapText="1"/>
    </xf>
    <xf numFmtId="177" fontId="7" fillId="0" borderId="2" xfId="0" applyNumberFormat="1" applyFont="1" applyFill="1" applyBorder="1" applyAlignment="1">
      <alignment vertical="center" wrapText="1"/>
    </xf>
    <xf numFmtId="177" fontId="7" fillId="0" borderId="3" xfId="0" applyNumberFormat="1" applyFont="1" applyFill="1" applyBorder="1" applyAlignment="1">
      <alignment vertical="center" wrapText="1"/>
    </xf>
    <xf numFmtId="177" fontId="7" fillId="0" borderId="4" xfId="0" applyNumberFormat="1" applyFont="1" applyFill="1" applyBorder="1" applyAlignment="1">
      <alignment horizontal="left" vertical="center" wrapText="1"/>
    </xf>
    <xf numFmtId="177" fontId="7" fillId="0" borderId="4" xfId="0" applyNumberFormat="1" applyFont="1" applyFill="1" applyBorder="1" applyAlignment="1">
      <alignment vertical="center" wrapText="1"/>
    </xf>
    <xf numFmtId="177" fontId="6" fillId="0" borderId="4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3" fontId="0" fillId="0" borderId="0" xfId="0" applyFill="1" applyAlignment="1">
      <alignment/>
    </xf>
    <xf numFmtId="177" fontId="4" fillId="0" borderId="5" xfId="0" applyNumberFormat="1" applyFont="1" applyFill="1" applyBorder="1" applyAlignment="1">
      <alignment horizontal="center" vertical="center" wrapText="1"/>
    </xf>
    <xf numFmtId="177" fontId="4" fillId="0" borderId="6" xfId="0" applyNumberFormat="1" applyFont="1" applyFill="1" applyBorder="1" applyAlignment="1">
      <alignment horizontal="center" vertical="center" wrapText="1"/>
    </xf>
    <xf numFmtId="177" fontId="4" fillId="0" borderId="7" xfId="0" applyNumberFormat="1" applyFont="1" applyFill="1" applyBorder="1" applyAlignment="1">
      <alignment horizontal="center" vertical="center" wrapText="1"/>
    </xf>
    <xf numFmtId="177" fontId="4" fillId="0" borderId="8" xfId="0" applyNumberFormat="1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wrapText="1"/>
    </xf>
    <xf numFmtId="177" fontId="4" fillId="0" borderId="8" xfId="0" applyNumberFormat="1" applyFont="1" applyFill="1" applyBorder="1" applyAlignment="1">
      <alignment horizontal="center" wrapText="1"/>
    </xf>
    <xf numFmtId="177" fontId="4" fillId="0" borderId="4" xfId="0" applyNumberFormat="1" applyFont="1" applyFill="1" applyBorder="1" applyAlignment="1">
      <alignment horizontal="center" wrapText="1"/>
    </xf>
    <xf numFmtId="177" fontId="4" fillId="0" borderId="5" xfId="0" applyNumberFormat="1" applyFont="1" applyFill="1" applyBorder="1" applyAlignment="1">
      <alignment horizontal="center" wrapText="1"/>
    </xf>
    <xf numFmtId="177" fontId="4" fillId="0" borderId="1" xfId="0" applyNumberFormat="1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77" fontId="4" fillId="0" borderId="8" xfId="0" applyNumberFormat="1" applyFont="1" applyFill="1" applyBorder="1" applyAlignment="1">
      <alignment horizontal="center" vertical="top" wrapText="1"/>
    </xf>
    <xf numFmtId="177" fontId="4" fillId="0" borderId="3" xfId="0" applyNumberFormat="1" applyFont="1" applyFill="1" applyBorder="1" applyAlignment="1">
      <alignment vertical="top" wrapText="1"/>
    </xf>
    <xf numFmtId="177" fontId="4" fillId="0" borderId="1" xfId="0" applyNumberFormat="1" applyFont="1" applyFill="1" applyBorder="1" applyAlignment="1">
      <alignment horizontal="center" vertical="top" wrapText="1"/>
    </xf>
    <xf numFmtId="177" fontId="4" fillId="0" borderId="4" xfId="0" applyNumberFormat="1" applyFont="1" applyFill="1" applyBorder="1" applyAlignment="1">
      <alignment horizontal="center" vertical="center" wrapText="1"/>
    </xf>
    <xf numFmtId="178" fontId="6" fillId="0" borderId="4" xfId="0" applyNumberFormat="1" applyFont="1" applyFill="1" applyBorder="1" applyAlignment="1">
      <alignment horizontal="right" vertical="center"/>
    </xf>
    <xf numFmtId="3" fontId="4" fillId="0" borderId="0" xfId="0" applyFont="1" applyFill="1" applyAlignment="1">
      <alignment/>
    </xf>
    <xf numFmtId="178" fontId="6" fillId="0" borderId="1" xfId="0" applyNumberFormat="1" applyFont="1" applyFill="1" applyBorder="1" applyAlignment="1">
      <alignment horizontal="right" vertical="center"/>
    </xf>
    <xf numFmtId="178" fontId="6" fillId="0" borderId="3" xfId="0" applyNumberFormat="1" applyFont="1" applyFill="1" applyBorder="1" applyAlignment="1">
      <alignment horizontal="right" vertical="center"/>
    </xf>
    <xf numFmtId="177" fontId="7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vertical="center"/>
    </xf>
    <xf numFmtId="178" fontId="6" fillId="0" borderId="9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4" fillId="0" borderId="1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center" vertical="center"/>
    </xf>
    <xf numFmtId="177" fontId="4" fillId="0" borderId="5" xfId="0" applyNumberFormat="1" applyFont="1" applyFill="1" applyBorder="1" applyAlignment="1">
      <alignment horizontal="left" vertical="center" wrapText="1"/>
    </xf>
    <xf numFmtId="177" fontId="4" fillId="0" borderId="7" xfId="0" applyNumberFormat="1" applyFont="1" applyFill="1" applyBorder="1" applyAlignment="1">
      <alignment horizontal="lef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0"/>
  <sheetViews>
    <sheetView tabSelected="1" showOutlineSymbols="0" view="pageBreakPreview" zoomScale="50" zoomScaleNormal="87" zoomScaleSheetLayoutView="50" workbookViewId="0" topLeftCell="A1">
      <selection activeCell="V1" sqref="V1:W16384"/>
    </sheetView>
  </sheetViews>
  <sheetFormatPr defaultColWidth="24.75390625" defaultRowHeight="14.25"/>
  <cols>
    <col min="1" max="1" width="41.50390625" style="11" customWidth="1"/>
    <col min="2" max="21" width="19.375" style="11" customWidth="1"/>
    <col min="22" max="22" width="17.00390625" style="11" hidden="1" customWidth="1"/>
    <col min="23" max="23" width="4.375" style="11" hidden="1" customWidth="1"/>
    <col min="24" max="24" width="17.00390625" style="11" bestFit="1" customWidth="1"/>
    <col min="25" max="25" width="10.875" style="11" bestFit="1" customWidth="1"/>
    <col min="26" max="16384" width="24.75390625" style="11" customWidth="1"/>
  </cols>
  <sheetData>
    <row r="1" spans="1:21" ht="28.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28.5">
      <c r="A2" s="9" t="s">
        <v>67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24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30" customHeight="1">
      <c r="A4" s="12" t="s">
        <v>0</v>
      </c>
      <c r="B4" s="48" t="s">
        <v>1</v>
      </c>
      <c r="C4" s="49"/>
      <c r="D4" s="12" t="s">
        <v>2</v>
      </c>
      <c r="E4" s="12" t="s">
        <v>3</v>
      </c>
      <c r="F4" s="13"/>
      <c r="G4" s="13"/>
      <c r="H4" s="12" t="s">
        <v>4</v>
      </c>
      <c r="I4" s="13"/>
      <c r="J4" s="12" t="s">
        <v>5</v>
      </c>
      <c r="K4" s="14"/>
      <c r="L4" s="12"/>
      <c r="M4" s="13"/>
      <c r="N4" s="12" t="s">
        <v>11</v>
      </c>
      <c r="O4" s="12" t="s">
        <v>12</v>
      </c>
      <c r="P4" s="12" t="s">
        <v>13</v>
      </c>
      <c r="Q4" s="13"/>
      <c r="R4" s="13"/>
      <c r="S4" s="13"/>
      <c r="T4" s="13"/>
      <c r="U4" s="14"/>
    </row>
    <row r="5" spans="1:21" ht="30" customHeight="1">
      <c r="A5" s="15"/>
      <c r="B5" s="15"/>
      <c r="C5" s="16" t="s">
        <v>48</v>
      </c>
      <c r="D5" s="17"/>
      <c r="E5" s="17"/>
      <c r="F5" s="18" t="s">
        <v>50</v>
      </c>
      <c r="G5" s="18" t="s">
        <v>53</v>
      </c>
      <c r="H5" s="17"/>
      <c r="I5" s="18" t="s">
        <v>55</v>
      </c>
      <c r="J5" s="17"/>
      <c r="K5" s="16" t="s">
        <v>57</v>
      </c>
      <c r="L5" s="19" t="s">
        <v>15</v>
      </c>
      <c r="M5" s="19" t="s">
        <v>16</v>
      </c>
      <c r="N5" s="17"/>
      <c r="O5" s="17"/>
      <c r="P5" s="19" t="s">
        <v>17</v>
      </c>
      <c r="Q5" s="13"/>
      <c r="R5" s="13"/>
      <c r="S5" s="13"/>
      <c r="T5" s="13"/>
      <c r="U5" s="14"/>
    </row>
    <row r="6" spans="1:21" ht="30" customHeight="1">
      <c r="A6" s="15"/>
      <c r="B6" s="15"/>
      <c r="C6" s="20" t="s">
        <v>49</v>
      </c>
      <c r="D6" s="15"/>
      <c r="E6" s="15"/>
      <c r="F6" s="20" t="s">
        <v>51</v>
      </c>
      <c r="G6" s="20" t="s">
        <v>54</v>
      </c>
      <c r="H6" s="15"/>
      <c r="I6" s="21" t="s">
        <v>56</v>
      </c>
      <c r="J6" s="15"/>
      <c r="K6" s="21" t="s">
        <v>58</v>
      </c>
      <c r="L6" s="15"/>
      <c r="M6" s="15"/>
      <c r="N6" s="15"/>
      <c r="O6" s="15"/>
      <c r="P6" s="15"/>
      <c r="Q6" s="12" t="s">
        <v>19</v>
      </c>
      <c r="R6" s="12" t="s">
        <v>20</v>
      </c>
      <c r="S6" s="13"/>
      <c r="T6" s="12" t="s">
        <v>21</v>
      </c>
      <c r="U6" s="14"/>
    </row>
    <row r="7" spans="1:21" ht="27" customHeight="1">
      <c r="A7" s="22"/>
      <c r="B7" s="15"/>
      <c r="C7" s="23"/>
      <c r="D7" s="23"/>
      <c r="E7" s="23"/>
      <c r="F7" s="24" t="s">
        <v>52</v>
      </c>
      <c r="G7" s="23"/>
      <c r="H7" s="23"/>
      <c r="I7" s="23"/>
      <c r="J7" s="23"/>
      <c r="K7" s="25"/>
      <c r="L7" s="15"/>
      <c r="M7" s="15"/>
      <c r="N7" s="15"/>
      <c r="O7" s="15"/>
      <c r="P7" s="15"/>
      <c r="Q7" s="15"/>
      <c r="R7" s="15"/>
      <c r="S7" s="12" t="s">
        <v>19</v>
      </c>
      <c r="T7" s="15"/>
      <c r="U7" s="26" t="s">
        <v>19</v>
      </c>
    </row>
    <row r="8" spans="1:25" ht="33" customHeight="1">
      <c r="A8" s="1" t="s">
        <v>22</v>
      </c>
      <c r="B8" s="6">
        <v>9814419</v>
      </c>
      <c r="C8" s="6">
        <v>1802321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27669</v>
      </c>
      <c r="M8" s="6">
        <v>459235</v>
      </c>
      <c r="N8" s="6">
        <v>0</v>
      </c>
      <c r="O8" s="6">
        <v>13525788</v>
      </c>
      <c r="P8" s="6">
        <f>R8+T8</f>
        <v>3225420</v>
      </c>
      <c r="Q8" s="27">
        <f>IF(ISERROR(ROUND(P8/O8*100,1)),"－",ROUND(P8/O8*100,1))</f>
        <v>23.8</v>
      </c>
      <c r="R8" s="6">
        <v>2056644</v>
      </c>
      <c r="S8" s="27">
        <f>IF(ISERROR(ROUND(R8/O8*100,1)),"－",ROUND(R8/O8*100,1))</f>
        <v>15.2</v>
      </c>
      <c r="T8" s="6">
        <v>1168776</v>
      </c>
      <c r="U8" s="27">
        <f>IF(ISERROR(Q8-S8),"－",Q8-S8)</f>
        <v>8.600000000000001</v>
      </c>
      <c r="V8" s="28">
        <f aca="true" t="shared" si="0" ref="V8:V35">SUM(B8,D8:E8,H8,J8,C44,F44:H44,K44,N8)</f>
        <v>13525788</v>
      </c>
      <c r="W8" s="28">
        <f>O8-V8</f>
        <v>0</v>
      </c>
      <c r="X8" s="28"/>
      <c r="Y8" s="28"/>
    </row>
    <row r="9" spans="1:25" ht="33" customHeight="1">
      <c r="A9" s="1" t="s">
        <v>23</v>
      </c>
      <c r="B9" s="7">
        <v>104767</v>
      </c>
      <c r="C9" s="7">
        <v>104767</v>
      </c>
      <c r="D9" s="7">
        <v>53</v>
      </c>
      <c r="E9" s="7">
        <v>444</v>
      </c>
      <c r="F9" s="7">
        <v>0</v>
      </c>
      <c r="G9" s="7">
        <v>444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69</v>
      </c>
      <c r="N9" s="7">
        <v>0</v>
      </c>
      <c r="O9" s="7">
        <v>119541</v>
      </c>
      <c r="P9" s="7">
        <f aca="true" t="shared" si="1" ref="P9:P35">R9+T9</f>
        <v>14208</v>
      </c>
      <c r="Q9" s="29">
        <f aca="true" t="shared" si="2" ref="Q9:Q36">IF(ISERROR(ROUND(P9/O9*100,1)),"－",ROUND(P9/O9*100,1))</f>
        <v>11.9</v>
      </c>
      <c r="R9" s="7">
        <v>30</v>
      </c>
      <c r="S9" s="29">
        <f aca="true" t="shared" si="3" ref="S9:S36">IF(ISERROR(ROUND(R9/O9*100,1)),"－",ROUND(R9/O9*100,1))</f>
        <v>0</v>
      </c>
      <c r="T9" s="7">
        <v>14178</v>
      </c>
      <c r="U9" s="29">
        <f aca="true" t="shared" si="4" ref="U9:U36">IF(ISERROR(Q9-S9),"－",Q9-S9)</f>
        <v>11.9</v>
      </c>
      <c r="V9" s="28">
        <f t="shared" si="0"/>
        <v>119541</v>
      </c>
      <c r="W9" s="28">
        <f aca="true" t="shared" si="5" ref="W9:W35">O9-V9</f>
        <v>0</v>
      </c>
      <c r="X9" s="28"/>
      <c r="Y9" s="28"/>
    </row>
    <row r="10" spans="1:25" ht="33" customHeight="1">
      <c r="A10" s="1" t="s">
        <v>24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f t="shared" si="1"/>
        <v>0</v>
      </c>
      <c r="Q10" s="29" t="str">
        <f t="shared" si="2"/>
        <v>－</v>
      </c>
      <c r="R10" s="7">
        <v>0</v>
      </c>
      <c r="S10" s="29" t="str">
        <f t="shared" si="3"/>
        <v>－</v>
      </c>
      <c r="T10" s="7">
        <v>0</v>
      </c>
      <c r="U10" s="29" t="str">
        <f t="shared" si="4"/>
        <v>－</v>
      </c>
      <c r="V10" s="28">
        <f t="shared" si="0"/>
        <v>0</v>
      </c>
      <c r="W10" s="28">
        <f t="shared" si="5"/>
        <v>0</v>
      </c>
      <c r="X10" s="28"/>
      <c r="Y10" s="28"/>
    </row>
    <row r="11" spans="1:25" ht="33" customHeight="1">
      <c r="A11" s="1" t="s">
        <v>69</v>
      </c>
      <c r="B11" s="7">
        <v>618</v>
      </c>
      <c r="C11" s="7">
        <v>618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1</v>
      </c>
      <c r="M11" s="7">
        <v>0</v>
      </c>
      <c r="N11" s="7">
        <v>0</v>
      </c>
      <c r="O11" s="7">
        <v>805</v>
      </c>
      <c r="P11" s="7">
        <f t="shared" si="1"/>
        <v>106</v>
      </c>
      <c r="Q11" s="29">
        <f t="shared" si="2"/>
        <v>13.2</v>
      </c>
      <c r="R11" s="7">
        <v>11</v>
      </c>
      <c r="S11" s="29">
        <f t="shared" si="3"/>
        <v>1.4</v>
      </c>
      <c r="T11" s="7">
        <v>95</v>
      </c>
      <c r="U11" s="29">
        <f t="shared" si="4"/>
        <v>11.799999999999999</v>
      </c>
      <c r="V11" s="28">
        <f t="shared" si="0"/>
        <v>805</v>
      </c>
      <c r="W11" s="28">
        <f t="shared" si="5"/>
        <v>0</v>
      </c>
      <c r="X11" s="28"/>
      <c r="Y11" s="28"/>
    </row>
    <row r="12" spans="1:25" ht="33" customHeight="1">
      <c r="A12" s="1" t="s">
        <v>70</v>
      </c>
      <c r="B12" s="7">
        <v>26414</v>
      </c>
      <c r="C12" s="7">
        <v>26380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14</v>
      </c>
      <c r="M12" s="7">
        <v>3449</v>
      </c>
      <c r="N12" s="7">
        <v>0</v>
      </c>
      <c r="O12" s="7">
        <v>34145</v>
      </c>
      <c r="P12" s="7">
        <f t="shared" si="1"/>
        <v>4268</v>
      </c>
      <c r="Q12" s="29">
        <f t="shared" si="2"/>
        <v>12.5</v>
      </c>
      <c r="R12" s="7">
        <v>0</v>
      </c>
      <c r="S12" s="29">
        <f t="shared" si="3"/>
        <v>0</v>
      </c>
      <c r="T12" s="7">
        <v>4268</v>
      </c>
      <c r="U12" s="29">
        <f t="shared" si="4"/>
        <v>12.5</v>
      </c>
      <c r="V12" s="28">
        <f t="shared" si="0"/>
        <v>34145</v>
      </c>
      <c r="W12" s="28">
        <f t="shared" si="5"/>
        <v>0</v>
      </c>
      <c r="X12" s="28"/>
      <c r="Y12" s="28"/>
    </row>
    <row r="13" spans="1:25" ht="33" customHeight="1">
      <c r="A13" s="2" t="s">
        <v>25</v>
      </c>
      <c r="B13" s="6">
        <v>1014449</v>
      </c>
      <c r="C13" s="6">
        <v>1013871</v>
      </c>
      <c r="D13" s="6">
        <v>45</v>
      </c>
      <c r="E13" s="6">
        <v>139732</v>
      </c>
      <c r="F13" s="6">
        <v>0</v>
      </c>
      <c r="G13" s="6">
        <v>139732</v>
      </c>
      <c r="H13" s="6">
        <v>342366</v>
      </c>
      <c r="I13" s="6">
        <v>342366</v>
      </c>
      <c r="J13" s="6">
        <v>0</v>
      </c>
      <c r="K13" s="6">
        <v>0</v>
      </c>
      <c r="L13" s="6">
        <v>672</v>
      </c>
      <c r="M13" s="6">
        <v>2679</v>
      </c>
      <c r="N13" s="6">
        <v>453000</v>
      </c>
      <c r="O13" s="6">
        <v>2174076</v>
      </c>
      <c r="P13" s="6">
        <f t="shared" si="1"/>
        <v>1031668</v>
      </c>
      <c r="Q13" s="27">
        <f t="shared" si="2"/>
        <v>47.5</v>
      </c>
      <c r="R13" s="6">
        <v>1020806</v>
      </c>
      <c r="S13" s="27">
        <f t="shared" si="3"/>
        <v>47</v>
      </c>
      <c r="T13" s="6">
        <v>10862</v>
      </c>
      <c r="U13" s="27">
        <f t="shared" si="4"/>
        <v>0.5</v>
      </c>
      <c r="V13" s="28">
        <f t="shared" si="0"/>
        <v>2174076</v>
      </c>
      <c r="W13" s="28">
        <f t="shared" si="5"/>
        <v>0</v>
      </c>
      <c r="X13" s="28"/>
      <c r="Y13" s="28"/>
    </row>
    <row r="14" spans="1:25" ht="33" customHeight="1">
      <c r="A14" s="1" t="s">
        <v>26</v>
      </c>
      <c r="B14" s="7">
        <v>674309</v>
      </c>
      <c r="C14" s="7">
        <v>674309</v>
      </c>
      <c r="D14" s="7">
        <v>100763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6</v>
      </c>
      <c r="M14" s="7">
        <v>44444</v>
      </c>
      <c r="N14" s="7">
        <v>0</v>
      </c>
      <c r="O14" s="7">
        <v>894219</v>
      </c>
      <c r="P14" s="7">
        <f t="shared" si="1"/>
        <v>74697</v>
      </c>
      <c r="Q14" s="29">
        <f t="shared" si="2"/>
        <v>8.4</v>
      </c>
      <c r="R14" s="7">
        <v>0</v>
      </c>
      <c r="S14" s="29">
        <f t="shared" si="3"/>
        <v>0</v>
      </c>
      <c r="T14" s="7">
        <v>74697</v>
      </c>
      <c r="U14" s="29">
        <f t="shared" si="4"/>
        <v>8.4</v>
      </c>
      <c r="V14" s="28">
        <f t="shared" si="0"/>
        <v>894219</v>
      </c>
      <c r="W14" s="28">
        <f t="shared" si="5"/>
        <v>0</v>
      </c>
      <c r="X14" s="28"/>
      <c r="Y14" s="28"/>
    </row>
    <row r="15" spans="1:25" ht="33" customHeight="1">
      <c r="A15" s="1" t="s">
        <v>27</v>
      </c>
      <c r="B15" s="7">
        <v>637687</v>
      </c>
      <c r="C15" s="7">
        <v>637595</v>
      </c>
      <c r="D15" s="7">
        <v>13280</v>
      </c>
      <c r="E15" s="7">
        <v>30496</v>
      </c>
      <c r="F15" s="7">
        <v>0</v>
      </c>
      <c r="G15" s="7">
        <v>30496</v>
      </c>
      <c r="H15" s="7">
        <v>0</v>
      </c>
      <c r="I15" s="7">
        <v>0</v>
      </c>
      <c r="J15" s="7">
        <v>0</v>
      </c>
      <c r="K15" s="7">
        <v>0</v>
      </c>
      <c r="L15" s="7">
        <v>322</v>
      </c>
      <c r="M15" s="7">
        <v>5009</v>
      </c>
      <c r="N15" s="7">
        <v>0</v>
      </c>
      <c r="O15" s="7">
        <v>714672</v>
      </c>
      <c r="P15" s="7">
        <f t="shared" si="1"/>
        <v>27886</v>
      </c>
      <c r="Q15" s="29">
        <f t="shared" si="2"/>
        <v>3.9</v>
      </c>
      <c r="R15" s="7">
        <v>287</v>
      </c>
      <c r="S15" s="29">
        <f t="shared" si="3"/>
        <v>0</v>
      </c>
      <c r="T15" s="7">
        <v>27599</v>
      </c>
      <c r="U15" s="29">
        <f t="shared" si="4"/>
        <v>3.9</v>
      </c>
      <c r="V15" s="28">
        <f t="shared" si="0"/>
        <v>714672</v>
      </c>
      <c r="W15" s="28">
        <f t="shared" si="5"/>
        <v>0</v>
      </c>
      <c r="X15" s="28"/>
      <c r="Y15" s="28"/>
    </row>
    <row r="16" spans="1:25" ht="33" customHeight="1">
      <c r="A16" s="1" t="s">
        <v>45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27371</v>
      </c>
      <c r="P16" s="7">
        <f t="shared" si="1"/>
        <v>9286</v>
      </c>
      <c r="Q16" s="29">
        <f t="shared" si="2"/>
        <v>33.9</v>
      </c>
      <c r="R16" s="7">
        <v>0</v>
      </c>
      <c r="S16" s="29">
        <f t="shared" si="3"/>
        <v>0</v>
      </c>
      <c r="T16" s="7">
        <v>9286</v>
      </c>
      <c r="U16" s="29">
        <f t="shared" si="4"/>
        <v>33.9</v>
      </c>
      <c r="V16" s="28">
        <f t="shared" si="0"/>
        <v>27371</v>
      </c>
      <c r="W16" s="28">
        <f t="shared" si="5"/>
        <v>0</v>
      </c>
      <c r="X16" s="28"/>
      <c r="Y16" s="28"/>
    </row>
    <row r="17" spans="1:25" ht="33" customHeight="1">
      <c r="A17" s="3" t="s">
        <v>28</v>
      </c>
      <c r="B17" s="8">
        <v>1840427</v>
      </c>
      <c r="C17" s="8">
        <v>1840427</v>
      </c>
      <c r="D17" s="8">
        <v>7</v>
      </c>
      <c r="E17" s="8">
        <v>261687</v>
      </c>
      <c r="F17" s="8">
        <v>0</v>
      </c>
      <c r="G17" s="8">
        <v>261687</v>
      </c>
      <c r="H17" s="8">
        <v>0</v>
      </c>
      <c r="I17" s="8">
        <v>0</v>
      </c>
      <c r="J17" s="8">
        <v>0</v>
      </c>
      <c r="K17" s="8">
        <v>0</v>
      </c>
      <c r="L17" s="8">
        <v>291</v>
      </c>
      <c r="M17" s="8">
        <v>52405</v>
      </c>
      <c r="N17" s="8">
        <v>0</v>
      </c>
      <c r="O17" s="8">
        <v>2266691</v>
      </c>
      <c r="P17" s="8">
        <f t="shared" si="1"/>
        <v>111954</v>
      </c>
      <c r="Q17" s="30">
        <f t="shared" si="2"/>
        <v>4.9</v>
      </c>
      <c r="R17" s="8">
        <v>0</v>
      </c>
      <c r="S17" s="30">
        <f t="shared" si="3"/>
        <v>0</v>
      </c>
      <c r="T17" s="8">
        <v>111954</v>
      </c>
      <c r="U17" s="30">
        <f t="shared" si="4"/>
        <v>4.9</v>
      </c>
      <c r="V17" s="28">
        <f t="shared" si="0"/>
        <v>2266691</v>
      </c>
      <c r="W17" s="28">
        <f t="shared" si="5"/>
        <v>0</v>
      </c>
      <c r="X17" s="28"/>
      <c r="Y17" s="28"/>
    </row>
    <row r="18" spans="1:25" ht="33" customHeight="1">
      <c r="A18" s="4" t="s">
        <v>29</v>
      </c>
      <c r="B18" s="7">
        <v>583996</v>
      </c>
      <c r="C18" s="7">
        <v>583785</v>
      </c>
      <c r="D18" s="7">
        <v>29359</v>
      </c>
      <c r="E18" s="7">
        <v>70326</v>
      </c>
      <c r="F18" s="7">
        <v>0</v>
      </c>
      <c r="G18" s="7">
        <v>70326</v>
      </c>
      <c r="H18" s="7">
        <v>0</v>
      </c>
      <c r="I18" s="7">
        <v>0</v>
      </c>
      <c r="J18" s="7">
        <v>0</v>
      </c>
      <c r="K18" s="7">
        <v>0</v>
      </c>
      <c r="L18" s="7">
        <v>276</v>
      </c>
      <c r="M18" s="7">
        <v>9609</v>
      </c>
      <c r="N18" s="7">
        <v>0</v>
      </c>
      <c r="O18" s="7">
        <v>733558</v>
      </c>
      <c r="P18" s="7">
        <f t="shared" si="1"/>
        <v>40237</v>
      </c>
      <c r="Q18" s="29">
        <f t="shared" si="2"/>
        <v>5.5</v>
      </c>
      <c r="R18" s="7">
        <v>216</v>
      </c>
      <c r="S18" s="29">
        <f t="shared" si="3"/>
        <v>0</v>
      </c>
      <c r="T18" s="7">
        <v>40021</v>
      </c>
      <c r="U18" s="29">
        <f t="shared" si="4"/>
        <v>5.5</v>
      </c>
      <c r="V18" s="28">
        <f t="shared" si="0"/>
        <v>733558</v>
      </c>
      <c r="W18" s="28">
        <f t="shared" si="5"/>
        <v>0</v>
      </c>
      <c r="X18" s="28"/>
      <c r="Y18" s="28"/>
    </row>
    <row r="19" spans="1:25" ht="33" customHeight="1">
      <c r="A19" s="1" t="s">
        <v>30</v>
      </c>
      <c r="B19" s="7">
        <v>1186942</v>
      </c>
      <c r="C19" s="7">
        <v>1186942</v>
      </c>
      <c r="D19" s="7">
        <v>6875</v>
      </c>
      <c r="E19" s="7">
        <v>100726</v>
      </c>
      <c r="F19" s="7">
        <v>0</v>
      </c>
      <c r="G19" s="7">
        <v>100726</v>
      </c>
      <c r="H19" s="7">
        <v>0</v>
      </c>
      <c r="I19" s="7">
        <v>0</v>
      </c>
      <c r="J19" s="7">
        <v>0</v>
      </c>
      <c r="K19" s="7">
        <v>0</v>
      </c>
      <c r="L19" s="7">
        <v>602</v>
      </c>
      <c r="M19" s="7">
        <v>12317</v>
      </c>
      <c r="N19" s="7">
        <v>203700</v>
      </c>
      <c r="O19" s="7">
        <v>1554526</v>
      </c>
      <c r="P19" s="7">
        <f t="shared" si="1"/>
        <v>247441</v>
      </c>
      <c r="Q19" s="29">
        <f t="shared" si="2"/>
        <v>15.9</v>
      </c>
      <c r="R19" s="7">
        <v>206270</v>
      </c>
      <c r="S19" s="29">
        <f t="shared" si="3"/>
        <v>13.3</v>
      </c>
      <c r="T19" s="7">
        <v>41171</v>
      </c>
      <c r="U19" s="29">
        <f t="shared" si="4"/>
        <v>2.5999999999999996</v>
      </c>
      <c r="V19" s="28">
        <f t="shared" si="0"/>
        <v>1554526</v>
      </c>
      <c r="W19" s="28">
        <f t="shared" si="5"/>
        <v>0</v>
      </c>
      <c r="X19" s="28"/>
      <c r="Y19" s="28"/>
    </row>
    <row r="20" spans="1:25" ht="33" customHeight="1">
      <c r="A20" s="1" t="s">
        <v>44</v>
      </c>
      <c r="B20" s="7">
        <v>1038262</v>
      </c>
      <c r="C20" s="7">
        <v>1001641</v>
      </c>
      <c r="D20" s="7">
        <v>0</v>
      </c>
      <c r="E20" s="7">
        <v>431264</v>
      </c>
      <c r="F20" s="7">
        <v>0</v>
      </c>
      <c r="G20" s="7">
        <v>431264</v>
      </c>
      <c r="H20" s="7">
        <v>0</v>
      </c>
      <c r="I20" s="7">
        <v>0</v>
      </c>
      <c r="J20" s="7">
        <v>0</v>
      </c>
      <c r="K20" s="7">
        <v>0</v>
      </c>
      <c r="L20" s="7">
        <v>106</v>
      </c>
      <c r="M20" s="7">
        <v>14114</v>
      </c>
      <c r="N20" s="7">
        <v>0</v>
      </c>
      <c r="O20" s="7">
        <v>1727331</v>
      </c>
      <c r="P20" s="7">
        <f t="shared" si="1"/>
        <v>294157</v>
      </c>
      <c r="Q20" s="29">
        <f t="shared" si="2"/>
        <v>17</v>
      </c>
      <c r="R20" s="7">
        <v>50498</v>
      </c>
      <c r="S20" s="29">
        <f t="shared" si="3"/>
        <v>2.9</v>
      </c>
      <c r="T20" s="7">
        <v>243659</v>
      </c>
      <c r="U20" s="29">
        <f t="shared" si="4"/>
        <v>14.1</v>
      </c>
      <c r="V20" s="28">
        <f t="shared" si="0"/>
        <v>1727331</v>
      </c>
      <c r="W20" s="28">
        <f t="shared" si="5"/>
        <v>0</v>
      </c>
      <c r="X20" s="28"/>
      <c r="Y20" s="28"/>
    </row>
    <row r="21" spans="1:25" ht="33" customHeight="1">
      <c r="A21" s="1" t="s">
        <v>31</v>
      </c>
      <c r="B21" s="7">
        <v>557557</v>
      </c>
      <c r="C21" s="7">
        <v>557557</v>
      </c>
      <c r="D21" s="7">
        <v>35550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432</v>
      </c>
      <c r="M21" s="7">
        <v>327</v>
      </c>
      <c r="N21" s="7">
        <v>0</v>
      </c>
      <c r="O21" s="7">
        <v>660281</v>
      </c>
      <c r="P21" s="7">
        <f t="shared" si="1"/>
        <v>66415</v>
      </c>
      <c r="Q21" s="29">
        <f t="shared" si="2"/>
        <v>10.1</v>
      </c>
      <c r="R21" s="7">
        <v>0</v>
      </c>
      <c r="S21" s="29">
        <f t="shared" si="3"/>
        <v>0</v>
      </c>
      <c r="T21" s="7">
        <v>66415</v>
      </c>
      <c r="U21" s="29">
        <f t="shared" si="4"/>
        <v>10.1</v>
      </c>
      <c r="V21" s="28">
        <f t="shared" si="0"/>
        <v>660281</v>
      </c>
      <c r="W21" s="28">
        <f t="shared" si="5"/>
        <v>0</v>
      </c>
      <c r="X21" s="28"/>
      <c r="Y21" s="28"/>
    </row>
    <row r="22" spans="1:25" ht="33" customHeight="1">
      <c r="A22" s="3" t="s">
        <v>46</v>
      </c>
      <c r="B22" s="7">
        <v>2125528</v>
      </c>
      <c r="C22" s="7">
        <v>2125466</v>
      </c>
      <c r="D22" s="7">
        <v>0</v>
      </c>
      <c r="E22" s="7">
        <v>3259</v>
      </c>
      <c r="F22" s="7">
        <v>3243</v>
      </c>
      <c r="G22" s="7">
        <v>16</v>
      </c>
      <c r="H22" s="7">
        <v>235</v>
      </c>
      <c r="I22" s="7">
        <v>0</v>
      </c>
      <c r="J22" s="7">
        <v>44</v>
      </c>
      <c r="K22" s="7">
        <v>0</v>
      </c>
      <c r="L22" s="7">
        <v>0</v>
      </c>
      <c r="M22" s="7">
        <v>33313</v>
      </c>
      <c r="N22" s="7">
        <v>15800</v>
      </c>
      <c r="O22" s="7">
        <v>2210315</v>
      </c>
      <c r="P22" s="7">
        <f t="shared" si="1"/>
        <v>60530</v>
      </c>
      <c r="Q22" s="29">
        <f t="shared" si="2"/>
        <v>2.7</v>
      </c>
      <c r="R22" s="7">
        <v>23630</v>
      </c>
      <c r="S22" s="29">
        <f t="shared" si="3"/>
        <v>1.1</v>
      </c>
      <c r="T22" s="7">
        <v>36900</v>
      </c>
      <c r="U22" s="29">
        <f t="shared" si="4"/>
        <v>1.6</v>
      </c>
      <c r="V22" s="28">
        <f t="shared" si="0"/>
        <v>2210315</v>
      </c>
      <c r="W22" s="28">
        <f t="shared" si="5"/>
        <v>0</v>
      </c>
      <c r="X22" s="28"/>
      <c r="Y22" s="28"/>
    </row>
    <row r="23" spans="1:25" ht="33" customHeight="1">
      <c r="A23" s="5" t="s">
        <v>32</v>
      </c>
      <c r="B23" s="6">
        <v>2005972</v>
      </c>
      <c r="C23" s="6">
        <v>2005954</v>
      </c>
      <c r="D23" s="6">
        <v>33182</v>
      </c>
      <c r="E23" s="6">
        <v>34050</v>
      </c>
      <c r="F23" s="6">
        <v>0</v>
      </c>
      <c r="G23" s="6">
        <v>34050</v>
      </c>
      <c r="H23" s="6">
        <v>11041</v>
      </c>
      <c r="I23" s="6">
        <v>11041</v>
      </c>
      <c r="J23" s="6">
        <v>19</v>
      </c>
      <c r="K23" s="6">
        <v>0</v>
      </c>
      <c r="L23" s="6">
        <v>1336</v>
      </c>
      <c r="M23" s="6">
        <v>30037</v>
      </c>
      <c r="N23" s="6">
        <v>204100</v>
      </c>
      <c r="O23" s="6">
        <v>2471010</v>
      </c>
      <c r="P23" s="6">
        <f t="shared" si="1"/>
        <v>403936</v>
      </c>
      <c r="Q23" s="27">
        <f t="shared" si="2"/>
        <v>16.3</v>
      </c>
      <c r="R23" s="6">
        <v>309897</v>
      </c>
      <c r="S23" s="27">
        <f t="shared" si="3"/>
        <v>12.5</v>
      </c>
      <c r="T23" s="6">
        <v>94039</v>
      </c>
      <c r="U23" s="27">
        <f t="shared" si="4"/>
        <v>3.8000000000000007</v>
      </c>
      <c r="V23" s="28">
        <f t="shared" si="0"/>
        <v>2471010</v>
      </c>
      <c r="W23" s="28">
        <f t="shared" si="5"/>
        <v>0</v>
      </c>
      <c r="X23" s="28"/>
      <c r="Y23" s="28"/>
    </row>
    <row r="24" spans="1:25" ht="33" customHeight="1">
      <c r="A24" s="1" t="s">
        <v>33</v>
      </c>
      <c r="B24" s="7">
        <v>1463000</v>
      </c>
      <c r="C24" s="7">
        <v>1463000</v>
      </c>
      <c r="D24" s="7">
        <v>3</v>
      </c>
      <c r="E24" s="7">
        <v>601</v>
      </c>
      <c r="F24" s="7">
        <v>0</v>
      </c>
      <c r="G24" s="7">
        <v>601</v>
      </c>
      <c r="H24" s="7">
        <v>0</v>
      </c>
      <c r="I24" s="7">
        <v>0</v>
      </c>
      <c r="J24" s="7">
        <v>0</v>
      </c>
      <c r="K24" s="7">
        <v>0</v>
      </c>
      <c r="L24" s="7">
        <v>651</v>
      </c>
      <c r="M24" s="7">
        <v>13129</v>
      </c>
      <c r="N24" s="7">
        <v>0</v>
      </c>
      <c r="O24" s="7">
        <v>1515491</v>
      </c>
      <c r="P24" s="7">
        <f t="shared" si="1"/>
        <v>50236</v>
      </c>
      <c r="Q24" s="29">
        <f t="shared" si="2"/>
        <v>3.3</v>
      </c>
      <c r="R24" s="7">
        <v>8594</v>
      </c>
      <c r="S24" s="29">
        <f t="shared" si="3"/>
        <v>0.6</v>
      </c>
      <c r="T24" s="7">
        <v>41642</v>
      </c>
      <c r="U24" s="29">
        <f t="shared" si="4"/>
        <v>2.6999999999999997</v>
      </c>
      <c r="V24" s="28">
        <f t="shared" si="0"/>
        <v>1515491</v>
      </c>
      <c r="W24" s="28">
        <f t="shared" si="5"/>
        <v>0</v>
      </c>
      <c r="X24" s="28"/>
      <c r="Y24" s="28"/>
    </row>
    <row r="25" spans="1:25" ht="33" customHeight="1">
      <c r="A25" s="1" t="s">
        <v>34</v>
      </c>
      <c r="B25" s="7">
        <v>1602623</v>
      </c>
      <c r="C25" s="7">
        <v>1602570</v>
      </c>
      <c r="D25" s="7">
        <v>32744</v>
      </c>
      <c r="E25" s="7">
        <v>7702</v>
      </c>
      <c r="F25" s="7">
        <v>5370</v>
      </c>
      <c r="G25" s="7">
        <v>2332</v>
      </c>
      <c r="H25" s="7">
        <v>9916</v>
      </c>
      <c r="I25" s="7">
        <v>9861</v>
      </c>
      <c r="J25" s="7">
        <v>7163</v>
      </c>
      <c r="K25" s="7">
        <v>0</v>
      </c>
      <c r="L25" s="7">
        <v>714</v>
      </c>
      <c r="M25" s="7">
        <v>5305</v>
      </c>
      <c r="N25" s="7">
        <v>20600</v>
      </c>
      <c r="O25" s="7">
        <v>1754607</v>
      </c>
      <c r="P25" s="7">
        <f t="shared" si="1"/>
        <v>101884</v>
      </c>
      <c r="Q25" s="29">
        <f t="shared" si="2"/>
        <v>5.8</v>
      </c>
      <c r="R25" s="7">
        <v>33920</v>
      </c>
      <c r="S25" s="29">
        <f t="shared" si="3"/>
        <v>1.9</v>
      </c>
      <c r="T25" s="7">
        <v>67964</v>
      </c>
      <c r="U25" s="29">
        <f t="shared" si="4"/>
        <v>3.9</v>
      </c>
      <c r="V25" s="28">
        <f t="shared" si="0"/>
        <v>1754607</v>
      </c>
      <c r="W25" s="28">
        <f t="shared" si="5"/>
        <v>0</v>
      </c>
      <c r="X25" s="28"/>
      <c r="Y25" s="28"/>
    </row>
    <row r="26" spans="1:25" ht="33" customHeight="1">
      <c r="A26" s="1" t="s">
        <v>35</v>
      </c>
      <c r="B26" s="7">
        <v>3208751</v>
      </c>
      <c r="C26" s="7">
        <v>3208751</v>
      </c>
      <c r="D26" s="7">
        <v>208</v>
      </c>
      <c r="E26" s="7">
        <v>104431</v>
      </c>
      <c r="F26" s="7">
        <v>2015</v>
      </c>
      <c r="G26" s="7">
        <v>102416</v>
      </c>
      <c r="H26" s="7">
        <v>21024</v>
      </c>
      <c r="I26" s="7">
        <v>21024</v>
      </c>
      <c r="J26" s="7">
        <v>0</v>
      </c>
      <c r="K26" s="7">
        <v>0</v>
      </c>
      <c r="L26" s="7">
        <v>663</v>
      </c>
      <c r="M26" s="7">
        <v>45286</v>
      </c>
      <c r="N26" s="7">
        <v>53300</v>
      </c>
      <c r="O26" s="7">
        <v>3938175</v>
      </c>
      <c r="P26" s="7">
        <f t="shared" si="1"/>
        <v>579854</v>
      </c>
      <c r="Q26" s="29">
        <f t="shared" si="2"/>
        <v>14.7</v>
      </c>
      <c r="R26" s="7">
        <v>462177</v>
      </c>
      <c r="S26" s="29">
        <f t="shared" si="3"/>
        <v>11.7</v>
      </c>
      <c r="T26" s="7">
        <v>117677</v>
      </c>
      <c r="U26" s="29">
        <f t="shared" si="4"/>
        <v>3</v>
      </c>
      <c r="V26" s="28">
        <f t="shared" si="0"/>
        <v>3938175</v>
      </c>
      <c r="W26" s="28">
        <f t="shared" si="5"/>
        <v>0</v>
      </c>
      <c r="X26" s="28"/>
      <c r="Y26" s="28"/>
    </row>
    <row r="27" spans="1:25" ht="33" customHeight="1">
      <c r="A27" s="3" t="s">
        <v>47</v>
      </c>
      <c r="B27" s="8">
        <v>4125530</v>
      </c>
      <c r="C27" s="8">
        <v>4123895</v>
      </c>
      <c r="D27" s="8">
        <v>10480</v>
      </c>
      <c r="E27" s="8">
        <v>236661</v>
      </c>
      <c r="F27" s="8">
        <v>3816</v>
      </c>
      <c r="G27" s="8">
        <v>232845</v>
      </c>
      <c r="H27" s="8">
        <v>24568</v>
      </c>
      <c r="I27" s="8">
        <v>24568</v>
      </c>
      <c r="J27" s="8">
        <v>97</v>
      </c>
      <c r="K27" s="8">
        <v>0</v>
      </c>
      <c r="L27" s="8">
        <v>1291</v>
      </c>
      <c r="M27" s="8">
        <v>57713</v>
      </c>
      <c r="N27" s="8">
        <v>50600</v>
      </c>
      <c r="O27" s="8">
        <v>4748078</v>
      </c>
      <c r="P27" s="8">
        <f t="shared" si="1"/>
        <v>335711</v>
      </c>
      <c r="Q27" s="30">
        <f t="shared" si="2"/>
        <v>7.1</v>
      </c>
      <c r="R27" s="8">
        <v>93592</v>
      </c>
      <c r="S27" s="30">
        <f t="shared" si="3"/>
        <v>2</v>
      </c>
      <c r="T27" s="8">
        <v>242119</v>
      </c>
      <c r="U27" s="30">
        <f t="shared" si="4"/>
        <v>5.1</v>
      </c>
      <c r="V27" s="28">
        <f t="shared" si="0"/>
        <v>4748078</v>
      </c>
      <c r="W27" s="28">
        <f t="shared" si="5"/>
        <v>0</v>
      </c>
      <c r="X27" s="28"/>
      <c r="Y27" s="28"/>
    </row>
    <row r="28" spans="1:25" ht="33" customHeight="1">
      <c r="A28" s="5" t="s">
        <v>36</v>
      </c>
      <c r="B28" s="7">
        <v>2356859</v>
      </c>
      <c r="C28" s="7">
        <v>2356859</v>
      </c>
      <c r="D28" s="7">
        <v>23810</v>
      </c>
      <c r="E28" s="7">
        <v>232944</v>
      </c>
      <c r="F28" s="7">
        <v>5067</v>
      </c>
      <c r="G28" s="7">
        <v>227877</v>
      </c>
      <c r="H28" s="7">
        <v>14289</v>
      </c>
      <c r="I28" s="7">
        <v>14289</v>
      </c>
      <c r="J28" s="7">
        <v>0</v>
      </c>
      <c r="K28" s="7">
        <v>0</v>
      </c>
      <c r="L28" s="7">
        <v>0</v>
      </c>
      <c r="M28" s="7">
        <v>63749</v>
      </c>
      <c r="N28" s="7">
        <v>50800</v>
      </c>
      <c r="O28" s="7">
        <v>2972598</v>
      </c>
      <c r="P28" s="7">
        <f t="shared" si="1"/>
        <v>367990</v>
      </c>
      <c r="Q28" s="29">
        <f t="shared" si="2"/>
        <v>12.4</v>
      </c>
      <c r="R28" s="7">
        <v>65240</v>
      </c>
      <c r="S28" s="29">
        <f t="shared" si="3"/>
        <v>2.2</v>
      </c>
      <c r="T28" s="7">
        <v>302750</v>
      </c>
      <c r="U28" s="29">
        <f t="shared" si="4"/>
        <v>10.2</v>
      </c>
      <c r="V28" s="28">
        <f t="shared" si="0"/>
        <v>2972598</v>
      </c>
      <c r="W28" s="28">
        <f t="shared" si="5"/>
        <v>0</v>
      </c>
      <c r="X28" s="28"/>
      <c r="Y28" s="28"/>
    </row>
    <row r="29" spans="1:25" ht="33" customHeight="1">
      <c r="A29" s="1" t="s">
        <v>37</v>
      </c>
      <c r="B29" s="7">
        <v>36996</v>
      </c>
      <c r="C29" s="7">
        <v>36996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6</v>
      </c>
      <c r="M29" s="7">
        <v>0</v>
      </c>
      <c r="N29" s="7">
        <v>0</v>
      </c>
      <c r="O29" s="7">
        <v>45887</v>
      </c>
      <c r="P29" s="7">
        <f t="shared" si="1"/>
        <v>8885</v>
      </c>
      <c r="Q29" s="29">
        <f t="shared" si="2"/>
        <v>19.4</v>
      </c>
      <c r="R29" s="7">
        <v>0</v>
      </c>
      <c r="S29" s="29">
        <f t="shared" si="3"/>
        <v>0</v>
      </c>
      <c r="T29" s="7">
        <v>8885</v>
      </c>
      <c r="U29" s="29">
        <f t="shared" si="4"/>
        <v>19.4</v>
      </c>
      <c r="V29" s="28">
        <f t="shared" si="0"/>
        <v>45887</v>
      </c>
      <c r="W29" s="28">
        <f t="shared" si="5"/>
        <v>0</v>
      </c>
      <c r="X29" s="28"/>
      <c r="Y29" s="28"/>
    </row>
    <row r="30" spans="1:25" ht="33" customHeight="1">
      <c r="A30" s="1" t="s">
        <v>38</v>
      </c>
      <c r="B30" s="7">
        <v>1826104</v>
      </c>
      <c r="C30" s="7">
        <v>1809881</v>
      </c>
      <c r="D30" s="7">
        <v>0</v>
      </c>
      <c r="E30" s="7">
        <v>2746</v>
      </c>
      <c r="F30" s="7">
        <v>0</v>
      </c>
      <c r="G30" s="7">
        <v>2746</v>
      </c>
      <c r="H30" s="7">
        <v>0</v>
      </c>
      <c r="I30" s="7">
        <v>0</v>
      </c>
      <c r="J30" s="7">
        <v>0</v>
      </c>
      <c r="K30" s="7">
        <v>0</v>
      </c>
      <c r="L30" s="7">
        <v>407</v>
      </c>
      <c r="M30" s="7">
        <v>4796</v>
      </c>
      <c r="N30" s="7">
        <v>29800</v>
      </c>
      <c r="O30" s="7">
        <v>1884680</v>
      </c>
      <c r="P30" s="7">
        <f t="shared" si="1"/>
        <v>55423</v>
      </c>
      <c r="Q30" s="29">
        <f t="shared" si="2"/>
        <v>2.9</v>
      </c>
      <c r="R30" s="7">
        <v>35251</v>
      </c>
      <c r="S30" s="29">
        <f t="shared" si="3"/>
        <v>1.9</v>
      </c>
      <c r="T30" s="7">
        <v>20172</v>
      </c>
      <c r="U30" s="29">
        <f t="shared" si="4"/>
        <v>1</v>
      </c>
      <c r="V30" s="28">
        <f t="shared" si="0"/>
        <v>1884680</v>
      </c>
      <c r="W30" s="28">
        <f t="shared" si="5"/>
        <v>0</v>
      </c>
      <c r="X30" s="28"/>
      <c r="Y30" s="28"/>
    </row>
    <row r="31" spans="1:25" ht="33" customHeight="1">
      <c r="A31" s="1" t="s">
        <v>39</v>
      </c>
      <c r="B31" s="7">
        <v>3930281</v>
      </c>
      <c r="C31" s="7">
        <v>3904819</v>
      </c>
      <c r="D31" s="7">
        <v>0</v>
      </c>
      <c r="E31" s="7">
        <v>7679</v>
      </c>
      <c r="F31" s="7">
        <v>0</v>
      </c>
      <c r="G31" s="7">
        <v>7679</v>
      </c>
      <c r="H31" s="7">
        <v>0</v>
      </c>
      <c r="I31" s="7">
        <v>0</v>
      </c>
      <c r="J31" s="7">
        <v>0</v>
      </c>
      <c r="K31" s="7">
        <v>0</v>
      </c>
      <c r="L31" s="7">
        <v>1551</v>
      </c>
      <c r="M31" s="7">
        <v>32685</v>
      </c>
      <c r="N31" s="7">
        <v>15000</v>
      </c>
      <c r="O31" s="7">
        <v>4290047</v>
      </c>
      <c r="P31" s="7">
        <f t="shared" si="1"/>
        <v>365931</v>
      </c>
      <c r="Q31" s="29">
        <f t="shared" si="2"/>
        <v>8.5</v>
      </c>
      <c r="R31" s="7">
        <v>282969</v>
      </c>
      <c r="S31" s="29">
        <f t="shared" si="3"/>
        <v>6.6</v>
      </c>
      <c r="T31" s="7">
        <v>82962</v>
      </c>
      <c r="U31" s="29">
        <f t="shared" si="4"/>
        <v>1.9000000000000004</v>
      </c>
      <c r="V31" s="28">
        <f t="shared" si="0"/>
        <v>4290047</v>
      </c>
      <c r="W31" s="28">
        <f t="shared" si="5"/>
        <v>0</v>
      </c>
      <c r="X31" s="28"/>
      <c r="Y31" s="28"/>
    </row>
    <row r="32" spans="1:25" ht="33" customHeight="1">
      <c r="A32" s="3" t="s">
        <v>40</v>
      </c>
      <c r="B32" s="7">
        <v>879843</v>
      </c>
      <c r="C32" s="7">
        <v>879676</v>
      </c>
      <c r="D32" s="7">
        <v>0</v>
      </c>
      <c r="E32" s="7">
        <v>14736</v>
      </c>
      <c r="F32" s="7">
        <v>458</v>
      </c>
      <c r="G32" s="7">
        <v>14278</v>
      </c>
      <c r="H32" s="7">
        <v>0</v>
      </c>
      <c r="I32" s="7">
        <v>0</v>
      </c>
      <c r="J32" s="7">
        <v>6094</v>
      </c>
      <c r="K32" s="7">
        <v>0</v>
      </c>
      <c r="L32" s="7">
        <v>302</v>
      </c>
      <c r="M32" s="7">
        <v>14143</v>
      </c>
      <c r="N32" s="7">
        <v>0</v>
      </c>
      <c r="O32" s="7">
        <v>947392</v>
      </c>
      <c r="P32" s="7">
        <f t="shared" si="1"/>
        <v>37707</v>
      </c>
      <c r="Q32" s="29">
        <f t="shared" si="2"/>
        <v>4</v>
      </c>
      <c r="R32" s="7">
        <v>8160</v>
      </c>
      <c r="S32" s="29">
        <f t="shared" si="3"/>
        <v>0.9</v>
      </c>
      <c r="T32" s="7">
        <v>29547</v>
      </c>
      <c r="U32" s="29">
        <f t="shared" si="4"/>
        <v>3.1</v>
      </c>
      <c r="V32" s="28">
        <f t="shared" si="0"/>
        <v>947392</v>
      </c>
      <c r="W32" s="28">
        <f t="shared" si="5"/>
        <v>0</v>
      </c>
      <c r="X32" s="28"/>
      <c r="Y32" s="28"/>
    </row>
    <row r="33" spans="1:25" ht="33" customHeight="1">
      <c r="A33" s="1" t="s">
        <v>41</v>
      </c>
      <c r="B33" s="6">
        <v>458789</v>
      </c>
      <c r="C33" s="6">
        <v>458622</v>
      </c>
      <c r="D33" s="6">
        <v>7857</v>
      </c>
      <c r="E33" s="6">
        <v>69806</v>
      </c>
      <c r="F33" s="6">
        <v>0</v>
      </c>
      <c r="G33" s="6">
        <v>69806</v>
      </c>
      <c r="H33" s="6">
        <v>0</v>
      </c>
      <c r="I33" s="6">
        <v>0</v>
      </c>
      <c r="J33" s="6">
        <v>0</v>
      </c>
      <c r="K33" s="6">
        <v>0</v>
      </c>
      <c r="L33" s="6">
        <v>156</v>
      </c>
      <c r="M33" s="6">
        <v>3465</v>
      </c>
      <c r="N33" s="6">
        <v>0</v>
      </c>
      <c r="O33" s="6">
        <v>562313</v>
      </c>
      <c r="P33" s="6">
        <f t="shared" si="1"/>
        <v>25601</v>
      </c>
      <c r="Q33" s="27">
        <f t="shared" si="2"/>
        <v>4.6</v>
      </c>
      <c r="R33" s="6">
        <v>1304</v>
      </c>
      <c r="S33" s="27">
        <f t="shared" si="3"/>
        <v>0.2</v>
      </c>
      <c r="T33" s="6">
        <v>24297</v>
      </c>
      <c r="U33" s="27">
        <f t="shared" si="4"/>
        <v>4.3999999999999995</v>
      </c>
      <c r="V33" s="28">
        <f t="shared" si="0"/>
        <v>562313</v>
      </c>
      <c r="W33" s="28">
        <f t="shared" si="5"/>
        <v>0</v>
      </c>
      <c r="X33" s="28"/>
      <c r="Y33" s="28"/>
    </row>
    <row r="34" spans="1:25" ht="33" customHeight="1">
      <c r="A34" s="1" t="s">
        <v>42</v>
      </c>
      <c r="B34" s="7">
        <v>452867</v>
      </c>
      <c r="C34" s="7">
        <v>168701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217</v>
      </c>
      <c r="M34" s="7">
        <v>154958</v>
      </c>
      <c r="N34" s="7">
        <v>0</v>
      </c>
      <c r="O34" s="7">
        <v>696719</v>
      </c>
      <c r="P34" s="7">
        <f t="shared" si="1"/>
        <v>90211</v>
      </c>
      <c r="Q34" s="29">
        <f t="shared" si="2"/>
        <v>12.9</v>
      </c>
      <c r="R34" s="7">
        <v>17246</v>
      </c>
      <c r="S34" s="29">
        <f t="shared" si="3"/>
        <v>2.5</v>
      </c>
      <c r="T34" s="7">
        <v>72965</v>
      </c>
      <c r="U34" s="29">
        <f t="shared" si="4"/>
        <v>10.4</v>
      </c>
      <c r="V34" s="28">
        <f t="shared" si="0"/>
        <v>696719</v>
      </c>
      <c r="W34" s="28">
        <f t="shared" si="5"/>
        <v>0</v>
      </c>
      <c r="X34" s="28"/>
      <c r="Y34" s="28"/>
    </row>
    <row r="35" spans="1:25" ht="33" customHeight="1" thickBot="1">
      <c r="A35" s="1" t="s">
        <v>71</v>
      </c>
      <c r="B35" s="7">
        <v>635706</v>
      </c>
      <c r="C35" s="7">
        <v>635706</v>
      </c>
      <c r="D35" s="7">
        <v>0</v>
      </c>
      <c r="E35" s="7">
        <v>0</v>
      </c>
      <c r="F35" s="7">
        <v>0</v>
      </c>
      <c r="G35" s="7">
        <v>0</v>
      </c>
      <c r="H35" s="7">
        <v>948249</v>
      </c>
      <c r="I35" s="7">
        <v>0</v>
      </c>
      <c r="J35" s="7">
        <v>0</v>
      </c>
      <c r="K35" s="7">
        <v>0</v>
      </c>
      <c r="L35" s="7">
        <v>1</v>
      </c>
      <c r="M35" s="7">
        <v>12</v>
      </c>
      <c r="N35" s="7">
        <v>0</v>
      </c>
      <c r="O35" s="7">
        <v>1584803</v>
      </c>
      <c r="P35" s="7">
        <f t="shared" si="1"/>
        <v>1112693</v>
      </c>
      <c r="Q35" s="29">
        <f t="shared" si="2"/>
        <v>70.2</v>
      </c>
      <c r="R35" s="7">
        <v>948249</v>
      </c>
      <c r="S35" s="29">
        <f t="shared" si="3"/>
        <v>59.8</v>
      </c>
      <c r="T35" s="7">
        <v>164444</v>
      </c>
      <c r="U35" s="29">
        <f t="shared" si="4"/>
        <v>10.400000000000006</v>
      </c>
      <c r="V35" s="28">
        <f t="shared" si="0"/>
        <v>1584803</v>
      </c>
      <c r="W35" s="28">
        <f t="shared" si="5"/>
        <v>0</v>
      </c>
      <c r="X35" s="28"/>
      <c r="Y35" s="28"/>
    </row>
    <row r="36" spans="1:21" ht="33" customHeight="1" thickTop="1">
      <c r="A36" s="31" t="s">
        <v>43</v>
      </c>
      <c r="B36" s="32">
        <f aca="true" t="shared" si="6" ref="B36:P36">SUM(B8:B35)</f>
        <v>42588696</v>
      </c>
      <c r="C36" s="32">
        <f t="shared" si="6"/>
        <v>34211109</v>
      </c>
      <c r="D36" s="32">
        <f t="shared" si="6"/>
        <v>294216</v>
      </c>
      <c r="E36" s="32">
        <f t="shared" si="6"/>
        <v>1749290</v>
      </c>
      <c r="F36" s="32">
        <f t="shared" si="6"/>
        <v>19969</v>
      </c>
      <c r="G36" s="32">
        <f t="shared" si="6"/>
        <v>1729321</v>
      </c>
      <c r="H36" s="32">
        <f t="shared" si="6"/>
        <v>1371688</v>
      </c>
      <c r="I36" s="32">
        <f t="shared" si="6"/>
        <v>423149</v>
      </c>
      <c r="J36" s="32">
        <f t="shared" si="6"/>
        <v>13417</v>
      </c>
      <c r="K36" s="32">
        <f t="shared" si="6"/>
        <v>0</v>
      </c>
      <c r="L36" s="32">
        <f t="shared" si="6"/>
        <v>37686</v>
      </c>
      <c r="M36" s="32">
        <f t="shared" si="6"/>
        <v>1062248</v>
      </c>
      <c r="N36" s="32">
        <f t="shared" si="6"/>
        <v>1096700</v>
      </c>
      <c r="O36" s="32">
        <f t="shared" si="6"/>
        <v>54055119</v>
      </c>
      <c r="P36" s="32">
        <f t="shared" si="6"/>
        <v>8744335</v>
      </c>
      <c r="Q36" s="33">
        <f t="shared" si="2"/>
        <v>16.2</v>
      </c>
      <c r="R36" s="32">
        <f>SUM(R8:R35)</f>
        <v>5624991</v>
      </c>
      <c r="S36" s="33">
        <f t="shared" si="3"/>
        <v>10.4</v>
      </c>
      <c r="T36" s="32">
        <f>SUM(T8:T35)</f>
        <v>3119344</v>
      </c>
      <c r="U36" s="33">
        <f t="shared" si="4"/>
        <v>5.799999999999999</v>
      </c>
    </row>
    <row r="37" spans="1:21" ht="69" customHeight="1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6"/>
      <c r="M37" s="36"/>
      <c r="N37" s="36"/>
      <c r="O37" s="36"/>
      <c r="P37" s="36"/>
      <c r="Q37" s="36"/>
      <c r="R37" s="37"/>
      <c r="S37" s="35"/>
      <c r="T37" s="35"/>
      <c r="U37" s="35"/>
    </row>
    <row r="38" spans="1:21" ht="28.5">
      <c r="A38" s="9" t="s">
        <v>68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36"/>
      <c r="M38" s="36"/>
      <c r="N38" s="36"/>
      <c r="O38" s="36"/>
      <c r="P38" s="36"/>
      <c r="Q38" s="36"/>
      <c r="R38" s="37"/>
      <c r="S38" s="35"/>
      <c r="T38" s="35"/>
      <c r="U38" s="35"/>
    </row>
    <row r="39" spans="1:21" ht="24" customHeight="1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36"/>
      <c r="M39" s="36"/>
      <c r="N39" s="36"/>
      <c r="O39" s="36"/>
      <c r="P39" s="36"/>
      <c r="Q39" s="36"/>
      <c r="R39" s="37"/>
      <c r="S39" s="35"/>
      <c r="T39" s="35"/>
      <c r="U39" s="35"/>
    </row>
    <row r="40" spans="1:21" ht="30" customHeight="1">
      <c r="A40" s="12" t="s">
        <v>0</v>
      </c>
      <c r="B40" s="12"/>
      <c r="C40" s="12" t="s">
        <v>6</v>
      </c>
      <c r="D40" s="13"/>
      <c r="E40" s="13"/>
      <c r="F40" s="12" t="s">
        <v>7</v>
      </c>
      <c r="G40" s="12" t="s">
        <v>8</v>
      </c>
      <c r="H40" s="12" t="s">
        <v>9</v>
      </c>
      <c r="I40" s="13"/>
      <c r="J40" s="13"/>
      <c r="K40" s="26" t="s">
        <v>10</v>
      </c>
      <c r="L40" s="38"/>
      <c r="M40" s="39"/>
      <c r="N40" s="39"/>
      <c r="O40" s="39"/>
      <c r="P40" s="39"/>
      <c r="Q40" s="40"/>
      <c r="R40" s="37"/>
      <c r="S40" s="35"/>
      <c r="T40" s="35"/>
      <c r="U40" s="35"/>
    </row>
    <row r="41" spans="1:21" ht="30" customHeight="1">
      <c r="A41" s="15"/>
      <c r="B41" s="18" t="s">
        <v>59</v>
      </c>
      <c r="C41" s="17"/>
      <c r="D41" s="18" t="s">
        <v>61</v>
      </c>
      <c r="E41" s="18" t="s">
        <v>63</v>
      </c>
      <c r="F41" s="17"/>
      <c r="G41" s="17"/>
      <c r="H41" s="17"/>
      <c r="I41" s="19" t="s">
        <v>14</v>
      </c>
      <c r="J41" s="16" t="s">
        <v>64</v>
      </c>
      <c r="K41" s="21"/>
      <c r="L41" s="19" t="s">
        <v>18</v>
      </c>
      <c r="M41" s="13"/>
      <c r="N41" s="13"/>
      <c r="O41" s="13"/>
      <c r="P41" s="13"/>
      <c r="Q41" s="14"/>
      <c r="R41" s="41"/>
      <c r="S41" s="42"/>
      <c r="T41" s="42"/>
      <c r="U41" s="42"/>
    </row>
    <row r="42" spans="1:21" ht="30" customHeight="1">
      <c r="A42" s="15"/>
      <c r="B42" s="21" t="s">
        <v>60</v>
      </c>
      <c r="C42" s="15"/>
      <c r="D42" s="43" t="s">
        <v>62</v>
      </c>
      <c r="E42" s="43" t="s">
        <v>62</v>
      </c>
      <c r="F42" s="15"/>
      <c r="G42" s="15"/>
      <c r="H42" s="15"/>
      <c r="I42" s="15"/>
      <c r="J42" s="20" t="s">
        <v>65</v>
      </c>
      <c r="K42" s="21"/>
      <c r="L42" s="15"/>
      <c r="M42" s="12" t="s">
        <v>19</v>
      </c>
      <c r="N42" s="12" t="s">
        <v>20</v>
      </c>
      <c r="O42" s="13"/>
      <c r="P42" s="12" t="s">
        <v>21</v>
      </c>
      <c r="Q42" s="14"/>
      <c r="R42" s="41"/>
      <c r="S42" s="42"/>
      <c r="T42" s="42"/>
      <c r="U42" s="42"/>
    </row>
    <row r="43" spans="1:21" ht="27" customHeight="1">
      <c r="A43" s="22"/>
      <c r="B43" s="23"/>
      <c r="C43" s="23"/>
      <c r="D43" s="23"/>
      <c r="E43" s="23"/>
      <c r="F43" s="23"/>
      <c r="G43" s="23"/>
      <c r="H43" s="23"/>
      <c r="I43" s="23"/>
      <c r="J43" s="24" t="s">
        <v>66</v>
      </c>
      <c r="K43" s="21"/>
      <c r="L43" s="15"/>
      <c r="M43" s="15"/>
      <c r="N43" s="15"/>
      <c r="O43" s="12" t="s">
        <v>19</v>
      </c>
      <c r="P43" s="15"/>
      <c r="Q43" s="26" t="s">
        <v>19</v>
      </c>
      <c r="R43" s="41"/>
      <c r="S43" s="42"/>
      <c r="T43" s="42"/>
      <c r="U43" s="42"/>
    </row>
    <row r="44" spans="1:21" ht="33" customHeight="1">
      <c r="A44" s="1" t="s">
        <v>22</v>
      </c>
      <c r="B44" s="6">
        <v>0</v>
      </c>
      <c r="C44" s="6">
        <v>134318</v>
      </c>
      <c r="D44" s="6">
        <v>134318</v>
      </c>
      <c r="E44" s="6">
        <v>0</v>
      </c>
      <c r="F44" s="6">
        <v>0</v>
      </c>
      <c r="G44" s="6">
        <v>1922274</v>
      </c>
      <c r="H44" s="6">
        <v>1167873</v>
      </c>
      <c r="I44" s="6">
        <v>1167873</v>
      </c>
      <c r="J44" s="6">
        <v>0</v>
      </c>
      <c r="K44" s="6">
        <v>486904</v>
      </c>
      <c r="L44" s="6">
        <f>N44+P44</f>
        <v>10300368</v>
      </c>
      <c r="M44" s="27">
        <f aca="true" t="shared" si="7" ref="M44:M72">IF(ISERROR(100-Q8),"－",100-Q8)</f>
        <v>76.2</v>
      </c>
      <c r="N44" s="6">
        <v>471113</v>
      </c>
      <c r="O44" s="27">
        <f aca="true" t="shared" si="8" ref="O44:O72">IF(ISERROR(ROUND(N44/O8*100,1)),"－",ROUND(N44/O8*100,1))</f>
        <v>3.5</v>
      </c>
      <c r="P44" s="6">
        <v>9829255</v>
      </c>
      <c r="Q44" s="27">
        <f>IF(ISERROR(M44-O44),"－",M44-O44)</f>
        <v>72.7</v>
      </c>
      <c r="R44" s="41"/>
      <c r="S44" s="42"/>
      <c r="T44" s="42"/>
      <c r="U44" s="42"/>
    </row>
    <row r="45" spans="1:21" ht="33" customHeight="1">
      <c r="A45" s="1" t="s">
        <v>23</v>
      </c>
      <c r="B45" s="7">
        <v>0</v>
      </c>
      <c r="C45" s="7">
        <v>30</v>
      </c>
      <c r="D45" s="7">
        <v>30</v>
      </c>
      <c r="E45" s="7">
        <v>0</v>
      </c>
      <c r="F45" s="7">
        <v>0</v>
      </c>
      <c r="G45" s="7">
        <v>11260</v>
      </c>
      <c r="H45" s="7">
        <v>2918</v>
      </c>
      <c r="I45" s="7">
        <v>2918</v>
      </c>
      <c r="J45" s="7">
        <v>0</v>
      </c>
      <c r="K45" s="7">
        <v>69</v>
      </c>
      <c r="L45" s="7">
        <f aca="true" t="shared" si="9" ref="L45:L71">N45+P45</f>
        <v>105333</v>
      </c>
      <c r="M45" s="29">
        <f t="shared" si="7"/>
        <v>88.1</v>
      </c>
      <c r="N45" s="7">
        <v>513</v>
      </c>
      <c r="O45" s="29">
        <f t="shared" si="8"/>
        <v>0.4</v>
      </c>
      <c r="P45" s="7">
        <v>104820</v>
      </c>
      <c r="Q45" s="29">
        <f aca="true" t="shared" si="10" ref="Q45:Q72">IF(ISERROR(M45-O45),"－",M45-O45)</f>
        <v>87.69999999999999</v>
      </c>
      <c r="R45" s="41"/>
      <c r="S45" s="42"/>
      <c r="T45" s="42"/>
      <c r="U45" s="42"/>
    </row>
    <row r="46" spans="1:21" ht="33" customHeight="1">
      <c r="A46" s="1" t="s">
        <v>24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f t="shared" si="9"/>
        <v>0</v>
      </c>
      <c r="M46" s="29" t="str">
        <f t="shared" si="7"/>
        <v>－</v>
      </c>
      <c r="N46" s="7">
        <v>0</v>
      </c>
      <c r="O46" s="29" t="str">
        <f t="shared" si="8"/>
        <v>－</v>
      </c>
      <c r="P46" s="7">
        <v>0</v>
      </c>
      <c r="Q46" s="29" t="str">
        <f t="shared" si="10"/>
        <v>－</v>
      </c>
      <c r="R46" s="41"/>
      <c r="S46" s="42"/>
      <c r="T46" s="42"/>
      <c r="U46" s="42"/>
    </row>
    <row r="47" spans="1:21" ht="33" customHeight="1">
      <c r="A47" s="1" t="s">
        <v>69</v>
      </c>
      <c r="B47" s="7">
        <v>0</v>
      </c>
      <c r="C47" s="7">
        <v>91</v>
      </c>
      <c r="D47" s="7">
        <v>91</v>
      </c>
      <c r="E47" s="7">
        <v>0</v>
      </c>
      <c r="F47" s="7">
        <v>0</v>
      </c>
      <c r="G47" s="7">
        <v>0</v>
      </c>
      <c r="H47" s="7">
        <v>95</v>
      </c>
      <c r="I47" s="7">
        <v>95</v>
      </c>
      <c r="J47" s="7">
        <v>0</v>
      </c>
      <c r="K47" s="7">
        <v>1</v>
      </c>
      <c r="L47" s="7">
        <f t="shared" si="9"/>
        <v>699</v>
      </c>
      <c r="M47" s="29">
        <f t="shared" si="7"/>
        <v>86.8</v>
      </c>
      <c r="N47" s="7">
        <v>0</v>
      </c>
      <c r="O47" s="29">
        <f t="shared" si="8"/>
        <v>0</v>
      </c>
      <c r="P47" s="7">
        <v>699</v>
      </c>
      <c r="Q47" s="29">
        <f t="shared" si="10"/>
        <v>86.8</v>
      </c>
      <c r="R47" s="41"/>
      <c r="S47" s="42"/>
      <c r="T47" s="42"/>
      <c r="U47" s="42"/>
    </row>
    <row r="48" spans="1:21" ht="33" customHeight="1">
      <c r="A48" s="1" t="s">
        <v>70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4268</v>
      </c>
      <c r="I48" s="7">
        <v>4268</v>
      </c>
      <c r="J48" s="7">
        <v>0</v>
      </c>
      <c r="K48" s="7">
        <v>3463</v>
      </c>
      <c r="L48" s="7">
        <f t="shared" si="9"/>
        <v>29877</v>
      </c>
      <c r="M48" s="29">
        <f t="shared" si="7"/>
        <v>87.5</v>
      </c>
      <c r="N48" s="7">
        <v>3483</v>
      </c>
      <c r="O48" s="29">
        <f t="shared" si="8"/>
        <v>10.2</v>
      </c>
      <c r="P48" s="7">
        <v>26394</v>
      </c>
      <c r="Q48" s="29">
        <f t="shared" si="10"/>
        <v>77.3</v>
      </c>
      <c r="R48" s="41"/>
      <c r="S48" s="42"/>
      <c r="T48" s="42"/>
      <c r="U48" s="42"/>
    </row>
    <row r="49" spans="1:21" ht="33" customHeight="1">
      <c r="A49" s="2" t="s">
        <v>25</v>
      </c>
      <c r="B49" s="6">
        <v>0</v>
      </c>
      <c r="C49" s="6">
        <v>94935</v>
      </c>
      <c r="D49" s="6">
        <v>510</v>
      </c>
      <c r="E49" s="6">
        <v>94425</v>
      </c>
      <c r="F49" s="6">
        <v>0</v>
      </c>
      <c r="G49" s="6">
        <v>29736</v>
      </c>
      <c r="H49" s="6">
        <v>96462</v>
      </c>
      <c r="I49" s="6">
        <v>10862</v>
      </c>
      <c r="J49" s="6">
        <v>85600</v>
      </c>
      <c r="K49" s="6">
        <v>3351</v>
      </c>
      <c r="L49" s="6">
        <f t="shared" si="9"/>
        <v>1142408</v>
      </c>
      <c r="M49" s="27">
        <f t="shared" si="7"/>
        <v>52.5</v>
      </c>
      <c r="N49" s="6">
        <v>237412</v>
      </c>
      <c r="O49" s="27">
        <f t="shared" si="8"/>
        <v>10.9</v>
      </c>
      <c r="P49" s="6">
        <v>904996</v>
      </c>
      <c r="Q49" s="27">
        <f t="shared" si="10"/>
        <v>41.6</v>
      </c>
      <c r="R49" s="41"/>
      <c r="S49" s="42"/>
      <c r="T49" s="42"/>
      <c r="U49" s="42"/>
    </row>
    <row r="50" spans="1:21" ht="33" customHeight="1">
      <c r="A50" s="1" t="s">
        <v>26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74697</v>
      </c>
      <c r="I50" s="7">
        <v>74697</v>
      </c>
      <c r="J50" s="7">
        <v>0</v>
      </c>
      <c r="K50" s="7">
        <v>44450</v>
      </c>
      <c r="L50" s="7">
        <f t="shared" si="9"/>
        <v>819522</v>
      </c>
      <c r="M50" s="29">
        <f t="shared" si="7"/>
        <v>91.6</v>
      </c>
      <c r="N50" s="7">
        <v>145207</v>
      </c>
      <c r="O50" s="29">
        <f t="shared" si="8"/>
        <v>16.2</v>
      </c>
      <c r="P50" s="7">
        <v>674315</v>
      </c>
      <c r="Q50" s="29">
        <f t="shared" si="10"/>
        <v>75.39999999999999</v>
      </c>
      <c r="R50" s="41"/>
      <c r="S50" s="42"/>
      <c r="T50" s="42"/>
      <c r="U50" s="42"/>
    </row>
    <row r="51" spans="1:21" ht="33" customHeight="1">
      <c r="A51" s="1" t="s">
        <v>27</v>
      </c>
      <c r="B51" s="7">
        <v>0</v>
      </c>
      <c r="C51" s="7">
        <v>287</v>
      </c>
      <c r="D51" s="7">
        <v>287</v>
      </c>
      <c r="E51" s="7">
        <v>0</v>
      </c>
      <c r="F51" s="7">
        <v>0</v>
      </c>
      <c r="G51" s="7">
        <v>0</v>
      </c>
      <c r="H51" s="7">
        <v>27591</v>
      </c>
      <c r="I51" s="7">
        <v>27591</v>
      </c>
      <c r="J51" s="7">
        <v>0</v>
      </c>
      <c r="K51" s="7">
        <v>5331</v>
      </c>
      <c r="L51" s="7">
        <f t="shared" si="9"/>
        <v>686786</v>
      </c>
      <c r="M51" s="29">
        <f t="shared" si="7"/>
        <v>96.1</v>
      </c>
      <c r="N51" s="7">
        <v>48869</v>
      </c>
      <c r="O51" s="29">
        <f t="shared" si="8"/>
        <v>6.8</v>
      </c>
      <c r="P51" s="7">
        <v>637917</v>
      </c>
      <c r="Q51" s="29">
        <f t="shared" si="10"/>
        <v>89.3</v>
      </c>
      <c r="R51" s="41"/>
      <c r="S51" s="42"/>
      <c r="T51" s="42"/>
      <c r="U51" s="42"/>
    </row>
    <row r="52" spans="1:21" ht="33" customHeight="1">
      <c r="A52" s="1" t="s">
        <v>45</v>
      </c>
      <c r="B52" s="7">
        <v>0</v>
      </c>
      <c r="C52" s="7">
        <v>18085</v>
      </c>
      <c r="D52" s="7">
        <v>18085</v>
      </c>
      <c r="E52" s="7">
        <v>0</v>
      </c>
      <c r="F52" s="7">
        <v>0</v>
      </c>
      <c r="G52" s="7">
        <v>6600</v>
      </c>
      <c r="H52" s="7">
        <v>2686</v>
      </c>
      <c r="I52" s="7">
        <v>2686</v>
      </c>
      <c r="J52" s="7">
        <v>0</v>
      </c>
      <c r="K52" s="7">
        <v>0</v>
      </c>
      <c r="L52" s="7">
        <f t="shared" si="9"/>
        <v>18085</v>
      </c>
      <c r="M52" s="29">
        <f t="shared" si="7"/>
        <v>66.1</v>
      </c>
      <c r="N52" s="7">
        <v>0</v>
      </c>
      <c r="O52" s="29">
        <f t="shared" si="8"/>
        <v>0</v>
      </c>
      <c r="P52" s="7">
        <v>18085</v>
      </c>
      <c r="Q52" s="29">
        <f t="shared" si="10"/>
        <v>66.1</v>
      </c>
      <c r="R52" s="41"/>
      <c r="S52" s="42"/>
      <c r="T52" s="42"/>
      <c r="U52" s="42"/>
    </row>
    <row r="53" spans="1:21" ht="33" customHeight="1">
      <c r="A53" s="3" t="s">
        <v>28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111874</v>
      </c>
      <c r="I53" s="8">
        <v>111874</v>
      </c>
      <c r="J53" s="8">
        <v>0</v>
      </c>
      <c r="K53" s="8">
        <v>52696</v>
      </c>
      <c r="L53" s="8">
        <f t="shared" si="9"/>
        <v>2154737</v>
      </c>
      <c r="M53" s="30">
        <f t="shared" si="7"/>
        <v>95.1</v>
      </c>
      <c r="N53" s="8">
        <v>313280</v>
      </c>
      <c r="O53" s="30">
        <f t="shared" si="8"/>
        <v>13.8</v>
      </c>
      <c r="P53" s="8">
        <v>1841457</v>
      </c>
      <c r="Q53" s="30">
        <f t="shared" si="10"/>
        <v>81.3</v>
      </c>
      <c r="R53" s="41"/>
      <c r="S53" s="42"/>
      <c r="T53" s="42"/>
      <c r="U53" s="42"/>
    </row>
    <row r="54" spans="1:21" ht="33" customHeight="1">
      <c r="A54" s="4" t="s">
        <v>29</v>
      </c>
      <c r="B54" s="7">
        <v>0</v>
      </c>
      <c r="C54" s="7">
        <v>5</v>
      </c>
      <c r="D54" s="7">
        <v>5</v>
      </c>
      <c r="E54" s="7">
        <v>0</v>
      </c>
      <c r="F54" s="7">
        <v>0</v>
      </c>
      <c r="G54" s="7">
        <v>0</v>
      </c>
      <c r="H54" s="7">
        <v>39987</v>
      </c>
      <c r="I54" s="7">
        <v>39987</v>
      </c>
      <c r="J54" s="7">
        <v>0</v>
      </c>
      <c r="K54" s="7">
        <v>9885</v>
      </c>
      <c r="L54" s="7">
        <f t="shared" si="9"/>
        <v>693321</v>
      </c>
      <c r="M54" s="29">
        <f t="shared" si="7"/>
        <v>94.5</v>
      </c>
      <c r="N54" s="7">
        <v>109260</v>
      </c>
      <c r="O54" s="29">
        <f t="shared" si="8"/>
        <v>14.9</v>
      </c>
      <c r="P54" s="7">
        <v>584061</v>
      </c>
      <c r="Q54" s="29">
        <f t="shared" si="10"/>
        <v>79.6</v>
      </c>
      <c r="R54" s="41"/>
      <c r="S54" s="42"/>
      <c r="T54" s="42"/>
      <c r="U54" s="42"/>
    </row>
    <row r="55" spans="1:21" ht="33" customHeight="1">
      <c r="A55" s="1" t="s">
        <v>30</v>
      </c>
      <c r="B55" s="7">
        <v>0</v>
      </c>
      <c r="C55" s="7">
        <v>210</v>
      </c>
      <c r="D55" s="7">
        <v>0</v>
      </c>
      <c r="E55" s="7">
        <v>210</v>
      </c>
      <c r="F55" s="7">
        <v>0</v>
      </c>
      <c r="G55" s="7">
        <v>0</v>
      </c>
      <c r="H55" s="7">
        <v>43154</v>
      </c>
      <c r="I55" s="7">
        <v>40584</v>
      </c>
      <c r="J55" s="7">
        <v>2570</v>
      </c>
      <c r="K55" s="7">
        <v>12919</v>
      </c>
      <c r="L55" s="7">
        <f t="shared" si="9"/>
        <v>1307085</v>
      </c>
      <c r="M55" s="29">
        <f t="shared" si="7"/>
        <v>84.1</v>
      </c>
      <c r="N55" s="7">
        <v>119528</v>
      </c>
      <c r="O55" s="29">
        <f t="shared" si="8"/>
        <v>7.7</v>
      </c>
      <c r="P55" s="7">
        <v>1187557</v>
      </c>
      <c r="Q55" s="29">
        <f t="shared" si="10"/>
        <v>76.39999999999999</v>
      </c>
      <c r="R55" s="41"/>
      <c r="S55" s="42"/>
      <c r="T55" s="42"/>
      <c r="U55" s="42"/>
    </row>
    <row r="56" spans="1:21" ht="33" customHeight="1">
      <c r="A56" s="1" t="s">
        <v>44</v>
      </c>
      <c r="B56" s="7">
        <v>0</v>
      </c>
      <c r="C56" s="7">
        <v>514</v>
      </c>
      <c r="D56" s="7">
        <v>498</v>
      </c>
      <c r="E56" s="7">
        <v>16</v>
      </c>
      <c r="F56" s="7">
        <v>0</v>
      </c>
      <c r="G56" s="7">
        <v>35000</v>
      </c>
      <c r="H56" s="7">
        <v>208071</v>
      </c>
      <c r="I56" s="7">
        <v>207899</v>
      </c>
      <c r="J56" s="7">
        <v>172</v>
      </c>
      <c r="K56" s="7">
        <v>14220</v>
      </c>
      <c r="L56" s="7">
        <f t="shared" si="9"/>
        <v>1433174</v>
      </c>
      <c r="M56" s="29">
        <f t="shared" si="7"/>
        <v>83</v>
      </c>
      <c r="N56" s="7">
        <v>431264</v>
      </c>
      <c r="O56" s="29">
        <f t="shared" si="8"/>
        <v>25</v>
      </c>
      <c r="P56" s="7">
        <v>1001910</v>
      </c>
      <c r="Q56" s="29">
        <f t="shared" si="10"/>
        <v>58</v>
      </c>
      <c r="R56" s="41"/>
      <c r="S56" s="42"/>
      <c r="T56" s="42"/>
      <c r="U56" s="42"/>
    </row>
    <row r="57" spans="1:21" ht="33" customHeight="1">
      <c r="A57" s="1" t="s">
        <v>31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66415</v>
      </c>
      <c r="I57" s="7">
        <v>66415</v>
      </c>
      <c r="J57" s="7">
        <v>0</v>
      </c>
      <c r="K57" s="7">
        <v>759</v>
      </c>
      <c r="L57" s="7">
        <f t="shared" si="9"/>
        <v>593866</v>
      </c>
      <c r="M57" s="29">
        <f t="shared" si="7"/>
        <v>89.9</v>
      </c>
      <c r="N57" s="7">
        <v>35877</v>
      </c>
      <c r="O57" s="29">
        <f t="shared" si="8"/>
        <v>5.4</v>
      </c>
      <c r="P57" s="7">
        <v>557989</v>
      </c>
      <c r="Q57" s="29">
        <f t="shared" si="10"/>
        <v>84.5</v>
      </c>
      <c r="R57" s="41"/>
      <c r="S57" s="42"/>
      <c r="T57" s="42"/>
      <c r="U57" s="42"/>
    </row>
    <row r="58" spans="1:21" ht="33" customHeight="1">
      <c r="A58" s="3" t="s">
        <v>46</v>
      </c>
      <c r="B58" s="7">
        <v>44</v>
      </c>
      <c r="C58" s="7">
        <v>198</v>
      </c>
      <c r="D58" s="7">
        <v>198</v>
      </c>
      <c r="E58" s="7">
        <v>0</v>
      </c>
      <c r="F58" s="7">
        <v>0</v>
      </c>
      <c r="G58" s="7">
        <v>0</v>
      </c>
      <c r="H58" s="7">
        <v>31938</v>
      </c>
      <c r="I58" s="7">
        <v>31938</v>
      </c>
      <c r="J58" s="7">
        <v>0</v>
      </c>
      <c r="K58" s="7">
        <v>33313</v>
      </c>
      <c r="L58" s="7">
        <f t="shared" si="9"/>
        <v>2149785</v>
      </c>
      <c r="M58" s="29">
        <f t="shared" si="7"/>
        <v>97.3</v>
      </c>
      <c r="N58" s="7">
        <v>29281</v>
      </c>
      <c r="O58" s="29">
        <f t="shared" si="8"/>
        <v>1.3</v>
      </c>
      <c r="P58" s="7">
        <v>2120504</v>
      </c>
      <c r="Q58" s="29">
        <f t="shared" si="10"/>
        <v>96</v>
      </c>
      <c r="R58" s="41"/>
      <c r="S58" s="42"/>
      <c r="T58" s="42"/>
      <c r="U58" s="42"/>
    </row>
    <row r="59" spans="1:21" ht="33" customHeight="1">
      <c r="A59" s="5" t="s">
        <v>32</v>
      </c>
      <c r="B59" s="6">
        <v>19</v>
      </c>
      <c r="C59" s="6">
        <v>17106</v>
      </c>
      <c r="D59" s="6">
        <v>12519</v>
      </c>
      <c r="E59" s="6">
        <v>4587</v>
      </c>
      <c r="F59" s="6">
        <v>3124</v>
      </c>
      <c r="G59" s="6">
        <v>67389</v>
      </c>
      <c r="H59" s="6">
        <v>63654</v>
      </c>
      <c r="I59" s="6">
        <v>63654</v>
      </c>
      <c r="J59" s="6">
        <v>0</v>
      </c>
      <c r="K59" s="6">
        <v>31373</v>
      </c>
      <c r="L59" s="6">
        <f t="shared" si="9"/>
        <v>2067074</v>
      </c>
      <c r="M59" s="27">
        <f t="shared" si="7"/>
        <v>83.7</v>
      </c>
      <c r="N59" s="6">
        <v>67194</v>
      </c>
      <c r="O59" s="27">
        <f t="shared" si="8"/>
        <v>2.7</v>
      </c>
      <c r="P59" s="6">
        <v>1999880</v>
      </c>
      <c r="Q59" s="27">
        <f t="shared" si="10"/>
        <v>81</v>
      </c>
      <c r="R59" s="41"/>
      <c r="S59" s="42"/>
      <c r="T59" s="42"/>
      <c r="U59" s="42"/>
    </row>
    <row r="60" spans="1:21" ht="33" customHeight="1">
      <c r="A60" s="1" t="s">
        <v>33</v>
      </c>
      <c r="B60" s="7">
        <v>0</v>
      </c>
      <c r="C60" s="7">
        <v>83</v>
      </c>
      <c r="D60" s="7">
        <v>83</v>
      </c>
      <c r="E60" s="7">
        <v>0</v>
      </c>
      <c r="F60" s="7">
        <v>0</v>
      </c>
      <c r="G60" s="7">
        <v>21400</v>
      </c>
      <c r="H60" s="7">
        <v>16624</v>
      </c>
      <c r="I60" s="7">
        <v>16624</v>
      </c>
      <c r="J60" s="7">
        <v>0</v>
      </c>
      <c r="K60" s="7">
        <v>13780</v>
      </c>
      <c r="L60" s="7">
        <f t="shared" si="9"/>
        <v>1465255</v>
      </c>
      <c r="M60" s="29">
        <f t="shared" si="7"/>
        <v>96.7</v>
      </c>
      <c r="N60" s="7">
        <v>1604</v>
      </c>
      <c r="O60" s="29">
        <f t="shared" si="8"/>
        <v>0.1</v>
      </c>
      <c r="P60" s="7">
        <v>1463651</v>
      </c>
      <c r="Q60" s="29">
        <f t="shared" si="10"/>
        <v>96.60000000000001</v>
      </c>
      <c r="R60" s="41"/>
      <c r="S60" s="42"/>
      <c r="T60" s="42"/>
      <c r="U60" s="42"/>
    </row>
    <row r="61" spans="1:21" ht="33" customHeight="1">
      <c r="A61" s="1" t="s">
        <v>34</v>
      </c>
      <c r="B61" s="7">
        <v>7163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67840</v>
      </c>
      <c r="I61" s="7">
        <v>67840</v>
      </c>
      <c r="J61" s="7">
        <v>0</v>
      </c>
      <c r="K61" s="7">
        <v>6019</v>
      </c>
      <c r="L61" s="7">
        <f t="shared" si="9"/>
        <v>1652723</v>
      </c>
      <c r="M61" s="29">
        <f t="shared" si="7"/>
        <v>94.2</v>
      </c>
      <c r="N61" s="7">
        <v>49439</v>
      </c>
      <c r="O61" s="29">
        <f t="shared" si="8"/>
        <v>2.8</v>
      </c>
      <c r="P61" s="7">
        <v>1603284</v>
      </c>
      <c r="Q61" s="29">
        <f t="shared" si="10"/>
        <v>91.4</v>
      </c>
      <c r="R61" s="41"/>
      <c r="S61" s="42"/>
      <c r="T61" s="42"/>
      <c r="U61" s="42"/>
    </row>
    <row r="62" spans="1:21" ht="33" customHeight="1">
      <c r="A62" s="1" t="s">
        <v>35</v>
      </c>
      <c r="B62" s="7">
        <v>0</v>
      </c>
      <c r="C62" s="7">
        <v>51501</v>
      </c>
      <c r="D62" s="7">
        <v>13327</v>
      </c>
      <c r="E62" s="7">
        <v>38174</v>
      </c>
      <c r="F62" s="7">
        <v>0</v>
      </c>
      <c r="G62" s="7">
        <v>348650</v>
      </c>
      <c r="H62" s="7">
        <v>104361</v>
      </c>
      <c r="I62" s="7">
        <v>104361</v>
      </c>
      <c r="J62" s="7">
        <v>0</v>
      </c>
      <c r="K62" s="7">
        <v>45949</v>
      </c>
      <c r="L62" s="7">
        <f t="shared" si="9"/>
        <v>3358321</v>
      </c>
      <c r="M62" s="29">
        <f t="shared" si="7"/>
        <v>85.3</v>
      </c>
      <c r="N62" s="7">
        <v>148907</v>
      </c>
      <c r="O62" s="29">
        <f t="shared" si="8"/>
        <v>3.8</v>
      </c>
      <c r="P62" s="7">
        <v>3209414</v>
      </c>
      <c r="Q62" s="29">
        <f t="shared" si="10"/>
        <v>81.5</v>
      </c>
      <c r="R62" s="41"/>
      <c r="S62" s="42"/>
      <c r="T62" s="42"/>
      <c r="U62" s="42"/>
    </row>
    <row r="63" spans="1:21" ht="33" customHeight="1">
      <c r="A63" s="3" t="s">
        <v>47</v>
      </c>
      <c r="B63" s="8">
        <v>97</v>
      </c>
      <c r="C63" s="8">
        <v>2422</v>
      </c>
      <c r="D63" s="8">
        <v>1880</v>
      </c>
      <c r="E63" s="8">
        <v>542</v>
      </c>
      <c r="F63" s="8">
        <v>0</v>
      </c>
      <c r="G63" s="8">
        <v>40000</v>
      </c>
      <c r="H63" s="8">
        <v>198716</v>
      </c>
      <c r="I63" s="8">
        <v>198716</v>
      </c>
      <c r="J63" s="8">
        <v>0</v>
      </c>
      <c r="K63" s="8">
        <v>59004</v>
      </c>
      <c r="L63" s="8">
        <f t="shared" si="9"/>
        <v>4412367</v>
      </c>
      <c r="M63" s="30">
        <f t="shared" si="7"/>
        <v>92.9</v>
      </c>
      <c r="N63" s="8">
        <v>281403</v>
      </c>
      <c r="O63" s="30">
        <f t="shared" si="8"/>
        <v>5.9</v>
      </c>
      <c r="P63" s="8">
        <v>4130964</v>
      </c>
      <c r="Q63" s="30">
        <f t="shared" si="10"/>
        <v>87</v>
      </c>
      <c r="R63" s="41"/>
      <c r="S63" s="42"/>
      <c r="T63" s="42"/>
      <c r="U63" s="42"/>
    </row>
    <row r="64" spans="1:21" ht="33" customHeight="1">
      <c r="A64" s="5" t="s">
        <v>36</v>
      </c>
      <c r="B64" s="7">
        <v>0</v>
      </c>
      <c r="C64" s="7">
        <v>105151</v>
      </c>
      <c r="D64" s="7">
        <v>105151</v>
      </c>
      <c r="E64" s="7">
        <v>0</v>
      </c>
      <c r="F64" s="7">
        <v>0</v>
      </c>
      <c r="G64" s="7">
        <v>40679</v>
      </c>
      <c r="H64" s="7">
        <v>84317</v>
      </c>
      <c r="I64" s="7">
        <v>84317</v>
      </c>
      <c r="J64" s="7">
        <v>0</v>
      </c>
      <c r="K64" s="7">
        <v>63749</v>
      </c>
      <c r="L64" s="7">
        <f t="shared" si="9"/>
        <v>2604608</v>
      </c>
      <c r="M64" s="29">
        <f t="shared" si="7"/>
        <v>87.6</v>
      </c>
      <c r="N64" s="7">
        <v>247749</v>
      </c>
      <c r="O64" s="29">
        <f t="shared" si="8"/>
        <v>8.3</v>
      </c>
      <c r="P64" s="7">
        <v>2356859</v>
      </c>
      <c r="Q64" s="29">
        <f t="shared" si="10"/>
        <v>79.3</v>
      </c>
      <c r="R64" s="41"/>
      <c r="S64" s="42"/>
      <c r="T64" s="42"/>
      <c r="U64" s="42"/>
    </row>
    <row r="65" spans="1:21" ht="33" customHeight="1">
      <c r="A65" s="1" t="s">
        <v>37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8885</v>
      </c>
      <c r="I65" s="7">
        <v>8885</v>
      </c>
      <c r="J65" s="7">
        <v>0</v>
      </c>
      <c r="K65" s="7">
        <v>6</v>
      </c>
      <c r="L65" s="7">
        <f t="shared" si="9"/>
        <v>37002</v>
      </c>
      <c r="M65" s="29">
        <f t="shared" si="7"/>
        <v>80.6</v>
      </c>
      <c r="N65" s="7">
        <v>0</v>
      </c>
      <c r="O65" s="29">
        <f t="shared" si="8"/>
        <v>0</v>
      </c>
      <c r="P65" s="7">
        <v>37002</v>
      </c>
      <c r="Q65" s="29">
        <f t="shared" si="10"/>
        <v>80.6</v>
      </c>
      <c r="R65" s="41"/>
      <c r="S65" s="42"/>
      <c r="T65" s="42"/>
      <c r="U65" s="42"/>
    </row>
    <row r="66" spans="1:21" ht="33" customHeight="1">
      <c r="A66" s="1" t="s">
        <v>38</v>
      </c>
      <c r="B66" s="7">
        <v>0</v>
      </c>
      <c r="C66" s="7">
        <v>655</v>
      </c>
      <c r="D66" s="7">
        <v>195</v>
      </c>
      <c r="E66" s="7">
        <v>460</v>
      </c>
      <c r="F66" s="7">
        <v>0</v>
      </c>
      <c r="G66" s="7">
        <v>0</v>
      </c>
      <c r="H66" s="7">
        <v>20172</v>
      </c>
      <c r="I66" s="7">
        <v>20172</v>
      </c>
      <c r="J66" s="7">
        <v>0</v>
      </c>
      <c r="K66" s="7">
        <v>5203</v>
      </c>
      <c r="L66" s="7">
        <f t="shared" si="9"/>
        <v>1829257</v>
      </c>
      <c r="M66" s="29">
        <f t="shared" si="7"/>
        <v>97.1</v>
      </c>
      <c r="N66" s="7">
        <v>18969</v>
      </c>
      <c r="O66" s="29">
        <f t="shared" si="8"/>
        <v>1</v>
      </c>
      <c r="P66" s="7">
        <v>1810288</v>
      </c>
      <c r="Q66" s="29">
        <f t="shared" si="10"/>
        <v>96.1</v>
      </c>
      <c r="R66" s="41"/>
      <c r="S66" s="42"/>
      <c r="T66" s="42"/>
      <c r="U66" s="42"/>
    </row>
    <row r="67" spans="1:21" ht="33" customHeight="1">
      <c r="A67" s="1" t="s">
        <v>39</v>
      </c>
      <c r="B67" s="7">
        <v>0</v>
      </c>
      <c r="C67" s="7">
        <v>2619</v>
      </c>
      <c r="D67" s="7">
        <v>2619</v>
      </c>
      <c r="E67" s="7">
        <v>0</v>
      </c>
      <c r="F67" s="7">
        <v>0</v>
      </c>
      <c r="G67" s="7">
        <v>260174</v>
      </c>
      <c r="H67" s="7">
        <v>40058</v>
      </c>
      <c r="I67" s="7">
        <v>40058</v>
      </c>
      <c r="J67" s="7">
        <v>0</v>
      </c>
      <c r="K67" s="7">
        <v>34236</v>
      </c>
      <c r="L67" s="7">
        <f t="shared" si="9"/>
        <v>3924116</v>
      </c>
      <c r="M67" s="29">
        <f t="shared" si="7"/>
        <v>91.5</v>
      </c>
      <c r="N67" s="7">
        <v>131988</v>
      </c>
      <c r="O67" s="29">
        <f t="shared" si="8"/>
        <v>3.1</v>
      </c>
      <c r="P67" s="7">
        <v>3792128</v>
      </c>
      <c r="Q67" s="29">
        <f t="shared" si="10"/>
        <v>88.4</v>
      </c>
      <c r="R67" s="41"/>
      <c r="S67" s="42"/>
      <c r="T67" s="42"/>
      <c r="U67" s="42"/>
    </row>
    <row r="68" spans="1:21" ht="33" customHeight="1">
      <c r="A68" s="3" t="s">
        <v>40</v>
      </c>
      <c r="B68" s="7">
        <v>6094</v>
      </c>
      <c r="C68" s="7">
        <v>8287</v>
      </c>
      <c r="D68" s="7">
        <v>8287</v>
      </c>
      <c r="E68" s="7">
        <v>0</v>
      </c>
      <c r="F68" s="7">
        <v>0</v>
      </c>
      <c r="G68" s="7">
        <v>11430</v>
      </c>
      <c r="H68" s="7">
        <v>12557</v>
      </c>
      <c r="I68" s="7">
        <v>12557</v>
      </c>
      <c r="J68" s="7">
        <v>0</v>
      </c>
      <c r="K68" s="7">
        <v>14445</v>
      </c>
      <c r="L68" s="7">
        <f t="shared" si="9"/>
        <v>909685</v>
      </c>
      <c r="M68" s="29">
        <f t="shared" si="7"/>
        <v>96</v>
      </c>
      <c r="N68" s="7">
        <v>35007</v>
      </c>
      <c r="O68" s="29">
        <f t="shared" si="8"/>
        <v>3.7</v>
      </c>
      <c r="P68" s="7">
        <v>874678</v>
      </c>
      <c r="Q68" s="29">
        <f t="shared" si="10"/>
        <v>92.3</v>
      </c>
      <c r="R68" s="41"/>
      <c r="S68" s="42"/>
      <c r="T68" s="42"/>
      <c r="U68" s="42"/>
    </row>
    <row r="69" spans="1:21" ht="33" customHeight="1">
      <c r="A69" s="1" t="s">
        <v>41</v>
      </c>
      <c r="B69" s="6">
        <v>0</v>
      </c>
      <c r="C69" s="6">
        <v>1304</v>
      </c>
      <c r="D69" s="6">
        <v>1304</v>
      </c>
      <c r="E69" s="6">
        <v>0</v>
      </c>
      <c r="F69" s="6">
        <v>0</v>
      </c>
      <c r="G69" s="6">
        <v>0</v>
      </c>
      <c r="H69" s="6">
        <v>19261</v>
      </c>
      <c r="I69" s="6">
        <v>19261</v>
      </c>
      <c r="J69" s="6">
        <v>0</v>
      </c>
      <c r="K69" s="6">
        <v>5296</v>
      </c>
      <c r="L69" s="6">
        <f t="shared" si="9"/>
        <v>536712</v>
      </c>
      <c r="M69" s="27">
        <f t="shared" si="7"/>
        <v>95.4</v>
      </c>
      <c r="N69" s="6">
        <v>77903</v>
      </c>
      <c r="O69" s="27">
        <f t="shared" si="8"/>
        <v>13.9</v>
      </c>
      <c r="P69" s="6">
        <v>458809</v>
      </c>
      <c r="Q69" s="27">
        <f t="shared" si="10"/>
        <v>81.5</v>
      </c>
      <c r="R69" s="41"/>
      <c r="S69" s="42"/>
      <c r="T69" s="42"/>
      <c r="U69" s="42"/>
    </row>
    <row r="70" spans="1:21" ht="33" customHeight="1">
      <c r="A70" s="1" t="s">
        <v>42</v>
      </c>
      <c r="B70" s="7">
        <v>0</v>
      </c>
      <c r="C70" s="7">
        <v>11883</v>
      </c>
      <c r="D70" s="7">
        <v>11883</v>
      </c>
      <c r="E70" s="7">
        <v>0</v>
      </c>
      <c r="F70" s="7">
        <v>360</v>
      </c>
      <c r="G70" s="7">
        <v>33900</v>
      </c>
      <c r="H70" s="7">
        <v>42534</v>
      </c>
      <c r="I70" s="7">
        <v>42534</v>
      </c>
      <c r="J70" s="7">
        <v>0</v>
      </c>
      <c r="K70" s="7">
        <v>155175</v>
      </c>
      <c r="L70" s="7">
        <f t="shared" si="9"/>
        <v>606508</v>
      </c>
      <c r="M70" s="29">
        <f t="shared" si="7"/>
        <v>87.1</v>
      </c>
      <c r="N70" s="7">
        <v>437590</v>
      </c>
      <c r="O70" s="29">
        <f t="shared" si="8"/>
        <v>62.8</v>
      </c>
      <c r="P70" s="7">
        <v>168918</v>
      </c>
      <c r="Q70" s="29">
        <f t="shared" si="10"/>
        <v>24.299999999999997</v>
      </c>
      <c r="R70" s="41"/>
      <c r="S70" s="42"/>
      <c r="T70" s="42"/>
      <c r="U70" s="42"/>
    </row>
    <row r="71" spans="1:21" ht="33" customHeight="1" thickBot="1">
      <c r="A71" s="1" t="s">
        <v>71</v>
      </c>
      <c r="B71" s="7">
        <v>0</v>
      </c>
      <c r="C71" s="7">
        <v>559</v>
      </c>
      <c r="D71" s="7">
        <v>559</v>
      </c>
      <c r="E71" s="7">
        <v>0</v>
      </c>
      <c r="F71" s="7">
        <v>0</v>
      </c>
      <c r="G71" s="7">
        <v>0</v>
      </c>
      <c r="H71" s="7">
        <v>276</v>
      </c>
      <c r="I71" s="7">
        <v>276</v>
      </c>
      <c r="J71" s="7">
        <v>0</v>
      </c>
      <c r="K71" s="7">
        <v>13</v>
      </c>
      <c r="L71" s="7">
        <f t="shared" si="9"/>
        <v>472110</v>
      </c>
      <c r="M71" s="29">
        <f t="shared" si="7"/>
        <v>29.799999999999997</v>
      </c>
      <c r="N71" s="7">
        <v>568</v>
      </c>
      <c r="O71" s="29">
        <f t="shared" si="8"/>
        <v>0</v>
      </c>
      <c r="P71" s="7">
        <v>471542</v>
      </c>
      <c r="Q71" s="29">
        <f t="shared" si="10"/>
        <v>29.799999999999997</v>
      </c>
      <c r="R71" s="41"/>
      <c r="S71" s="42"/>
      <c r="T71" s="42"/>
      <c r="U71" s="42"/>
    </row>
    <row r="72" spans="1:21" ht="33" customHeight="1" thickTop="1">
      <c r="A72" s="31" t="s">
        <v>43</v>
      </c>
      <c r="B72" s="32">
        <f>SUM(B44:B71)</f>
        <v>13417</v>
      </c>
      <c r="C72" s="32">
        <f aca="true" t="shared" si="11" ref="C72:L72">SUM(C44:C71)</f>
        <v>450243</v>
      </c>
      <c r="D72" s="32">
        <f t="shared" si="11"/>
        <v>311829</v>
      </c>
      <c r="E72" s="32">
        <f t="shared" si="11"/>
        <v>138414</v>
      </c>
      <c r="F72" s="32">
        <f t="shared" si="11"/>
        <v>3484</v>
      </c>
      <c r="G72" s="32">
        <f t="shared" si="11"/>
        <v>2828492</v>
      </c>
      <c r="H72" s="32">
        <f t="shared" si="11"/>
        <v>2557284</v>
      </c>
      <c r="I72" s="32">
        <f t="shared" si="11"/>
        <v>2468942</v>
      </c>
      <c r="J72" s="32">
        <f t="shared" si="11"/>
        <v>88342</v>
      </c>
      <c r="K72" s="32">
        <f t="shared" si="11"/>
        <v>1101609</v>
      </c>
      <c r="L72" s="32">
        <f t="shared" si="11"/>
        <v>45310784</v>
      </c>
      <c r="M72" s="33">
        <f t="shared" si="7"/>
        <v>83.8</v>
      </c>
      <c r="N72" s="32">
        <f>SUM(N44:N71)</f>
        <v>3443408</v>
      </c>
      <c r="O72" s="33">
        <f t="shared" si="8"/>
        <v>6.4</v>
      </c>
      <c r="P72" s="32">
        <f>SUM(P44:P71)</f>
        <v>41867376</v>
      </c>
      <c r="Q72" s="33">
        <f t="shared" si="10"/>
        <v>77.39999999999999</v>
      </c>
      <c r="R72" s="41"/>
      <c r="S72" s="42"/>
      <c r="T72" s="42"/>
      <c r="U72" s="42"/>
    </row>
    <row r="73" spans="1:21" ht="24">
      <c r="A73" s="44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6"/>
      <c r="S73" s="45"/>
      <c r="T73" s="45"/>
      <c r="U73" s="45"/>
    </row>
    <row r="74" spans="1:21" ht="24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6"/>
      <c r="S74" s="45"/>
      <c r="T74" s="45"/>
      <c r="U74" s="45"/>
    </row>
    <row r="75" spans="1:21" ht="24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  <c r="S75" s="45"/>
      <c r="T75" s="45"/>
      <c r="U75" s="45"/>
    </row>
    <row r="76" spans="1:21" ht="24">
      <c r="A76" s="44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6"/>
      <c r="S76" s="45"/>
      <c r="T76" s="45"/>
      <c r="U76" s="45"/>
    </row>
    <row r="77" spans="1:21" ht="24">
      <c r="A77" s="44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  <c r="S77" s="45"/>
      <c r="T77" s="45"/>
      <c r="U77" s="45"/>
    </row>
    <row r="78" spans="1:21" ht="24">
      <c r="A78" s="44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6"/>
      <c r="S78" s="45"/>
      <c r="T78" s="45"/>
      <c r="U78" s="45"/>
    </row>
    <row r="79" spans="1:21" ht="24">
      <c r="A79" s="44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6"/>
      <c r="S79" s="45"/>
      <c r="T79" s="45"/>
      <c r="U79" s="45"/>
    </row>
    <row r="80" spans="1:21" ht="24">
      <c r="A80" s="44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  <c r="S80" s="45"/>
      <c r="T80" s="45"/>
      <c r="U80" s="45"/>
    </row>
    <row r="81" spans="1:21" ht="24">
      <c r="A81" s="44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6"/>
      <c r="S81" s="45"/>
      <c r="T81" s="45"/>
      <c r="U81" s="45"/>
    </row>
    <row r="82" spans="1:21" ht="24">
      <c r="A82" s="44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6"/>
      <c r="S82" s="45"/>
      <c r="T82" s="45"/>
      <c r="U82" s="45"/>
    </row>
    <row r="83" spans="1:21" ht="24">
      <c r="A83" s="44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6"/>
      <c r="S83" s="45"/>
      <c r="T83" s="45"/>
      <c r="U83" s="45"/>
    </row>
    <row r="84" spans="1:21" ht="24">
      <c r="A84" s="44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6"/>
      <c r="S84" s="45"/>
      <c r="T84" s="45"/>
      <c r="U84" s="45"/>
    </row>
    <row r="85" spans="1:21" ht="24">
      <c r="A85" s="44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6"/>
      <c r="S85" s="45"/>
      <c r="T85" s="45"/>
      <c r="U85" s="45"/>
    </row>
    <row r="86" spans="1:21" ht="24">
      <c r="A86" s="47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6"/>
      <c r="S86" s="45"/>
      <c r="T86" s="45"/>
      <c r="U86" s="45"/>
    </row>
    <row r="87" spans="1:21" ht="24">
      <c r="A87" s="47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6"/>
      <c r="S87" s="45"/>
      <c r="T87" s="45"/>
      <c r="U87" s="45"/>
    </row>
    <row r="88" spans="12:21" ht="24">
      <c r="L88" s="45"/>
      <c r="M88" s="45"/>
      <c r="N88" s="45"/>
      <c r="O88" s="45"/>
      <c r="P88" s="45"/>
      <c r="Q88" s="45"/>
      <c r="R88" s="46"/>
      <c r="S88" s="45"/>
      <c r="T88" s="45"/>
      <c r="U88" s="45"/>
    </row>
    <row r="89" spans="12:21" ht="24">
      <c r="L89" s="45"/>
      <c r="M89" s="45"/>
      <c r="N89" s="45"/>
      <c r="O89" s="45"/>
      <c r="P89" s="45"/>
      <c r="Q89" s="45"/>
      <c r="R89" s="46"/>
      <c r="S89" s="45"/>
      <c r="T89" s="45"/>
      <c r="U89" s="45"/>
    </row>
    <row r="90" spans="12:21" ht="24">
      <c r="L90" s="45"/>
      <c r="M90" s="45"/>
      <c r="N90" s="45"/>
      <c r="O90" s="45"/>
      <c r="P90" s="45"/>
      <c r="Q90" s="45"/>
      <c r="R90" s="46"/>
      <c r="S90" s="45"/>
      <c r="T90" s="45"/>
      <c r="U90" s="45"/>
    </row>
  </sheetData>
  <mergeCells count="1">
    <mergeCell ref="B4:C4"/>
  </mergeCells>
  <printOptions/>
  <pageMargins left="0.7874015748031497" right="0.7874015748031497" top="0.5905511811023623" bottom="0.5118110236220472" header="0.5118110236220472" footer="0.3937007874015748"/>
  <pageSetup firstPageNumber="240" useFirstPageNumber="1" fitToHeight="5" horizontalDpi="600" verticalDpi="600" orientation="portrait" paperSize="9" scale="33" r:id="rId1"/>
  <headerFooter alignWithMargins="0">
    <oddFooter>&amp;C&amp;32&amp;P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2009-03-10T02:29:18Z</cp:lastPrinted>
  <dcterms:modified xsi:type="dcterms:W3CDTF">2009-04-30T23:57:17Z</dcterms:modified>
  <cp:category/>
  <cp:version/>
  <cp:contentType/>
  <cp:contentStatus/>
</cp:coreProperties>
</file>