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7680" windowHeight="9120" activeTab="0"/>
  </bookViews>
  <sheets>
    <sheet name="Ⅶ" sheetId="1" r:id="rId1"/>
  </sheets>
  <definedNames>
    <definedName name="_xlnm.Print_Area" localSheetId="0">'Ⅶ'!$A$1:$M$31</definedName>
  </definedNames>
  <calcPr fullCalcOnLoad="1"/>
</workbook>
</file>

<file path=xl/sharedStrings.xml><?xml version="1.0" encoding="utf-8"?>
<sst xmlns="http://schemas.openxmlformats.org/spreadsheetml/2006/main" count="55" uniqueCount="42">
  <si>
    <t xml:space="preserve"> （単位：千円，％）</t>
  </si>
  <si>
    <t>区　　　　分</t>
  </si>
  <si>
    <t>決算額</t>
  </si>
  <si>
    <t>構成比</t>
  </si>
  <si>
    <t>歳</t>
  </si>
  <si>
    <t>入</t>
  </si>
  <si>
    <t>出</t>
  </si>
  <si>
    <t>　その他の収入　</t>
  </si>
  <si>
    <t>　その他の支出　</t>
  </si>
  <si>
    <t>(1)</t>
  </si>
  <si>
    <t>財産運用収入　</t>
  </si>
  <si>
    <t>(2)</t>
  </si>
  <si>
    <t>財産売払収入　</t>
  </si>
  <si>
    <t>(3)</t>
  </si>
  <si>
    <t>分収交付金　</t>
  </si>
  <si>
    <t>市町村からのもの　</t>
  </si>
  <si>
    <t>積立金取崩し額　</t>
  </si>
  <si>
    <t>　収入合計　（Ａ）　</t>
  </si>
  <si>
    <t>山林　</t>
  </si>
  <si>
    <t>その他　</t>
  </si>
  <si>
    <t>　市町村財政への寄与　</t>
  </si>
  <si>
    <t>　住民等への補助金　</t>
  </si>
  <si>
    <t>　積立金　</t>
  </si>
  <si>
    <t>　支出合計  （Ｂ）　</t>
  </si>
  <si>
    <t>収入支出差引額　（Ａ）－（Ｂ）</t>
  </si>
  <si>
    <t>収</t>
  </si>
  <si>
    <t>（Ｃ）</t>
  </si>
  <si>
    <t>翌年度に繰越すべき財源</t>
  </si>
  <si>
    <t>（Ｄ）</t>
  </si>
  <si>
    <t>支</t>
  </si>
  <si>
    <t>実質収支　（Ｃ）－（Ｄ）</t>
  </si>
  <si>
    <t>決算統計の調査対象となった財産区</t>
  </si>
  <si>
    <t>　財   産   収   入　</t>
  </si>
  <si>
    <t>　繰    入    金　</t>
  </si>
  <si>
    <t>　県   支   出   金　</t>
  </si>
  <si>
    <t>　総    務    費　</t>
  </si>
  <si>
    <t>　財    産    費　</t>
  </si>
  <si>
    <t>Ⅶ　財産区決算の概要</t>
  </si>
  <si>
    <t>平成１７年度</t>
  </si>
  <si>
    <t>平成１８年度</t>
  </si>
  <si>
    <t>←データをスライド</t>
  </si>
  <si>
    <t>平成１９年度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</si>
</sst>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#,##0_ "/>
    <numFmt numFmtId="179" formatCode="#,##0_);[Red]\(#,##0\)"/>
    <numFmt numFmtId="180" formatCode="#,##0;&quot;▲ &quot;#,##0"/>
    <numFmt numFmtId="181" formatCode="#,##0.0;&quot;▲ &quot;#,##0.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</numFmts>
  <fonts count="10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0" fontId="4" fillId="0" borderId="0" xfId="17" applyNumberFormat="1" applyFont="1" applyAlignment="1">
      <alignment vertical="center"/>
      <protection/>
    </xf>
    <xf numFmtId="180" fontId="6" fillId="0" borderId="0" xfId="17" applyNumberFormat="1" applyAlignment="1">
      <alignment vertical="center"/>
      <protection/>
    </xf>
    <xf numFmtId="180" fontId="6" fillId="0" borderId="0" xfId="17" applyNumberFormat="1" applyFont="1" applyAlignment="1">
      <alignment vertical="center"/>
      <protection/>
    </xf>
    <xf numFmtId="180" fontId="6" fillId="0" borderId="0" xfId="17" applyNumberFormat="1" applyFont="1" applyAlignment="1">
      <alignment horizontal="centerContinuous" vertical="center"/>
      <protection/>
    </xf>
    <xf numFmtId="180" fontId="6" fillId="0" borderId="1" xfId="17" applyNumberFormat="1" applyFont="1" applyBorder="1" applyAlignment="1">
      <alignment horizontal="centerContinuous" vertical="center"/>
      <protection/>
    </xf>
    <xf numFmtId="180" fontId="6" fillId="0" borderId="2" xfId="17" applyNumberFormat="1" applyFont="1" applyBorder="1" applyAlignment="1">
      <alignment horizontal="centerContinuous" vertical="center"/>
      <protection/>
    </xf>
    <xf numFmtId="180" fontId="6" fillId="0" borderId="1" xfId="17" applyNumberFormat="1" applyFont="1" applyBorder="1" applyAlignment="1">
      <alignment horizontal="centerContinuous" vertical="center"/>
      <protection locked="0"/>
    </xf>
    <xf numFmtId="180" fontId="6" fillId="0" borderId="3" xfId="17" applyNumberFormat="1" applyFont="1" applyBorder="1" applyAlignment="1">
      <alignment horizontal="centerContinuous" vertical="center"/>
      <protection/>
    </xf>
    <xf numFmtId="180" fontId="6" fillId="0" borderId="4" xfId="17" applyNumberFormat="1" applyAlignment="1">
      <alignment vertical="center"/>
      <protection/>
    </xf>
    <xf numFmtId="180" fontId="6" fillId="0" borderId="4" xfId="17" applyNumberFormat="1" applyFont="1" applyBorder="1" applyAlignment="1">
      <alignment horizontal="center" vertical="center"/>
      <protection/>
    </xf>
    <xf numFmtId="180" fontId="6" fillId="0" borderId="0" xfId="17" applyNumberFormat="1" applyFont="1" applyBorder="1" applyAlignment="1">
      <alignment horizontal="center" vertical="center"/>
      <protection/>
    </xf>
    <xf numFmtId="180" fontId="6" fillId="0" borderId="1" xfId="17" applyNumberFormat="1" applyFont="1" applyBorder="1" applyAlignment="1">
      <alignment horizontal="center" vertical="center"/>
      <protection/>
    </xf>
    <xf numFmtId="180" fontId="6" fillId="0" borderId="5" xfId="17" applyNumberFormat="1" applyFont="1" applyBorder="1" applyAlignment="1">
      <alignment horizontal="center" vertical="center"/>
      <protection/>
    </xf>
    <xf numFmtId="180" fontId="6" fillId="0" borderId="1" xfId="17" applyNumberFormat="1" applyBorder="1" applyAlignment="1">
      <alignment vertical="center"/>
      <protection/>
    </xf>
    <xf numFmtId="180" fontId="6" fillId="0" borderId="1" xfId="17" applyNumberFormat="1" applyFont="1" applyBorder="1" applyAlignment="1">
      <alignment horizontal="right" vertical="center"/>
      <protection locked="0"/>
    </xf>
    <xf numFmtId="180" fontId="6" fillId="0" borderId="1" xfId="17" applyNumberFormat="1" applyFont="1" applyBorder="1" applyAlignment="1">
      <alignment horizontal="right" vertical="center"/>
      <protection/>
    </xf>
    <xf numFmtId="180" fontId="6" fillId="0" borderId="4" xfId="17" applyNumberFormat="1" applyBorder="1" applyAlignment="1">
      <alignment vertical="center"/>
      <protection/>
    </xf>
    <xf numFmtId="180" fontId="6" fillId="0" borderId="4" xfId="17" applyNumberFormat="1" applyFont="1" applyBorder="1" applyAlignment="1">
      <alignment horizontal="right" vertical="center"/>
      <protection/>
    </xf>
    <xf numFmtId="180" fontId="6" fillId="0" borderId="0" xfId="17" applyNumberFormat="1" applyFont="1" applyBorder="1" applyAlignment="1">
      <alignment horizontal="centerContinuous" vertical="center"/>
      <protection/>
    </xf>
    <xf numFmtId="180" fontId="6" fillId="0" borderId="4" xfId="17" applyNumberFormat="1" applyFont="1" applyBorder="1" applyAlignment="1">
      <alignment horizontal="right" vertical="center"/>
      <protection locked="0"/>
    </xf>
    <xf numFmtId="180" fontId="0" fillId="0" borderId="0" xfId="17" applyNumberFormat="1" applyFont="1" applyBorder="1" applyAlignment="1">
      <alignment horizontal="centerContinuous" vertical="center"/>
      <protection/>
    </xf>
    <xf numFmtId="180" fontId="6" fillId="0" borderId="4" xfId="17" applyNumberFormat="1" applyFont="1" applyBorder="1" applyAlignment="1">
      <alignment horizontal="centerContinuous" vertical="center"/>
      <protection/>
    </xf>
    <xf numFmtId="180" fontId="6" fillId="0" borderId="4" xfId="17" applyNumberFormat="1" applyFont="1" applyBorder="1" applyAlignment="1">
      <alignment vertical="center"/>
      <protection/>
    </xf>
    <xf numFmtId="180" fontId="6" fillId="0" borderId="0" xfId="17" applyNumberFormat="1" applyFont="1" applyBorder="1" applyAlignment="1">
      <alignment horizontal="distributed" vertical="center"/>
      <protection/>
    </xf>
    <xf numFmtId="180" fontId="6" fillId="0" borderId="1" xfId="17" applyNumberFormat="1" applyFont="1" applyBorder="1" applyAlignment="1">
      <alignment vertical="center"/>
      <protection/>
    </xf>
    <xf numFmtId="180" fontId="6" fillId="0" borderId="5" xfId="17" applyNumberFormat="1" applyFont="1" applyBorder="1" applyAlignment="1">
      <alignment vertical="center"/>
      <protection/>
    </xf>
    <xf numFmtId="180" fontId="6" fillId="0" borderId="0" xfId="17" applyNumberFormat="1" applyFont="1" applyBorder="1" applyAlignment="1">
      <alignment horizontal="right" vertical="center"/>
      <protection/>
    </xf>
    <xf numFmtId="180" fontId="6" fillId="0" borderId="6" xfId="17" applyNumberFormat="1" applyFont="1" applyBorder="1" applyAlignment="1">
      <alignment vertical="center"/>
      <protection/>
    </xf>
    <xf numFmtId="180" fontId="6" fillId="0" borderId="7" xfId="17" applyNumberFormat="1" applyFont="1" applyBorder="1" applyAlignment="1">
      <alignment vertical="center"/>
      <protection locked="0"/>
    </xf>
    <xf numFmtId="180" fontId="6" fillId="0" borderId="7" xfId="17" applyNumberFormat="1" applyFont="1" applyBorder="1" applyAlignment="1">
      <alignment vertical="center"/>
      <protection/>
    </xf>
    <xf numFmtId="180" fontId="6" fillId="0" borderId="8" xfId="17" applyNumberFormat="1" applyFont="1" applyBorder="1" applyAlignment="1">
      <alignment vertical="center"/>
      <protection/>
    </xf>
    <xf numFmtId="180" fontId="6" fillId="0" borderId="4" xfId="17" applyNumberFormat="1" applyFont="1" applyAlignment="1">
      <alignment vertical="center"/>
      <protection/>
    </xf>
    <xf numFmtId="180" fontId="6" fillId="0" borderId="2" xfId="17" applyNumberFormat="1" applyAlignment="1">
      <alignment vertical="center"/>
      <protection/>
    </xf>
    <xf numFmtId="181" fontId="6" fillId="0" borderId="5" xfId="17" applyNumberFormat="1" applyFont="1" applyBorder="1" applyAlignment="1">
      <alignment horizontal="right" vertical="center"/>
      <protection/>
    </xf>
    <xf numFmtId="181" fontId="6" fillId="0" borderId="6" xfId="17" applyNumberFormat="1" applyFont="1" applyBorder="1" applyAlignment="1">
      <alignment horizontal="right" vertical="center"/>
      <protection/>
    </xf>
    <xf numFmtId="181" fontId="6" fillId="0" borderId="9" xfId="17" applyNumberFormat="1" applyFont="1" applyBorder="1" applyAlignment="1">
      <alignment horizontal="right" vertical="center"/>
      <protection/>
    </xf>
    <xf numFmtId="180" fontId="0" fillId="0" borderId="1" xfId="16" applyNumberFormat="1" applyFont="1" applyBorder="1" applyAlignment="1">
      <alignment horizontal="centerContinuous" vertical="center"/>
      <protection locked="0"/>
    </xf>
    <xf numFmtId="180" fontId="6" fillId="0" borderId="0" xfId="17" applyNumberFormat="1" applyFont="1" applyBorder="1" applyAlignment="1">
      <alignment horizontal="left" vertical="center"/>
      <protection/>
    </xf>
    <xf numFmtId="180" fontId="6" fillId="0" borderId="10" xfId="17" applyNumberFormat="1" applyFont="1" applyBorder="1" applyAlignment="1">
      <alignment horizontal="left" vertical="center"/>
      <protection/>
    </xf>
    <xf numFmtId="180" fontId="6" fillId="0" borderId="2" xfId="17" applyNumberFormat="1" applyFont="1" applyBorder="1" applyAlignment="1">
      <alignment horizontal="left" vertical="center"/>
      <protection/>
    </xf>
    <xf numFmtId="180" fontId="6" fillId="0" borderId="3" xfId="17" applyNumberFormat="1" applyFont="1" applyBorder="1" applyAlignment="1">
      <alignment horizontal="left" vertical="center"/>
      <protection/>
    </xf>
    <xf numFmtId="180" fontId="7" fillId="0" borderId="1" xfId="17" applyNumberFormat="1" applyFont="1" applyBorder="1" applyAlignment="1">
      <alignment horizontal="left" vertical="center"/>
      <protection/>
    </xf>
    <xf numFmtId="180" fontId="7" fillId="0" borderId="2" xfId="17" applyNumberFormat="1" applyFont="1" applyBorder="1" applyAlignment="1">
      <alignment horizontal="left" vertical="center"/>
      <protection/>
    </xf>
    <xf numFmtId="180" fontId="7" fillId="0" borderId="3" xfId="17" applyNumberFormat="1" applyFont="1" applyBorder="1" applyAlignment="1">
      <alignment horizontal="left" vertical="center"/>
      <protection/>
    </xf>
    <xf numFmtId="180" fontId="0" fillId="0" borderId="1" xfId="17" applyNumberFormat="1" applyFont="1" applyBorder="1" applyAlignment="1">
      <alignment horizontal="left" vertical="center"/>
      <protection/>
    </xf>
    <xf numFmtId="180" fontId="0" fillId="0" borderId="2" xfId="17" applyNumberFormat="1" applyFont="1" applyBorder="1" applyAlignment="1">
      <alignment horizontal="left" vertical="center"/>
      <protection/>
    </xf>
    <xf numFmtId="180" fontId="0" fillId="0" borderId="3" xfId="17" applyNumberFormat="1" applyFont="1" applyBorder="1" applyAlignment="1">
      <alignment horizontal="left" vertical="center"/>
      <protection/>
    </xf>
    <xf numFmtId="180" fontId="6" fillId="0" borderId="1" xfId="17" applyNumberFormat="1" applyFont="1" applyBorder="1" applyAlignment="1">
      <alignment horizontal="left" vertical="center"/>
      <protection/>
    </xf>
    <xf numFmtId="180" fontId="7" fillId="0" borderId="7" xfId="17" applyNumberFormat="1" applyFont="1" applyBorder="1" applyAlignment="1">
      <alignment horizontal="center" vertical="center"/>
      <protection/>
    </xf>
    <xf numFmtId="180" fontId="7" fillId="0" borderId="11" xfId="17" applyNumberFormat="1" applyFont="1" applyBorder="1" applyAlignment="1">
      <alignment horizontal="center" vertical="center"/>
      <protection/>
    </xf>
    <xf numFmtId="180" fontId="7" fillId="0" borderId="12" xfId="17" applyNumberFormat="1" applyFont="1" applyBorder="1" applyAlignment="1">
      <alignment horizontal="center" vertical="center"/>
      <protection/>
    </xf>
    <xf numFmtId="180" fontId="6" fillId="0" borderId="5" xfId="17" applyNumberFormat="1" applyFont="1" applyBorder="1" applyAlignment="1">
      <alignment vertical="center"/>
      <protection/>
    </xf>
    <xf numFmtId="180" fontId="6" fillId="0" borderId="9" xfId="17" applyNumberFormat="1" applyFont="1" applyBorder="1" applyAlignment="1">
      <alignment vertical="center"/>
      <protection/>
    </xf>
    <xf numFmtId="180" fontId="6" fillId="0" borderId="5" xfId="17" applyNumberFormat="1" applyFont="1" applyBorder="1" applyAlignment="1">
      <alignment vertical="center"/>
      <protection locked="0"/>
    </xf>
    <xf numFmtId="180" fontId="6" fillId="0" borderId="9" xfId="17" applyNumberFormat="1" applyFont="1" applyBorder="1" applyAlignment="1">
      <alignment vertical="center"/>
      <protection locked="0"/>
    </xf>
  </cellXfs>
  <cellStyles count="5">
    <cellStyle name="Normal" xfId="0"/>
    <cellStyle name="Hyperlink" xfId="15"/>
    <cellStyle name="標準_Ⅴ" xfId="16"/>
    <cellStyle name="標準_Ⅵ" xfId="17"/>
    <cellStyle name="Followed Hyperlink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showOutlineSymbols="0" view="pageBreakPreview" zoomScaleNormal="87" zoomScaleSheetLayoutView="100" workbookViewId="0" topLeftCell="A1">
      <selection activeCell="K4" sqref="K4"/>
    </sheetView>
  </sheetViews>
  <sheetFormatPr defaultColWidth="9.00390625" defaultRowHeight="13.5"/>
  <cols>
    <col min="1" max="1" width="4.75390625" style="2" customWidth="1"/>
    <col min="2" max="3" width="3.75390625" style="2" customWidth="1"/>
    <col min="4" max="4" width="19.50390625" style="2" customWidth="1"/>
    <col min="5" max="5" width="12.75390625" style="2" customWidth="1"/>
    <col min="6" max="6" width="7.75390625" style="2" hidden="1" customWidth="1"/>
    <col min="7" max="7" width="7.75390625" style="2" customWidth="1"/>
    <col min="8" max="8" width="12.75390625" style="2" customWidth="1"/>
    <col min="9" max="9" width="7.75390625" style="2" hidden="1" customWidth="1"/>
    <col min="10" max="10" width="7.75390625" style="2" customWidth="1"/>
    <col min="11" max="11" width="12.75390625" style="2" customWidth="1"/>
    <col min="12" max="12" width="7.75390625" style="2" hidden="1" customWidth="1"/>
    <col min="13" max="13" width="7.75390625" style="2" customWidth="1"/>
    <col min="14" max="14" width="10.75390625" style="2" customWidth="1"/>
    <col min="15" max="15" width="10.75390625" style="2" hidden="1" customWidth="1"/>
    <col min="16" max="16384" width="10.75390625" style="2" customWidth="1"/>
  </cols>
  <sheetData>
    <row r="1" ht="15">
      <c r="A1" s="1" t="s">
        <v>37</v>
      </c>
    </row>
    <row r="3" spans="1:13" ht="14.25">
      <c r="A3" s="3"/>
      <c r="K3" s="4" t="s">
        <v>0</v>
      </c>
      <c r="L3" s="4"/>
      <c r="M3" s="4"/>
    </row>
    <row r="4" spans="1:14" ht="19.5" customHeight="1">
      <c r="A4" s="5" t="s">
        <v>1</v>
      </c>
      <c r="B4" s="6"/>
      <c r="C4" s="6"/>
      <c r="D4" s="6"/>
      <c r="E4" s="7" t="s">
        <v>38</v>
      </c>
      <c r="F4" s="6"/>
      <c r="G4" s="8"/>
      <c r="H4" s="7" t="s">
        <v>39</v>
      </c>
      <c r="I4" s="6"/>
      <c r="J4" s="8"/>
      <c r="K4" s="37" t="s">
        <v>41</v>
      </c>
      <c r="L4" s="6"/>
      <c r="M4" s="8"/>
      <c r="N4" s="9"/>
    </row>
    <row r="5" spans="1:14" ht="19.5" customHeight="1">
      <c r="A5" s="10"/>
      <c r="B5" s="11"/>
      <c r="C5" s="11"/>
      <c r="D5" s="11"/>
      <c r="E5" s="12" t="s">
        <v>2</v>
      </c>
      <c r="F5" s="12" t="s">
        <v>3</v>
      </c>
      <c r="G5" s="12" t="s">
        <v>3</v>
      </c>
      <c r="H5" s="12" t="s">
        <v>2</v>
      </c>
      <c r="I5" s="12" t="s">
        <v>3</v>
      </c>
      <c r="J5" s="13" t="s">
        <v>3</v>
      </c>
      <c r="K5" s="12" t="s">
        <v>2</v>
      </c>
      <c r="L5" s="12" t="s">
        <v>3</v>
      </c>
      <c r="M5" s="13" t="s">
        <v>3</v>
      </c>
      <c r="N5" s="9"/>
    </row>
    <row r="6" spans="1:14" ht="24.75" customHeight="1">
      <c r="A6" s="12"/>
      <c r="B6" s="14">
        <v>1</v>
      </c>
      <c r="C6" s="40" t="s">
        <v>34</v>
      </c>
      <c r="D6" s="41"/>
      <c r="E6" s="15">
        <v>5462</v>
      </c>
      <c r="F6" s="16"/>
      <c r="G6" s="34">
        <f>IF(ISERROR(E6/$E$15*100),"－",E6/$E$15*100)</f>
        <v>0.5839874948411943</v>
      </c>
      <c r="H6" s="15">
        <v>4967</v>
      </c>
      <c r="I6" s="16"/>
      <c r="J6" s="34">
        <f>IF(ISERROR(H6/$H$15*100),"－",H6/$H$15*100)</f>
        <v>0.5101396285131797</v>
      </c>
      <c r="K6" s="15">
        <v>4461</v>
      </c>
      <c r="L6" s="16"/>
      <c r="M6" s="34">
        <f>IF(ISERROR(K6/$K$15*100),"－",K6/$K$15*100)</f>
        <v>0.4224791885672074</v>
      </c>
      <c r="N6" s="9"/>
    </row>
    <row r="7" spans="1:14" ht="24.75" customHeight="1">
      <c r="A7" s="10"/>
      <c r="B7" s="17">
        <v>2</v>
      </c>
      <c r="C7" s="38" t="s">
        <v>32</v>
      </c>
      <c r="D7" s="39"/>
      <c r="E7" s="18">
        <v>117635</v>
      </c>
      <c r="F7" s="18"/>
      <c r="G7" s="35">
        <f aca="true" t="shared" si="0" ref="G7:G15">IF(ISERROR(E7/$E$15*100),"－",E7/$E$15*100)</f>
        <v>12.577328626079073</v>
      </c>
      <c r="H7" s="18">
        <v>104568</v>
      </c>
      <c r="I7" s="18"/>
      <c r="J7" s="35">
        <f aca="true" t="shared" si="1" ref="J7:J15">IF(ISERROR(H7/$H$15*100),"－",H7/$H$15*100)</f>
        <v>10.739738408368467</v>
      </c>
      <c r="K7" s="18">
        <v>141267</v>
      </c>
      <c r="L7" s="18"/>
      <c r="M7" s="35">
        <f aca="true" t="shared" si="2" ref="M7:M15">IF(ISERROR(K7/$K$15*100),"－",K7/$K$15*100)</f>
        <v>13.378697048043867</v>
      </c>
      <c r="N7" s="9"/>
    </row>
    <row r="8" spans="1:14" ht="24.75" customHeight="1">
      <c r="A8" s="10" t="s">
        <v>4</v>
      </c>
      <c r="B8" s="17"/>
      <c r="C8" s="11" t="s">
        <v>9</v>
      </c>
      <c r="D8" s="19" t="s">
        <v>10</v>
      </c>
      <c r="E8" s="20">
        <v>90289</v>
      </c>
      <c r="F8" s="18"/>
      <c r="G8" s="35">
        <f t="shared" si="0"/>
        <v>9.65354209478517</v>
      </c>
      <c r="H8" s="20">
        <v>92230</v>
      </c>
      <c r="I8" s="18"/>
      <c r="J8" s="35">
        <f t="shared" si="1"/>
        <v>9.472554446903677</v>
      </c>
      <c r="K8" s="20">
        <v>96628</v>
      </c>
      <c r="L8" s="18"/>
      <c r="M8" s="35">
        <f t="shared" si="2"/>
        <v>9.151158716178461</v>
      </c>
      <c r="N8" s="9"/>
    </row>
    <row r="9" spans="1:14" ht="24.75" customHeight="1">
      <c r="A9" s="10"/>
      <c r="B9" s="17"/>
      <c r="C9" s="11" t="s">
        <v>11</v>
      </c>
      <c r="D9" s="19" t="s">
        <v>12</v>
      </c>
      <c r="E9" s="20">
        <v>25012</v>
      </c>
      <c r="F9" s="18"/>
      <c r="G9" s="35">
        <f t="shared" si="0"/>
        <v>2.6742393300929974</v>
      </c>
      <c r="H9" s="20">
        <v>10746</v>
      </c>
      <c r="I9" s="18"/>
      <c r="J9" s="35">
        <f t="shared" si="1"/>
        <v>1.1036763535338492</v>
      </c>
      <c r="K9" s="20">
        <v>36247</v>
      </c>
      <c r="L9" s="18"/>
      <c r="M9" s="35">
        <f t="shared" si="2"/>
        <v>3.4327736265401407</v>
      </c>
      <c r="N9" s="9"/>
    </row>
    <row r="10" spans="1:14" ht="24.75" customHeight="1">
      <c r="A10" s="10"/>
      <c r="B10" s="17"/>
      <c r="C10" s="11" t="s">
        <v>13</v>
      </c>
      <c r="D10" s="19" t="s">
        <v>14</v>
      </c>
      <c r="E10" s="20">
        <v>2334</v>
      </c>
      <c r="F10" s="18"/>
      <c r="G10" s="35">
        <f t="shared" si="0"/>
        <v>0.24954720120090582</v>
      </c>
      <c r="H10" s="20">
        <v>1592</v>
      </c>
      <c r="I10" s="18"/>
      <c r="J10" s="35">
        <f t="shared" si="1"/>
        <v>0.16350760793094063</v>
      </c>
      <c r="K10" s="20">
        <v>8392</v>
      </c>
      <c r="L10" s="18"/>
      <c r="M10" s="35">
        <f t="shared" si="2"/>
        <v>0.7947647053252644</v>
      </c>
      <c r="N10" s="9"/>
    </row>
    <row r="11" spans="1:14" ht="24.75" customHeight="1">
      <c r="A11" s="10"/>
      <c r="B11" s="17">
        <v>3</v>
      </c>
      <c r="C11" s="38" t="s">
        <v>33</v>
      </c>
      <c r="D11" s="39"/>
      <c r="E11" s="18">
        <v>59878</v>
      </c>
      <c r="F11" s="18"/>
      <c r="G11" s="35">
        <f t="shared" si="0"/>
        <v>6.402051119754858</v>
      </c>
      <c r="H11" s="18">
        <v>61506</v>
      </c>
      <c r="I11" s="18"/>
      <c r="J11" s="35">
        <f t="shared" si="1"/>
        <v>6.317021943090725</v>
      </c>
      <c r="K11" s="18">
        <v>54924</v>
      </c>
      <c r="L11" s="18"/>
      <c r="M11" s="35">
        <f t="shared" si="2"/>
        <v>5.201579680086371</v>
      </c>
      <c r="N11" s="9"/>
    </row>
    <row r="12" spans="1:14" ht="24.75" customHeight="1">
      <c r="A12" s="10"/>
      <c r="B12" s="17"/>
      <c r="C12" s="11" t="s">
        <v>9</v>
      </c>
      <c r="D12" s="21" t="s">
        <v>15</v>
      </c>
      <c r="E12" s="20">
        <v>13851</v>
      </c>
      <c r="F12" s="18"/>
      <c r="G12" s="35">
        <f t="shared" si="0"/>
        <v>1.4809247145817253</v>
      </c>
      <c r="H12" s="20">
        <v>4361</v>
      </c>
      <c r="I12" s="18"/>
      <c r="J12" s="35">
        <f t="shared" si="1"/>
        <v>0.447899923484191</v>
      </c>
      <c r="K12" s="20">
        <v>4016</v>
      </c>
      <c r="L12" s="18"/>
      <c r="M12" s="35">
        <f t="shared" si="2"/>
        <v>0.38033544525575097</v>
      </c>
      <c r="N12" s="9"/>
    </row>
    <row r="13" spans="1:14" ht="24.75" customHeight="1">
      <c r="A13" s="10" t="s">
        <v>5</v>
      </c>
      <c r="B13" s="17"/>
      <c r="C13" s="11" t="s">
        <v>11</v>
      </c>
      <c r="D13" s="19" t="s">
        <v>16</v>
      </c>
      <c r="E13" s="20">
        <v>46027</v>
      </c>
      <c r="F13" s="18"/>
      <c r="G13" s="35">
        <f t="shared" si="0"/>
        <v>4.9211264051731325</v>
      </c>
      <c r="H13" s="20">
        <v>57145</v>
      </c>
      <c r="I13" s="18"/>
      <c r="J13" s="35">
        <f t="shared" si="1"/>
        <v>5.869122019606534</v>
      </c>
      <c r="K13" s="20">
        <v>50908</v>
      </c>
      <c r="L13" s="18"/>
      <c r="M13" s="35">
        <f t="shared" si="2"/>
        <v>4.82124423483062</v>
      </c>
      <c r="N13" s="9"/>
    </row>
    <row r="14" spans="1:14" ht="24.75" customHeight="1">
      <c r="A14" s="10"/>
      <c r="B14" s="17">
        <v>4</v>
      </c>
      <c r="C14" s="38" t="s">
        <v>7</v>
      </c>
      <c r="D14" s="39"/>
      <c r="E14" s="20">
        <v>752319</v>
      </c>
      <c r="F14" s="18"/>
      <c r="G14" s="35">
        <f t="shared" si="0"/>
        <v>80.43663275932488</v>
      </c>
      <c r="H14" s="20">
        <v>802614</v>
      </c>
      <c r="I14" s="18"/>
      <c r="J14" s="35">
        <f t="shared" si="1"/>
        <v>82.43310002002762</v>
      </c>
      <c r="K14" s="20">
        <v>855258</v>
      </c>
      <c r="L14" s="18"/>
      <c r="M14" s="35">
        <f t="shared" si="2"/>
        <v>80.99724408330256</v>
      </c>
      <c r="N14" s="9"/>
    </row>
    <row r="15" spans="1:15" ht="24.75" customHeight="1">
      <c r="A15" s="10"/>
      <c r="B15" s="22" t="s">
        <v>17</v>
      </c>
      <c r="C15" s="19"/>
      <c r="D15" s="19"/>
      <c r="E15" s="23">
        <f>SUM(E6:E7,E11,E14)</f>
        <v>935294</v>
      </c>
      <c r="F15" s="23"/>
      <c r="G15" s="36">
        <f t="shared" si="0"/>
        <v>100</v>
      </c>
      <c r="H15" s="23">
        <f>SUM(H6:H7,H11,H14)</f>
        <v>973655</v>
      </c>
      <c r="I15" s="23"/>
      <c r="J15" s="36">
        <f t="shared" si="1"/>
        <v>100</v>
      </c>
      <c r="K15" s="23">
        <f>K6+K7+K11+K14</f>
        <v>1055910</v>
      </c>
      <c r="L15" s="23"/>
      <c r="M15" s="36">
        <f t="shared" si="2"/>
        <v>100</v>
      </c>
      <c r="N15" s="9"/>
      <c r="O15" s="2">
        <v>1055910</v>
      </c>
    </row>
    <row r="16" spans="1:14" ht="24.75" customHeight="1">
      <c r="A16" s="12"/>
      <c r="B16" s="14">
        <v>1</v>
      </c>
      <c r="C16" s="40" t="s">
        <v>35</v>
      </c>
      <c r="D16" s="41"/>
      <c r="E16" s="15">
        <v>120720</v>
      </c>
      <c r="F16" s="16"/>
      <c r="G16" s="34">
        <f>IF(ISERROR(E16/$E$24*100),"－",E16/$E$24*100)</f>
        <v>23.28537507932497</v>
      </c>
      <c r="H16" s="15">
        <v>111361</v>
      </c>
      <c r="I16" s="16"/>
      <c r="J16" s="34">
        <f>IF(ISERROR(H16/$H$24*100),"－",H16/$H$24*100)</f>
        <v>21.081156802947095</v>
      </c>
      <c r="K16" s="15">
        <v>108280</v>
      </c>
      <c r="L16" s="16"/>
      <c r="M16" s="34">
        <f>IF(ISERROR(K16/$K$24*100),"－",K16/$K$24*100)</f>
        <v>18.01753831306055</v>
      </c>
      <c r="N16" s="9"/>
    </row>
    <row r="17" spans="1:14" ht="24.75" customHeight="1">
      <c r="A17" s="10"/>
      <c r="B17" s="17">
        <v>2</v>
      </c>
      <c r="C17" s="38" t="s">
        <v>36</v>
      </c>
      <c r="D17" s="39"/>
      <c r="E17" s="18">
        <v>285061</v>
      </c>
      <c r="F17" s="18"/>
      <c r="G17" s="35">
        <f aca="true" t="shared" si="3" ref="G17:G24">IF(ISERROR(E17/$E$24*100),"－",E17/$E$24*100)</f>
        <v>54.98469437945208</v>
      </c>
      <c r="H17" s="18">
        <v>320073</v>
      </c>
      <c r="I17" s="18"/>
      <c r="J17" s="35">
        <f aca="true" t="shared" si="4" ref="J17:J24">IF(ISERROR(H17/$H$24*100),"－",H17/$H$24*100)</f>
        <v>60.59131205170289</v>
      </c>
      <c r="K17" s="18">
        <f>SUM(K18:K19)</f>
        <v>370951</v>
      </c>
      <c r="L17" s="18"/>
      <c r="M17" s="35">
        <f aca="true" t="shared" si="5" ref="M17:M24">IF(ISERROR(K17/$K$24*100),"－",K17/$K$24*100)</f>
        <v>61.72537730668752</v>
      </c>
      <c r="N17" s="9"/>
    </row>
    <row r="18" spans="1:14" ht="24.75" customHeight="1">
      <c r="A18" s="10" t="s">
        <v>4</v>
      </c>
      <c r="B18" s="17"/>
      <c r="C18" s="11" t="s">
        <v>9</v>
      </c>
      <c r="D18" s="24" t="s">
        <v>18</v>
      </c>
      <c r="E18" s="20">
        <v>74506</v>
      </c>
      <c r="F18" s="18"/>
      <c r="G18" s="35">
        <f t="shared" si="3"/>
        <v>14.371273655236799</v>
      </c>
      <c r="H18" s="20">
        <v>63751</v>
      </c>
      <c r="I18" s="18"/>
      <c r="J18" s="35">
        <f t="shared" si="4"/>
        <v>12.06836170063739</v>
      </c>
      <c r="K18" s="20">
        <v>87744</v>
      </c>
      <c r="L18" s="18"/>
      <c r="M18" s="35">
        <f t="shared" si="5"/>
        <v>14.600396026423947</v>
      </c>
      <c r="N18" s="9"/>
    </row>
    <row r="19" spans="1:14" ht="24.75" customHeight="1">
      <c r="A19" s="10"/>
      <c r="B19" s="17"/>
      <c r="C19" s="11" t="s">
        <v>11</v>
      </c>
      <c r="D19" s="24" t="s">
        <v>19</v>
      </c>
      <c r="E19" s="20">
        <v>210555</v>
      </c>
      <c r="F19" s="18"/>
      <c r="G19" s="35">
        <f t="shared" si="3"/>
        <v>40.61342072421529</v>
      </c>
      <c r="H19" s="20">
        <v>256322</v>
      </c>
      <c r="I19" s="18"/>
      <c r="J19" s="35">
        <f t="shared" si="4"/>
        <v>48.522950351065504</v>
      </c>
      <c r="K19" s="20">
        <v>283207</v>
      </c>
      <c r="L19" s="18"/>
      <c r="M19" s="35">
        <f t="shared" si="5"/>
        <v>47.124981280263576</v>
      </c>
      <c r="N19" s="9"/>
    </row>
    <row r="20" spans="1:14" ht="24.75" customHeight="1">
      <c r="A20" s="10"/>
      <c r="B20" s="17">
        <v>3</v>
      </c>
      <c r="C20" s="38" t="s">
        <v>20</v>
      </c>
      <c r="D20" s="39"/>
      <c r="E20" s="20">
        <v>20939</v>
      </c>
      <c r="F20" s="18"/>
      <c r="G20" s="35">
        <f t="shared" si="3"/>
        <v>4.038870682455149</v>
      </c>
      <c r="H20" s="20">
        <v>14008</v>
      </c>
      <c r="I20" s="18"/>
      <c r="J20" s="35">
        <f t="shared" si="4"/>
        <v>2.6517797478083254</v>
      </c>
      <c r="K20" s="20">
        <v>31899</v>
      </c>
      <c r="L20" s="18"/>
      <c r="M20" s="35">
        <f t="shared" si="5"/>
        <v>5.307918864502388</v>
      </c>
      <c r="N20" s="9"/>
    </row>
    <row r="21" spans="1:14" ht="24.75" customHeight="1">
      <c r="A21" s="10"/>
      <c r="B21" s="17">
        <v>4</v>
      </c>
      <c r="C21" s="38" t="s">
        <v>21</v>
      </c>
      <c r="D21" s="39"/>
      <c r="E21" s="20">
        <v>29197</v>
      </c>
      <c r="F21" s="18"/>
      <c r="G21" s="35">
        <f t="shared" si="3"/>
        <v>5.631735389256553</v>
      </c>
      <c r="H21" s="20">
        <v>25323</v>
      </c>
      <c r="I21" s="18"/>
      <c r="J21" s="35">
        <f t="shared" si="4"/>
        <v>4.793762032677772</v>
      </c>
      <c r="K21" s="20">
        <v>38865</v>
      </c>
      <c r="L21" s="18"/>
      <c r="M21" s="35">
        <f t="shared" si="5"/>
        <v>6.467044944007188</v>
      </c>
      <c r="N21" s="9"/>
    </row>
    <row r="22" spans="1:14" ht="24.75" customHeight="1">
      <c r="A22" s="10" t="s">
        <v>6</v>
      </c>
      <c r="B22" s="17">
        <v>5</v>
      </c>
      <c r="C22" s="38" t="s">
        <v>22</v>
      </c>
      <c r="D22" s="39"/>
      <c r="E22" s="20">
        <v>59446</v>
      </c>
      <c r="F22" s="18"/>
      <c r="G22" s="35">
        <f t="shared" si="3"/>
        <v>11.466388394346854</v>
      </c>
      <c r="H22" s="20">
        <v>55122</v>
      </c>
      <c r="I22" s="18"/>
      <c r="J22" s="35">
        <f t="shared" si="4"/>
        <v>10.434851746051578</v>
      </c>
      <c r="K22" s="20">
        <v>48900</v>
      </c>
      <c r="L22" s="18"/>
      <c r="M22" s="35">
        <f t="shared" si="5"/>
        <v>8.1368454332163</v>
      </c>
      <c r="N22" s="9"/>
    </row>
    <row r="23" spans="1:14" ht="24.75" customHeight="1">
      <c r="A23" s="10"/>
      <c r="B23" s="17">
        <v>6</v>
      </c>
      <c r="C23" s="38" t="s">
        <v>8</v>
      </c>
      <c r="D23" s="39"/>
      <c r="E23" s="20">
        <v>3074</v>
      </c>
      <c r="F23" s="18"/>
      <c r="G23" s="35">
        <f t="shared" si="3"/>
        <v>0.5929360751643883</v>
      </c>
      <c r="H23" s="20">
        <v>2362</v>
      </c>
      <c r="I23" s="18"/>
      <c r="J23" s="35">
        <f t="shared" si="4"/>
        <v>0.4471376188123404</v>
      </c>
      <c r="K23" s="20">
        <v>2075</v>
      </c>
      <c r="L23" s="18"/>
      <c r="M23" s="35">
        <f t="shared" si="5"/>
        <v>0.3452751385260495</v>
      </c>
      <c r="N23" s="9"/>
    </row>
    <row r="24" spans="1:14" ht="24.75" customHeight="1">
      <c r="A24" s="10"/>
      <c r="B24" s="22" t="s">
        <v>23</v>
      </c>
      <c r="C24" s="19"/>
      <c r="D24" s="19"/>
      <c r="E24" s="23">
        <f>SUM(E16:E17,E20:E23)</f>
        <v>518437</v>
      </c>
      <c r="F24" s="23"/>
      <c r="G24" s="36">
        <f t="shared" si="3"/>
        <v>100</v>
      </c>
      <c r="H24" s="23">
        <f>SUM(H16:H17,H20:H23)</f>
        <v>528249</v>
      </c>
      <c r="I24" s="23"/>
      <c r="J24" s="36">
        <f t="shared" si="4"/>
        <v>100</v>
      </c>
      <c r="K24" s="23">
        <f>SUM(K16:K23)-K18-K19</f>
        <v>600970</v>
      </c>
      <c r="L24" s="23"/>
      <c r="M24" s="36">
        <f t="shared" si="5"/>
        <v>100</v>
      </c>
      <c r="N24" s="9"/>
    </row>
    <row r="25" spans="1:14" ht="16.5" customHeight="1">
      <c r="A25" s="12"/>
      <c r="B25" s="42" t="s">
        <v>24</v>
      </c>
      <c r="C25" s="43"/>
      <c r="D25" s="44"/>
      <c r="E25" s="52">
        <f>E15-E24</f>
        <v>416857</v>
      </c>
      <c r="F25" s="25"/>
      <c r="G25" s="25"/>
      <c r="H25" s="52">
        <f>H15-H24</f>
        <v>445406</v>
      </c>
      <c r="I25" s="25"/>
      <c r="J25" s="26"/>
      <c r="K25" s="52">
        <f>K15-K24</f>
        <v>454940</v>
      </c>
      <c r="L25" s="25"/>
      <c r="M25" s="26"/>
      <c r="N25" s="9"/>
    </row>
    <row r="26" spans="1:14" ht="16.5" customHeight="1">
      <c r="A26" s="10" t="s">
        <v>25</v>
      </c>
      <c r="B26" s="22"/>
      <c r="C26" s="19"/>
      <c r="D26" s="27" t="s">
        <v>26</v>
      </c>
      <c r="E26" s="53"/>
      <c r="F26" s="23"/>
      <c r="G26" s="23"/>
      <c r="H26" s="53"/>
      <c r="I26" s="23"/>
      <c r="J26" s="28"/>
      <c r="K26" s="53"/>
      <c r="L26" s="23"/>
      <c r="M26" s="28"/>
      <c r="N26" s="9"/>
    </row>
    <row r="27" spans="1:14" ht="16.5" customHeight="1">
      <c r="A27" s="10"/>
      <c r="B27" s="45" t="s">
        <v>27</v>
      </c>
      <c r="C27" s="46"/>
      <c r="D27" s="47"/>
      <c r="E27" s="54">
        <v>7089</v>
      </c>
      <c r="F27" s="25"/>
      <c r="G27" s="25"/>
      <c r="H27" s="54">
        <v>9225</v>
      </c>
      <c r="I27" s="25"/>
      <c r="J27" s="26"/>
      <c r="K27" s="54">
        <v>18963</v>
      </c>
      <c r="L27" s="25"/>
      <c r="M27" s="26"/>
      <c r="N27" s="9"/>
    </row>
    <row r="28" spans="1:14" ht="16.5" customHeight="1">
      <c r="A28" s="10"/>
      <c r="B28" s="22"/>
      <c r="C28" s="19"/>
      <c r="D28" s="27" t="s">
        <v>28</v>
      </c>
      <c r="E28" s="55"/>
      <c r="F28" s="23"/>
      <c r="G28" s="23"/>
      <c r="H28" s="55"/>
      <c r="I28" s="23"/>
      <c r="J28" s="28"/>
      <c r="K28" s="55"/>
      <c r="L28" s="23"/>
      <c r="M28" s="28"/>
      <c r="N28" s="9"/>
    </row>
    <row r="29" spans="1:14" ht="16.5" customHeight="1">
      <c r="A29" s="10" t="s">
        <v>29</v>
      </c>
      <c r="B29" s="48" t="s">
        <v>30</v>
      </c>
      <c r="C29" s="40"/>
      <c r="D29" s="41"/>
      <c r="E29" s="52">
        <f>E25-E27</f>
        <v>409768</v>
      </c>
      <c r="F29" s="25"/>
      <c r="G29" s="25"/>
      <c r="H29" s="52">
        <f>H25-H27</f>
        <v>436181</v>
      </c>
      <c r="I29" s="25"/>
      <c r="J29" s="26"/>
      <c r="K29" s="52">
        <f>K25-K27</f>
        <v>435977</v>
      </c>
      <c r="L29" s="25"/>
      <c r="M29" s="26"/>
      <c r="N29" s="9"/>
    </row>
    <row r="30" spans="1:14" ht="16.5" customHeight="1">
      <c r="A30" s="10"/>
      <c r="B30" s="22"/>
      <c r="C30" s="19"/>
      <c r="D30" s="27"/>
      <c r="E30" s="53"/>
      <c r="F30" s="23"/>
      <c r="G30" s="23"/>
      <c r="H30" s="53"/>
      <c r="I30" s="23"/>
      <c r="J30" s="28"/>
      <c r="K30" s="53"/>
      <c r="L30" s="23"/>
      <c r="M30" s="28"/>
      <c r="N30" s="9"/>
    </row>
    <row r="31" spans="1:256" ht="30" customHeight="1">
      <c r="A31" s="49" t="s">
        <v>31</v>
      </c>
      <c r="B31" s="50"/>
      <c r="C31" s="50"/>
      <c r="D31" s="51"/>
      <c r="E31" s="29">
        <v>75</v>
      </c>
      <c r="F31" s="30"/>
      <c r="G31" s="30"/>
      <c r="H31" s="29">
        <v>74</v>
      </c>
      <c r="I31" s="30"/>
      <c r="J31" s="31"/>
      <c r="K31" s="29">
        <v>64</v>
      </c>
      <c r="L31" s="30"/>
      <c r="M31" s="31"/>
      <c r="N31" s="3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13" ht="14.25" hidden="1">
      <c r="A32" s="33"/>
      <c r="B32" s="33"/>
      <c r="C32" s="33"/>
      <c r="D32" s="33"/>
      <c r="E32" s="33" t="s">
        <v>40</v>
      </c>
      <c r="F32" s="33"/>
      <c r="G32" s="33"/>
      <c r="H32" s="33" t="s">
        <v>40</v>
      </c>
      <c r="I32" s="33"/>
      <c r="J32" s="33"/>
      <c r="K32" s="33"/>
      <c r="L32" s="33"/>
      <c r="M32" s="33"/>
    </row>
  </sheetData>
  <mergeCells count="23">
    <mergeCell ref="E29:E30"/>
    <mergeCell ref="H29:H30"/>
    <mergeCell ref="K29:K30"/>
    <mergeCell ref="E25:E26"/>
    <mergeCell ref="H25:H26"/>
    <mergeCell ref="K25:K26"/>
    <mergeCell ref="E27:E28"/>
    <mergeCell ref="H27:H28"/>
    <mergeCell ref="K27:K28"/>
    <mergeCell ref="B25:D25"/>
    <mergeCell ref="B27:D27"/>
    <mergeCell ref="B29:D29"/>
    <mergeCell ref="A31:D31"/>
    <mergeCell ref="C16:D16"/>
    <mergeCell ref="C17:D17"/>
    <mergeCell ref="C6:D6"/>
    <mergeCell ref="C7:D7"/>
    <mergeCell ref="C11:D11"/>
    <mergeCell ref="C14:D14"/>
    <mergeCell ref="C21:D21"/>
    <mergeCell ref="C20:D20"/>
    <mergeCell ref="C22:D22"/>
    <mergeCell ref="C23:D23"/>
  </mergeCells>
  <printOptions horizontalCentered="1"/>
  <pageMargins left="0.7086614173228347" right="0.6299212598425197" top="0.984251968503937" bottom="0.7086614173228347" header="0.5118110236220472" footer="0.5118110236220472"/>
  <pageSetup firstPageNumber="31" useFirstPageNumber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2008-03-10T09:35:04Z</cp:lastPrinted>
  <dcterms:created xsi:type="dcterms:W3CDTF">2005-02-28T00:31:50Z</dcterms:created>
  <dcterms:modified xsi:type="dcterms:W3CDTF">2009-05-11T11:36:10Z</dcterms:modified>
  <cp:category/>
  <cp:version/>
  <cp:contentType/>
  <cp:contentStatus/>
</cp:coreProperties>
</file>