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10.24.31.150\生活\生活環境\05農集排・下水\公営企業会計\経営比較分析表\R2\【経営比較分析表】2020_074829_47_1718\【経営比較分析表】2020_074829_47_1718\"/>
    </mc:Choice>
  </mc:AlternateContent>
  <xr:revisionPtr revIDLastSave="0" documentId="13_ncr:1_{394740A5-8F24-437A-851D-9DC79AC74076}" xr6:coauthVersionLast="47" xr6:coauthVersionMax="47" xr10:uidLastSave="{00000000-0000-0000-0000-000000000000}"/>
  <workbookProtection workbookAlgorithmName="SHA-512" workbookHashValue="KDrL1srkkanvH28jBhNfl7Uer7hemPWYEcxf2b3zJh3UFuidqNKr/szKBTO8LUQbUjWB3o3TRPowa6uzpBasjA==" workbookSaltValue="US0nC7mkm+8PM4E+LaatrA==" workbookSpinCount="100000" lockStructure="1"/>
  <bookViews>
    <workbookView xWindow="1170" yWindow="405" windowWidth="29100" windowHeight="150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AD10" i="4"/>
  <c r="B10" i="4"/>
  <c r="BB8" i="4"/>
  <c r="AD8" i="4"/>
  <c r="W8" i="4"/>
  <c r="P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<sst xmlns="http://schemas.openxmlformats.org/spreadsheetml/2006/main" count="236" uniqueCount="120">
  <si>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</si>
  <si>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</si>
  <si>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</si>
  <si>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</si>
  <si>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</si>
  <si>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</si>
  <si>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</si>
  <si>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</si>
  <si>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</si>
  <si>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</si>
  <si>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</si>
  <si>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</si>
  <si>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</si>
  <si>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</si>
  <si>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</si>
  <si>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</si>
  <si>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</si>
  <si>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</si>
  <si>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</si>
  <si>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</si>
  <si>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</si>
  <si>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</si>
  <si>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</si>
  <si>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</si>
  <si>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</si>
  <si>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</si>
  <si>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</si>
  <si>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</si>
  <si>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</si>
  <si>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</si>
  <si>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</si>
  <si>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</si>
  <si>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</si>
  <si>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</si>
  <si>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</si>
  <si>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</si>
  <si>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</si>
  <si>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</si>
  <si>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</si>
  <si>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</si>
  <si>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</si>
  <si>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</si>
  <si>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</si>
  <si>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</si>
  <si>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</si>
  <si>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</si>
  <si>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</si>
  <si>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</si>
  <si>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</si>
  <si>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</si>
  <si>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</si>
  <si>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</si>
  <si>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</si>
  <si>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</si>
  <si>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</si>
  <si>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</si>
  <si>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</si>
  <si>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</si>
  <si>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</si>
  <si>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</si>
  <si>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</si>
  <si>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</si>
  <si>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</si>
  <si>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</si>
  <si>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</si>
  <si>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</si>
  <si>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</si>
  <si>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</si>
  <si>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</si>
  <si>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</si>
  <si>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</si>
  <si>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</si>
  <si>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</si>
  <si>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</si>
  <si>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</si>
  <si>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</si>
  <si>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</si>
  <si>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</si>
  <si>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</si>
  <si>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</si>
  <si>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</si>
  <si>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</si>
  <si>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</si>
  <si>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</si>
  <si>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</si>
  <si>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</si>
  <si>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</si>
  <si>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</si>
  <si>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</si>
  <si>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</si>
  <si>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</si>
  <si>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</si>
  <si>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</si>
  <si>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</si>
  <si>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</si>
  <si>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</si>
  <si>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</si>
  <si>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</si>
  <si>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</si>
  <si>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</si>
  <si>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</si>
  <si>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</si>
  <si>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</si>
  <si>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</si>
  <si>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</si>
  <si>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</si>
  <si>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</si>
  <si>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</si>
  <si>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</si>
  <si>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</si>
  <si>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</si>
  <si>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</si>
  <si>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</si>
  <si>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</si>
  <si>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</si>
  <si>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</si>
  <si>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</si>
  <si>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全体的な指標に影響があるのが使用料収入、維持管理経費及び接続状況などである。使用料収入の増は加入者の普及促進はもちろんのこと、滞納者に対する徹底強化を図り未徴収金の減に努めなければならない。
維持管理経費は今後ますます増加する事が予想される。施設の維持管理費の抑制に努めなければならない。事業規模的には限られた地域ではあるが、採算性の高い事業を目指し、財政の健全性確保に向けて、より一層の普及啓発活動に努める必要がある。</t>
    <rPh sb="122" eb="124">
      <t>シセツ</t>
    </rPh>
    <rPh sb="129" eb="130">
      <t>ヒ</t>
    </rPh>
    <rPh sb="145" eb="147">
      <t>ジギョウ</t>
    </rPh>
    <rPh sb="147" eb="150">
      <t>キボテキ</t>
    </rPh>
    <rPh sb="152" eb="153">
      <t>カギ</t>
    </rPh>
    <rPh sb="156" eb="158">
      <t>チイキ</t>
    </rPh>
    <phoneticPr fontId="4"/>
  </si>
  <si>
    <t>　供用開始が関岡下地区（Ｈ13.4.1）・関岡上地区（Ｈ17.3.31）と供用開始後20年を経過し、経年劣化によるポンプ修繕等の維持管理費用が出てきている。施設の現状を把握・分析し、適正な維持管理・延命化を図っていく必要がある。</t>
    <rPh sb="50" eb="52">
      <t>ケイネン</t>
    </rPh>
    <rPh sb="52" eb="54">
      <t>レッカ</t>
    </rPh>
    <rPh sb="60" eb="62">
      <t>シュウゼン</t>
    </rPh>
    <rPh sb="62" eb="63">
      <t>トウ</t>
    </rPh>
    <rPh sb="64" eb="66">
      <t>イジ</t>
    </rPh>
    <rPh sb="66" eb="68">
      <t>カンリ</t>
    </rPh>
    <rPh sb="68" eb="70">
      <t>ヒヨウ</t>
    </rPh>
    <rPh sb="71" eb="72">
      <t>デ</t>
    </rPh>
    <rPh sb="78" eb="80">
      <t>シセツ</t>
    </rPh>
    <phoneticPr fontId="4"/>
  </si>
  <si>
    <t>①収益的収支比率は100％以上となっていることが望ましいが、通報装置修繕等による臨時経費がかさみ90.03％と前年を下回り採算性の低い事業となっている。
④企業債残高規模比率は残債の減少により減ってはいるがいまだ数値は高く、注意が必要である。
⑤経費回収率は100％以上となっていることが望ましいが、64.44％と類似団体平均を下回っていて、使用料で賄えていない状況にある。
⑥汚水処理原価は有収水量1㎡あたり汚水処理に要した費用（コスト）であり、類似団体平均を下回っているが、今後も経費節減に努める必要がある。
⑦施設利用率は施設の利用状況や適性規模を判断する指標であり、高い数値が望まれるが、31.83％と類似団体平均を下回っており、未接続者への加入促進など有効利用が課題となっている。
⑧水洗化率は地域内の水洗トイレを設置して汚水処理している人口の割合であり、類似団体平均を上回っているが、より一層の普及啓発に努める必要がある。</t>
    <rPh sb="34" eb="36">
      <t>シュウゼン</t>
    </rPh>
    <rPh sb="36" eb="37">
      <t>トウ</t>
    </rPh>
    <rPh sb="40" eb="42">
      <t>リンジ</t>
    </rPh>
    <rPh sb="42" eb="44">
      <t>ケイヒ</t>
    </rPh>
    <rPh sb="55" eb="57">
      <t>ゼンネン</t>
    </rPh>
    <rPh sb="58" eb="60">
      <t>シタマワ</t>
    </rPh>
    <rPh sb="78" eb="80">
      <t>キギョウ</t>
    </rPh>
    <rPh sb="80" eb="81">
      <t>サイ</t>
    </rPh>
    <rPh sb="81" eb="83">
      <t>ザンダカ</t>
    </rPh>
    <rPh sb="83" eb="85">
      <t>キボ</t>
    </rPh>
    <rPh sb="85" eb="87">
      <t>ヒリツ</t>
    </rPh>
    <rPh sb="88" eb="90">
      <t>ザンサイ</t>
    </rPh>
    <rPh sb="91" eb="93">
      <t>ゲンショウ</t>
    </rPh>
    <rPh sb="96" eb="97">
      <t>ヘ</t>
    </rPh>
    <rPh sb="106" eb="108">
      <t>スウチ</t>
    </rPh>
    <rPh sb="109" eb="110">
      <t>タカ</t>
    </rPh>
    <rPh sb="112" eb="114">
      <t>チュウイ</t>
    </rPh>
    <rPh sb="115" eb="117">
      <t>ヒツヨウ</t>
    </rPh>
    <rPh sb="164" eb="165">
      <t>シタ</t>
    </rPh>
    <rPh sb="319" eb="322">
      <t>ミセツゾク</t>
    </rPh>
    <rPh sb="322" eb="323">
      <t>シャ</t>
    </rPh>
    <rPh sb="325" eb="327">
      <t>カニュウ</t>
    </rPh>
    <rPh sb="327" eb="329">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</si>
</sst>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AF-4204-8233-7598AA48D81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9AF-4204-8233-7598AA48D81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31.83</c:v>
                </c:pt>
                <c:pt idx="1">
                  <c:v>31.83</c:v>
                </c:pt>
                <c:pt idx="2">
                  <c:v>31.83</c:v>
                </c:pt>
                <c:pt idx="3">
                  <c:v>31.83</c:v>
                </c:pt>
                <c:pt idx="4">
                  <c:v>31.83</c:v>
                </c:pt>
              </c:numCache>
            </c:numRef>
          </c:val>
          <c:extLst>
            <c:ext xmlns:c16="http://schemas.microsoft.com/office/drawing/2014/chart" uri="{C3380CC4-5D6E-409C-BE32-E72D297353CC}">
              <c16:uniqueId val="{00000000-BADD-4320-BB8A-B5B2F76BC4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ADD-4320-BB8A-B5B2F76BC4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98.27</c:v>
                </c:pt>
                <c:pt idx="1">
                  <c:v>97.01</c:v>
                </c:pt>
                <c:pt idx="2">
                  <c:v>97.99</c:v>
                </c:pt>
                <c:pt idx="3">
                  <c:v>97.79</c:v>
                </c:pt>
                <c:pt idx="4">
                  <c:v>99.6</c:v>
                </c:pt>
              </c:numCache>
            </c:numRef>
          </c:val>
          <c:extLst>
            <c:ext xmlns:c16="http://schemas.microsoft.com/office/drawing/2014/chart" uri="{C3380CC4-5D6E-409C-BE32-E72D297353CC}">
              <c16:uniqueId val="{00000000-9B17-4785-A98D-3B30EF1D17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B17-4785-A98D-3B30EF1D17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88.42</c:v>
                </c:pt>
                <c:pt idx="1">
                  <c:v>66.19</c:v>
                </c:pt>
                <c:pt idx="2">
                  <c:v>44.6</c:v>
                </c:pt>
                <c:pt idx="3">
                  <c:v>90.87</c:v>
                </c:pt>
                <c:pt idx="4">
                  <c:v>90.03</c:v>
                </c:pt>
              </c:numCache>
            </c:numRef>
          </c:val>
          <c:extLst>
            <c:ext xmlns:c16="http://schemas.microsoft.com/office/drawing/2014/chart" uri="{C3380CC4-5D6E-409C-BE32-E72D297353CC}">
              <c16:uniqueId val="{00000000-BDD4-4080-AC1F-71FEEAFCF5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4-4080-AC1F-71FEEAFCF5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9-4CB1-A513-5ED52D3792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9-4CB1-A513-5ED52D3792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5A-476E-9EC4-A37D953056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5A-476E-9EC4-A37D953056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6-443B-9410-1B921893B3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6-443B-9410-1B921893B3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0F-4527-A85B-DB241DB573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0F-4527-A85B-DB241DB573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2203.52</c:v>
                </c:pt>
                <c:pt idx="2">
                  <c:v>2057.8200000000002</c:v>
                </c:pt>
                <c:pt idx="3">
                  <c:v>1902.25</c:v>
                </c:pt>
                <c:pt idx="4" formatCode="#,##0.00;&quot;△&quot;#,##0.00">
                  <c:v>0</c:v>
                </c:pt>
              </c:numCache>
            </c:numRef>
          </c:val>
          <c:extLst>
            <c:ext xmlns:c16="http://schemas.microsoft.com/office/drawing/2014/chart" uri="{C3380CC4-5D6E-409C-BE32-E72D297353CC}">
              <c16:uniqueId val="{00000000-BEF6-4DD8-90AC-3F726E6A57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EF6-4DD8-90AC-3F726E6A57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61.34</c:v>
                </c:pt>
                <c:pt idx="1">
                  <c:v>67.94</c:v>
                </c:pt>
                <c:pt idx="2">
                  <c:v>55.48</c:v>
                </c:pt>
                <c:pt idx="3">
                  <c:v>65.489999999999995</c:v>
                </c:pt>
                <c:pt idx="4">
                  <c:v>64.44</c:v>
                </c:pt>
              </c:numCache>
            </c:numRef>
          </c:val>
          <c:extLst>
            <c:ext xmlns:c16="http://schemas.microsoft.com/office/drawing/2014/chart" uri="{C3380CC4-5D6E-409C-BE32-E72D297353CC}">
              <c16:uniqueId val="{00000000-E45D-43AD-8CB6-52089C516C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45D-43AD-8CB6-52089C516C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229.22</c:v>
                </c:pt>
                <c:pt idx="1">
                  <c:v>208.24</c:v>
                </c:pt>
                <c:pt idx="2">
                  <c:v>253.99</c:v>
                </c:pt>
                <c:pt idx="3">
                  <c:v>223.2</c:v>
                </c:pt>
                <c:pt idx="4">
                  <c:v>231.92</c:v>
                </c:pt>
              </c:numCache>
            </c:numRef>
          </c:val>
          <c:extLst>
            <c:ext xmlns:c16="http://schemas.microsoft.com/office/drawing/2014/chart" uri="{C3380CC4-5D6E-409C-BE32-E72D297353CC}">
              <c16:uniqueId val="{00000000-471B-44D4-9B65-79F7F114F6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71B-44D4-9B65-79F7F114F6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AJ12" sqref="A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矢祭町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5599</v>
      </c>
      <c r="AM8" s="68"/>
      <c r="AN8" s="68"/>
      <c r="AO8" s="68"/>
      <c r="AP8" s="68"/>
      <c r="AQ8" s="68"/>
      <c r="AR8" s="68"/>
      <c r="AS8" s="68"/>
      <c r="AT8" s="67">
        <f>データ!T6</f>
        <v>118.27</v>
      </c>
      <c r="AU8" s="67"/>
      <c r="AV8" s="67"/>
      <c r="AW8" s="67"/>
      <c r="AX8" s="67"/>
      <c r="AY8" s="67"/>
      <c r="AZ8" s="67"/>
      <c r="BA8" s="67"/>
      <c r="BB8" s="67">
        <f>データ!U6</f>
        <v>47.34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9.02</v>
      </c>
      <c r="Q10" s="67"/>
      <c r="R10" s="67"/>
      <c r="S10" s="67"/>
      <c r="T10" s="67"/>
      <c r="U10" s="67"/>
      <c r="V10" s="67"/>
      <c r="W10" s="67">
        <f>データ!Q6</f>
        <v>95</v>
      </c>
      <c r="X10" s="67"/>
      <c r="Y10" s="67"/>
      <c r="Z10" s="67"/>
      <c r="AA10" s="67"/>
      <c r="AB10" s="67"/>
      <c r="AC10" s="67"/>
      <c r="AD10" s="68">
        <f>データ!R6</f>
        <v>2520</v>
      </c>
      <c r="AE10" s="68"/>
      <c r="AF10" s="68"/>
      <c r="AG10" s="68"/>
      <c r="AH10" s="68"/>
      <c r="AI10" s="68"/>
      <c r="AJ10" s="68"/>
      <c r="AK10" s="2"/>
      <c r="AL10" s="68">
        <f>データ!V6</f>
        <v>500</v>
      </c>
      <c r="AM10" s="68"/>
      <c r="AN10" s="68"/>
      <c r="AO10" s="68"/>
      <c r="AP10" s="68"/>
      <c r="AQ10" s="68"/>
      <c r="AR10" s="68"/>
      <c r="AS10" s="68"/>
      <c r="AT10" s="67">
        <f>データ!W6</f>
        <v>0.56999999999999995</v>
      </c>
      <c r="AU10" s="67"/>
      <c r="AV10" s="67"/>
      <c r="AW10" s="67"/>
      <c r="AX10" s="67"/>
      <c r="AY10" s="67"/>
      <c r="AZ10" s="67"/>
      <c r="BA10" s="67"/>
      <c r="BB10" s="67">
        <f>データ!X6</f>
        <v>877.19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AY5OU+UCcO0frdIhN13OCxUjf1eKZ9SHGrthuTym6Vt4Qb5du/42+DFIaLb0bQAlGxrTa9LKRnCSb047U6C5hA==" saltValue="CuiwGqrAzpx5bTQ2AeRC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74829</v>
      </c>
      <c r="D6" s="33">
        <f t="shared" si="3"/>
        <v>47</v>
      </c>
      <c r="E6" s="33">
        <f t="shared" si="3"/>
        <v>17</v>
      </c>
      <c r="F6" s="33">
        <f t="shared" si="3"/>
        <v>5</v>
      </c>
      <c r="G6" s="33">
        <f t="shared" si="3"/>
        <v>0</v>
      </c>
      <c r="H6" s="33" t="str">
        <f t="shared" si="3"/>
        <v>福島県　矢祭町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9.02</v>
      </c>
      <c r="Q6" s="34">
        <f t="shared" si="3"/>
        <v>95</v>
      </c>
      <c r="R6" s="34">
        <f t="shared" si="3"/>
        <v>2520</v>
      </c>
      <c r="S6" s="34">
        <f t="shared" si="3"/>
        <v>5599</v>
      </c>
      <c r="T6" s="34">
        <f t="shared" si="3"/>
        <v>118.27</v>
      </c>
      <c r="U6" s="34">
        <f t="shared" si="3"/>
        <v>47.34</v>
      </c>
      <c r="V6" s="34">
        <f t="shared" si="3"/>
        <v>500</v>
      </c>
      <c r="W6" s="34">
        <f t="shared" si="3"/>
        <v>0.56999999999999995</v>
      </c>
      <c r="X6" s="34">
        <f t="shared" si="3"/>
        <v>877.19</v>
      </c>
      <c r="Y6" s="35">
        <f>IF(Y7="",NA(),Y7)</f>
        <v>88.42</v>
      </c>
      <c r="Z6" s="35">
        <f t="shared" ref="Z6:AH6" si="4">IF(Z7="",NA(),Z7)</f>
        <v>66.19</v>
      </c>
      <c r="AA6" s="35">
        <f t="shared" si="4"/>
        <v>44.6</v>
      </c>
      <c r="AB6" s="35">
        <f t="shared" si="4"/>
        <v>90.87</v>
      </c>
      <c r="AC6" s="35">
        <f t="shared" si="4"/>
        <v>90.03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2203.52</v>
      </c>
      <c r="BH6" s="35">
        <f t="shared" si="7"/>
        <v>2057.8200000000002</v>
      </c>
      <c r="BI6" s="35">
        <f t="shared" si="7"/>
        <v>1902.25</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61.34</v>
      </c>
      <c r="BR6" s="35">
        <f t="shared" ref="BR6:BZ6" si="8">IF(BR7="",NA(),BR7)</f>
        <v>67.94</v>
      </c>
      <c r="BS6" s="35">
        <f t="shared" si="8"/>
        <v>55.48</v>
      </c>
      <c r="BT6" s="35">
        <f t="shared" si="8"/>
        <v>65.489999999999995</v>
      </c>
      <c r="BU6" s="35">
        <f t="shared" si="8"/>
        <v>64.44</v>
      </c>
      <c r="BV6" s="35">
        <f t="shared" si="8"/>
        <v>55.32</v>
      </c>
      <c r="BW6" s="35">
        <f t="shared" si="8"/>
        <v>59.8</v>
      </c>
      <c r="BX6" s="35">
        <f t="shared" si="8"/>
        <v>57.77</v>
      </c>
      <c r="BY6" s="35">
        <f t="shared" si="8"/>
        <v>57.31</v>
      </c>
      <c r="BZ6" s="35">
        <f t="shared" si="8"/>
        <v>57.08</v>
      </c>
      <c r="CA6" s="34" t="str">
        <f>IF(CA7="","",IF(CA7="-","【-】","【"&amp;SUBSTITUTE(TEXT(CA7,"#,##0.00"),"-","△")&amp;"】"))</f>
        <v>【60.94】</v>
      </c>
      <c r="CB6" s="35">
        <f>IF(CB7="",NA(),CB7)</f>
        <v>229.22</v>
      </c>
      <c r="CC6" s="35">
        <f t="shared" ref="CC6:CK6" si="9">IF(CC7="",NA(),CC7)</f>
        <v>208.24</v>
      </c>
      <c r="CD6" s="35">
        <f t="shared" si="9"/>
        <v>253.99</v>
      </c>
      <c r="CE6" s="35">
        <f t="shared" si="9"/>
        <v>223.2</v>
      </c>
      <c r="CF6" s="35">
        <f t="shared" si="9"/>
        <v>231.92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31.83</v>
      </c>
      <c r="CN6" s="35">
        <f t="shared" ref="CN6:CV6" si="10">IF(CN7="",NA(),CN7)</f>
        <v>31.83</v>
      </c>
      <c r="CO6" s="35">
        <f t="shared" si="10"/>
        <v>31.83</v>
      </c>
      <c r="CP6" s="35">
        <f t="shared" si="10"/>
        <v>31.83</v>
      </c>
      <c r="CQ6" s="35">
        <f t="shared" si="10"/>
        <v>31.83</v>
      </c>
      <c r="CR6" s="35">
        <f t="shared" si="10"/>
        <v>60.65</v>
      </c>
      <c r="CS6" s="35">
        <f t="shared" si="10"/>
        <v>51.75</v>
      </c>
      <c r="CT6" s="35">
        <f t="shared" si="10"/>
        <v>50.68</v>
      </c>
      <c r="CU6" s="35">
        <f t="shared" si="10"/>
        <v>50.14</v>
      </c>
      <c r="CV6" s="35">
        <f t="shared" si="10"/>
        <v>54.83</v>
      </c>
      <c r="CW6" s="34" t="str">
        <f>IF(CW7="","",IF(CW7="-","【-】","【"&amp;SUBSTITUTE(TEXT(CW7,"#,##0.00"),"-","△")&amp;"】"))</f>
        <v>【54.84】</v>
      </c>
      <c r="CX6" s="35">
        <f>IF(CX7="",NA(),CX7)</f>
        <v>98.27</v>
      </c>
      <c r="CY6" s="35">
        <f t="shared" ref="CY6:DG6" si="11">IF(CY7="",NA(),CY7)</f>
        <v>97.01</v>
      </c>
      <c r="CZ6" s="35">
        <f t="shared" si="11"/>
        <v>97.99</v>
      </c>
      <c r="DA6" s="35">
        <f t="shared" si="11"/>
        <v>97.79</v>
      </c>
      <c r="DB6" s="35">
        <f t="shared" si="11"/>
        <v>99.6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74829</v>
      </c>
      <c r="D7" s="37">
        <v>47</v>
      </c>
      <c r="E7" s="37">
        <v>17</v>
      </c>
      <c r="F7" s="37">
        <v>5</v>
      </c>
      <c r="G7" s="37">
        <v>0</v>
      </c>
      <c r="H7" s="37" t="s">
        <v>98</v>
      </c>
      <c r="I7" s="37" t="s">
        <v>99</v>
      </c>
      <c r="J7" s="37" t="s">
        <v>100</v>
      </c>
      <c r="K7" s="37" t="s">
        <v>101</v>
      </c>
      <c r="L7" s="37" t="s">
        <v>102</v>
      </c>
      <c r="M7" s="37" t="s">
        <v>103</v>
      </c>
      <c r="N7" s="38" t="s">
        <v>104</v>
      </c>
      <c r="O7" s="38" t="s">
        <v>105</v>
      </c>
      <c r="P7" s="38">
        <v>9.02</v>
      </c>
      <c r="Q7" s="38">
        <v>95</v>
      </c>
      <c r="R7" s="38">
        <v>2520</v>
      </c>
      <c r="S7" s="38">
        <v>5599</v>
      </c>
      <c r="T7" s="38">
        <v>118.27</v>
      </c>
      <c r="U7" s="38">
        <v>47.34</v>
      </c>
      <c r="V7" s="38">
        <v>500</v>
      </c>
      <c r="W7" s="38">
        <v>0.56999999999999995</v>
      </c>
      <c r="X7" s="38">
        <v>877.19</v>
      </c>
      <c r="Y7" s="38">
        <v>88.42</v>
      </c>
      <c r="Z7" s="38">
        <v>66.19</v>
      </c>
      <c r="AA7" s="38">
        <v>44.6</v>
      </c>
      <c r="AB7" s="38">
        <v>90.87</v>
      </c>
      <c r="AC7" s="38">
        <v>90.03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2203.52</v>
      </c>
      <c r="BH7" s="38">
        <v>2057.8200000000002</v>
      </c>
      <c r="BI7" s="38">
        <v>1902.25</v>
      </c>
      <c r="BJ7" s="38">
        <v>0</v>
      </c>
      <c r="BK7" s="38">
        <v>974.93</v>
      </c>
      <c r="BL7" s="38">
        <v>855.8</v>
      </c>
      <c r="BM7" s="38">
        <v>789.46</v>
      </c>
      <c r="BN7" s="38">
        <v>826.83</v>
      </c>
      <c r="BO7" s="38">
        <v>867.83</v>
      </c>
      <c r="BP7" s="38">
        <v>832.52</v>
      </c>
      <c r="BQ7" s="38">
        <v>61.34</v>
      </c>
      <c r="BR7" s="38">
        <v>67.94</v>
      </c>
      <c r="BS7" s="38">
        <v>55.48</v>
      </c>
      <c r="BT7" s="38">
        <v>65.489999999999995</v>
      </c>
      <c r="BU7" s="38">
        <v>64.44</v>
      </c>
      <c r="BV7" s="38">
        <v>55.32</v>
      </c>
      <c r="BW7" s="38">
        <v>59.8</v>
      </c>
      <c r="BX7" s="38">
        <v>57.77</v>
      </c>
      <c r="BY7" s="38">
        <v>57.31</v>
      </c>
      <c r="BZ7" s="38">
        <v>57.08</v>
      </c>
      <c r="CA7" s="38">
        <v>60.94</v>
      </c>
      <c r="CB7" s="38">
        <v>229.22</v>
      </c>
      <c r="CC7" s="38">
        <v>208.24</v>
      </c>
      <c r="CD7" s="38">
        <v>253.99</v>
      </c>
      <c r="CE7" s="38">
        <v>223.2</v>
      </c>
      <c r="CF7" s="38">
        <v>231.92</v>
      </c>
      <c r="CG7" s="38">
        <v>283.17</v>
      </c>
      <c r="CH7" s="38">
        <v>263.76</v>
      </c>
      <c r="CI7" s="38">
        <v>274.35000000000002</v>
      </c>
      <c r="CJ7" s="38">
        <v>273.52</v>
      </c>
      <c r="CK7" s="38">
        <v>274.99</v>
      </c>
      <c r="CL7" s="38">
        <v>253.04</v>
      </c>
      <c r="CM7" s="38">
        <v>31.83</v>
      </c>
      <c r="CN7" s="38">
        <v>31.83</v>
      </c>
      <c r="CO7" s="38">
        <v>31.83</v>
      </c>
      <c r="CP7" s="38">
        <v>31.83</v>
      </c>
      <c r="CQ7" s="38">
        <v>31.83</v>
      </c>
      <c r="CR7" s="38">
        <v>60.65</v>
      </c>
      <c r="CS7" s="38">
        <v>51.75</v>
      </c>
      <c r="CT7" s="38">
        <v>50.68</v>
      </c>
      <c r="CU7" s="38">
        <v>50.14</v>
      </c>
      <c r="CV7" s="38">
        <v>54.83</v>
      </c>
      <c r="CW7" s="38">
        <v>54.84</v>
      </c>
      <c r="CX7" s="38">
        <v>98.27</v>
      </c>
      <c r="CY7" s="38">
        <v>97.01</v>
      </c>
      <c r="CZ7" s="38">
        <v>97.99</v>
      </c>
      <c r="DA7" s="38">
        <v>97.79</v>
      </c>
      <c r="DB7" s="38">
        <v>99.6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HP-R3-12</cp:lastModifiedBy>
  <dcterms:created xsi:type="dcterms:W3CDTF">2021-12-03T07:55:50Z</dcterms:created>
  <dcterms:modified xsi:type="dcterms:W3CDTF">2022-02-22T01:29:13Z</dcterms:modified>
  <cp:category/>
</cp:coreProperties>
</file>