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Ts3410d6c8\作業用\04 財政2\03-000　地方公営企業一般☆\○経営比較分析表（H29～）\R3\220105_【照会】公営企業に係る経営比較分析表（令和２年度決算）の分析等について\05_市町村回答\503平田村\"/>
    </mc:Choice>
  </mc:AlternateContent>
  <workbookProtection workbookAlgorithmName="SHA-512" workbookHashValue="Dcb7Wn/Q6jkOJAl5hFVo66KpN+ycvAW/RTq1vSOE3MHd3igjLBfMczo32cSqiSdR8h79kOeZ0e/8h/WcYyFSBg==" workbookSaltValue="JwcamdmAI83ByS6FW19pCA==" workbookSpinCount="100000" lockStructure="1"/>
  <bookViews>
    <workbookView xWindow="-120" yWindow="-120" windowWidth="20736" windowHeight="11160"/>
  </bookViews>
  <sheets>
    <sheet name="法非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L86" i="4" s="1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H86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E86" i="4" s="1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AT10" i="4" s="1"/>
  <c r="V6" i="5"/>
  <c r="U6" i="5"/>
  <c r="BB8" i="4" s="1"/>
  <c r="T6" i="5"/>
  <c r="AT8" i="4" s="1"/>
  <c r="S6" i="5"/>
  <c r="AL8" i="4" s="1"/>
  <c r="R6" i="5"/>
  <c r="Q6" i="5"/>
  <c r="W10" i="4" s="1"/>
  <c r="P6" i="5"/>
  <c r="P10" i="4" s="1"/>
  <c r="O6" i="5"/>
  <c r="I10" i="4" s="1"/>
  <c r="N6" i="5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J86" i="4"/>
  <c r="I86" i="4"/>
  <c r="AL10" i="4"/>
  <c r="AD10" i="4"/>
  <c r="B10" i="4"/>
  <c r="P8" i="4"/>
  <c r="I8" i="4"/>
</calcChain>
</file>

<file path=xl/sharedStrings.xml><?xml version="1.0" encoding="utf-8"?>
<sst xmlns="http://schemas.openxmlformats.org/spreadsheetml/2006/main" count="236" uniqueCount="119">
  <si>
    <t>経営比較分析表（令和2年度決算）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</si>
  <si>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</si>
  <si>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</si>
  <si>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</si>
  <si>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</si>
  <si>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</si>
  <si>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</si>
  <si>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</si>
  <si>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</si>
  <si>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</si>
  <si>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</si>
  <si>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</si>
  <si>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</si>
  <si>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</si>
  <si>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</si>
  <si>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</si>
  <si>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</si>
  <si>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</si>
  <si>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</si>
  <si>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</si>
  <si>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</si>
  <si>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</si>
  <si>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</si>
  <si>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令和2年度全国平均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</si>
  <si>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</si>
  <si>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</si>
  <si>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</si>
  <si>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</si>
  <si>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</si>
  <si>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</si>
  <si>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</si>
  <si>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</si>
  <si>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</si>
  <si>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</si>
  <si>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</si>
  <si>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</si>
  <si>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</si>
  <si>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</si>
  <si>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</si>
  <si>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</si>
  <si>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</si>
  <si>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</si>
  <si>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</si>
  <si>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</si>
  <si>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</si>
  <si>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</si>
  <si>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</si>
  <si>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</si>
  <si>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</si>
  <si>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</si>
  <si>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</si>
  <si>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</si>
  <si>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</si>
  <si>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</si>
  <si>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</si>
  <si>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</si>
  <si>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</si>
  <si>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</si>
  <si>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</si>
  <si>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</si>
  <si>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</si>
  <si>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</si>
  <si>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</si>
  <si>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</si>
  <si>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</si>
  <si>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</si>
  <si>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</si>
  <si>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</si>
  <si>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</si>
  <si>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</si>
  <si>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</si>
  <si>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</si>
  <si>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</si>
  <si>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</si>
  <si>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</si>
  <si>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</si>
  <si>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</si>
  <si>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</si>
  <si>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</si>
  <si>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</si>
  <si>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</si>
  <si>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</si>
  <si>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</si>
  <si>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</si>
  <si>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</si>
  <si>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</si>
  <si>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</si>
  <si>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</si>
  <si>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</si>
  <si>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</si>
  <si>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</si>
  <si>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</si>
  <si>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</si>
  <si>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</si>
  <si>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</si>
  <si>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</si>
  <si>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</si>
  <si>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</si>
  <si>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福島県　平田村</t>
  </si>
  <si>
    <t>法非適用</t>
  </si>
  <si>
    <t>下水道事業</t>
  </si>
  <si>
    <t>農業集落排水</t>
  </si>
  <si>
    <t>F2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</si>
  <si>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</si>
  <si>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</si>
  <si>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</si>
  <si>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</si>
  <si>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</si>
  <si>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</si>
  <si>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</si>
  <si>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</si>
  <si>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</si>
  <si>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</si>
  <si>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</si>
  <si>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</si>
  <si>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</si>
  <si>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管渠改善率について、現在は管渠の更新をしていないが、供用開始20年を経過する施設もあるため、策定した最適化構想を基に、計画的な更新を行っていく必要がある。</t>
    <rPh sb="1" eb="3">
      <t>カンキョ</t>
    </rPh>
    <rPh sb="3" eb="5">
      <t>カイゼン</t>
    </rPh>
    <rPh sb="5" eb="6">
      <t>リツ</t>
    </rPh>
    <rPh sb="11" eb="13">
      <t>ゲンザイ</t>
    </rPh>
    <rPh sb="14" eb="16">
      <t>カンキョ</t>
    </rPh>
    <rPh sb="17" eb="19">
      <t>コウシン</t>
    </rPh>
    <rPh sb="27" eb="29">
      <t>キョウヨウ</t>
    </rPh>
    <rPh sb="29" eb="31">
      <t>カイシ</t>
    </rPh>
    <rPh sb="33" eb="34">
      <t>ネン</t>
    </rPh>
    <rPh sb="35" eb="37">
      <t>ケイカ</t>
    </rPh>
    <rPh sb="39" eb="41">
      <t>シセツ</t>
    </rPh>
    <rPh sb="47" eb="49">
      <t>サクテイ</t>
    </rPh>
    <rPh sb="51" eb="54">
      <t>サイテキカ</t>
    </rPh>
    <rPh sb="54" eb="56">
      <t>コウソウ</t>
    </rPh>
    <rPh sb="57" eb="58">
      <t>モト</t>
    </rPh>
    <rPh sb="60" eb="63">
      <t>ケイカクテキ</t>
    </rPh>
    <rPh sb="64" eb="66">
      <t>コウシン</t>
    </rPh>
    <rPh sb="67" eb="68">
      <t>オコナ</t>
    </rPh>
    <rPh sb="72" eb="74">
      <t>ヒツヨウ</t>
    </rPh>
    <phoneticPr fontId="4"/>
  </si>
  <si>
    <t>　管渠改善率について、現在は管渠の更新をしていないが、供用開始20年を経過する施設もあるため、策定した最適化構想を基に、計画的な更新を行っていく必要がある。</t>
    <phoneticPr fontId="4"/>
  </si>
  <si>
    <t>①収益的収支比率について、前年度比で0.31増した。以前として、一般会計繰入金に依存する状況が続いているため、料金改定など料金収入での財源確保に取り組む必要がある。
④企業債残高対事業規模比率について、現在投資事業を行っていないため、年々減少している。供用開始後20年を経過する施設があり、今後施設の長寿命化、機能強化を進めて行く必要があることから、多額の支出が見込まれるため、今後の比率は増加となると思われる。
⑤経費回収率について、類似団体平均値を超えており、数値は100％ではあるが、今後の施設更新等の投資を考えると、更なる財源確保が必要となるため、料金改定などを検討する必要がある。
⑥汚水処理原価について、類似団体平均値より低く、適正であると思われる。今後更に効率的な汚水処理を実施するにあたって有収水量、収入料金増加のために接続率の向上を図る。
⑦施設利用率について、人口減少、処理数量減少から使用率も若干低下しているが、今後未加入世帯の継続を考えると適正だと思われる。
⑧水洗化率について、昨年とほぼ同等であるが、更なる向上のため、加入促進を図る。</t>
    <rPh sb="1" eb="4">
      <t>シュウエキテキ</t>
    </rPh>
    <rPh sb="4" eb="6">
      <t>シュウシ</t>
    </rPh>
    <rPh sb="6" eb="8">
      <t>ヒリツ</t>
    </rPh>
    <rPh sb="13" eb="16">
      <t>ゼンネンド</t>
    </rPh>
    <rPh sb="16" eb="17">
      <t>ヒ</t>
    </rPh>
    <rPh sb="22" eb="23">
      <t>ゾウ</t>
    </rPh>
    <rPh sb="26" eb="28">
      <t>イゼン</t>
    </rPh>
    <rPh sb="32" eb="34">
      <t>イッパン</t>
    </rPh>
    <rPh sb="34" eb="36">
      <t>カイケイ</t>
    </rPh>
    <rPh sb="36" eb="38">
      <t>クリイレ</t>
    </rPh>
    <rPh sb="38" eb="39">
      <t>キン</t>
    </rPh>
    <rPh sb="40" eb="42">
      <t>イゾン</t>
    </rPh>
    <rPh sb="44" eb="46">
      <t>ジョウキョウ</t>
    </rPh>
    <rPh sb="47" eb="48">
      <t>ツヅ</t>
    </rPh>
    <rPh sb="55" eb="57">
      <t>リョウキン</t>
    </rPh>
    <rPh sb="57" eb="59">
      <t>カイテイ</t>
    </rPh>
    <rPh sb="61" eb="63">
      <t>リョウキン</t>
    </rPh>
    <rPh sb="63" eb="65">
      <t>シュウニュウ</t>
    </rPh>
    <rPh sb="67" eb="69">
      <t>ザイゲン</t>
    </rPh>
    <rPh sb="69" eb="71">
      <t>カクホ</t>
    </rPh>
    <rPh sb="72" eb="73">
      <t>ト</t>
    </rPh>
    <rPh sb="74" eb="75">
      <t>ク</t>
    </rPh>
    <rPh sb="76" eb="78">
      <t>ヒツヨウ</t>
    </rPh>
    <rPh sb="84" eb="86">
      <t>キギョウ</t>
    </rPh>
    <rPh sb="86" eb="87">
      <t>サイ</t>
    </rPh>
    <rPh sb="87" eb="89">
      <t>ザンダカ</t>
    </rPh>
    <rPh sb="89" eb="90">
      <t>タイ</t>
    </rPh>
    <rPh sb="126" eb="128">
      <t>キョウヨウ</t>
    </rPh>
    <rPh sb="128" eb="131">
      <t>カイシゴ</t>
    </rPh>
    <rPh sb="133" eb="134">
      <t>ネン</t>
    </rPh>
    <rPh sb="135" eb="137">
      <t>ケイカ</t>
    </rPh>
    <rPh sb="139" eb="141">
      <t>シセツ</t>
    </rPh>
    <rPh sb="145" eb="147">
      <t>コンゴ</t>
    </rPh>
    <rPh sb="147" eb="149">
      <t>シセツ</t>
    </rPh>
    <rPh sb="150" eb="151">
      <t>チョウ</t>
    </rPh>
    <rPh sb="151" eb="154">
      <t>ジュミョウカ</t>
    </rPh>
    <rPh sb="155" eb="157">
      <t>キノウ</t>
    </rPh>
    <rPh sb="157" eb="159">
      <t>キョウカ</t>
    </rPh>
    <rPh sb="160" eb="161">
      <t>スス</t>
    </rPh>
    <rPh sb="163" eb="164">
      <t>イ</t>
    </rPh>
    <rPh sb="165" eb="167">
      <t>ヒツヨウ</t>
    </rPh>
    <rPh sb="175" eb="177">
      <t>タガク</t>
    </rPh>
    <rPh sb="178" eb="180">
      <t>シシュツ</t>
    </rPh>
    <rPh sb="181" eb="183">
      <t>ミコ</t>
    </rPh>
    <rPh sb="189" eb="191">
      <t>コンゴ</t>
    </rPh>
    <rPh sb="192" eb="194">
      <t>ヒリツ</t>
    </rPh>
    <rPh sb="195" eb="197">
      <t>ゾウカ</t>
    </rPh>
    <rPh sb="201" eb="202">
      <t>オモ</t>
    </rPh>
    <rPh sb="208" eb="210">
      <t>ケイヒ</t>
    </rPh>
    <rPh sb="210" eb="212">
      <t>カイシュウ</t>
    </rPh>
    <rPh sb="212" eb="213">
      <t>リツ</t>
    </rPh>
    <rPh sb="218" eb="220">
      <t>ルイジ</t>
    </rPh>
    <rPh sb="220" eb="222">
      <t>ダンタイ</t>
    </rPh>
    <rPh sb="222" eb="225">
      <t>ヘイキンチ</t>
    </rPh>
    <rPh sb="226" eb="227">
      <t>コ</t>
    </rPh>
    <rPh sb="232" eb="234">
      <t>スウチ</t>
    </rPh>
    <rPh sb="245" eb="247">
      <t>コンゴ</t>
    </rPh>
    <rPh sb="248" eb="250">
      <t>シセツ</t>
    </rPh>
    <rPh sb="250" eb="252">
      <t>コウシン</t>
    </rPh>
    <rPh sb="252" eb="253">
      <t>トウ</t>
    </rPh>
    <rPh sb="254" eb="256">
      <t>トウシ</t>
    </rPh>
    <rPh sb="257" eb="258">
      <t>カンガ</t>
    </rPh>
    <rPh sb="262" eb="263">
      <t>サラ</t>
    </rPh>
    <rPh sb="265" eb="267">
      <t>ザイゲン</t>
    </rPh>
    <rPh sb="267" eb="269">
      <t>カクホ</t>
    </rPh>
    <rPh sb="270" eb="272">
      <t>ヒツヨウ</t>
    </rPh>
    <rPh sb="278" eb="280">
      <t>リョウキン</t>
    </rPh>
    <rPh sb="280" eb="282">
      <t>カイテイ</t>
    </rPh>
    <rPh sb="285" eb="287">
      <t>ケントウ</t>
    </rPh>
    <rPh sb="289" eb="291">
      <t>ヒツヨウ</t>
    </rPh>
    <rPh sb="297" eb="299">
      <t>オスイ</t>
    </rPh>
    <rPh sb="299" eb="301">
      <t>ショリ</t>
    </rPh>
    <rPh sb="301" eb="303">
      <t>ゲンカ</t>
    </rPh>
    <rPh sb="308" eb="310">
      <t>ルイジ</t>
    </rPh>
    <rPh sb="310" eb="312">
      <t>ダンタイ</t>
    </rPh>
    <rPh sb="312" eb="314">
      <t>ヘイキン</t>
    </rPh>
    <rPh sb="314" eb="315">
      <t>チ</t>
    </rPh>
    <rPh sb="317" eb="318">
      <t>ヒク</t>
    </rPh>
    <rPh sb="320" eb="322">
      <t>テキセイ</t>
    </rPh>
    <rPh sb="326" eb="327">
      <t>オモ</t>
    </rPh>
    <rPh sb="331" eb="333">
      <t>コンゴ</t>
    </rPh>
    <rPh sb="333" eb="334">
      <t>サラ</t>
    </rPh>
    <rPh sb="335" eb="338">
      <t>コウリツテキ</t>
    </rPh>
    <rPh sb="339" eb="341">
      <t>オスイ</t>
    </rPh>
    <rPh sb="341" eb="343">
      <t>ショリ</t>
    </rPh>
    <rPh sb="344" eb="346">
      <t>ジッシ</t>
    </rPh>
    <rPh sb="353" eb="354">
      <t>ユウ</t>
    </rPh>
    <rPh sb="452" eb="454">
      <t>サクネン</t>
    </rPh>
    <rPh sb="457" eb="459">
      <t>ドウトウ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</si>
</sst>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F2-45CF-8907-DFF61404BE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2.0499999999999998</c:v>
                </c:pt>
                <c:pt idx="1">
                  <c:v>0.01</c:v>
                </c:pt>
                <c:pt idx="2">
                  <c:v>0.01</c:v>
                </c:pt>
                <c:pt idx="3">
                  <c:v>0.02</c:v>
                </c:pt>
                <c:pt idx="4">
                  <c:v>0.25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EF2-45CF-8907-DFF61404BE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52.09</c:v>
                </c:pt>
                <c:pt idx="1">
                  <c:v>51.85</c:v>
                </c:pt>
                <c:pt idx="2">
                  <c:v>47.58</c:v>
                </c:pt>
                <c:pt idx="3">
                  <c:v>44.87</c:v>
                </c:pt>
                <c:pt idx="4">
                  <c:v>44.54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10-460E-858E-80A8D49CA9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60.65</c:v>
                </c:pt>
                <c:pt idx="1">
                  <c:v>51.75</c:v>
                </c:pt>
                <c:pt idx="2">
                  <c:v>50.68</c:v>
                </c:pt>
                <c:pt idx="3">
                  <c:v>50.14</c:v>
                </c:pt>
                <c:pt idx="4">
                  <c:v>54.83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810-460E-858E-80A8D49CA9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81.22</c:v>
                </c:pt>
                <c:pt idx="1">
                  <c:v>81.92</c:v>
                </c:pt>
                <c:pt idx="2">
                  <c:v>82.05</c:v>
                </c:pt>
                <c:pt idx="3">
                  <c:v>83.03</c:v>
                </c:pt>
                <c:pt idx="4">
                  <c:v>82.98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31-4BF8-90AF-A030A681AB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84.58</c:v>
                </c:pt>
                <c:pt idx="1">
                  <c:v>84.84</c:v>
                </c:pt>
                <c:pt idx="2">
                  <c:v>84.86</c:v>
                </c:pt>
                <c:pt idx="3">
                  <c:v>84.98</c:v>
                </c:pt>
                <c:pt idx="4">
                  <c:v>84.7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631-4BF8-90AF-A030A681AB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107.39</c:v>
                </c:pt>
                <c:pt idx="1">
                  <c:v>100.11</c:v>
                </c:pt>
                <c:pt idx="2">
                  <c:v>102.88</c:v>
                </c:pt>
                <c:pt idx="3">
                  <c:v>100.76</c:v>
                </c:pt>
                <c:pt idx="4">
                  <c:v>101.07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F4-42F7-9084-E3E6847629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9F4-42F7-9084-E3E6847629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E1-490A-AFA5-64491AE293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BE1-490A-AFA5-64491AE293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48-4DA0-A40E-25F5E1F2DD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48-4DA0-A40E-25F5E1F2DD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41-403C-938F-FD03EAE8AA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141-403C-938F-FD03EAE8AA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5C-493E-A48B-B96C7496FB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D5C-493E-A48B-B96C7496FB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 formatCode="#,##0.00;&quot;△&quot;#,##0.00;&quot;-&quot;">
                  <c:v>97.47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37-45A2-8127-F3A64BDD4D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974.93</c:v>
                </c:pt>
                <c:pt idx="1">
                  <c:v>855.8</c:v>
                </c:pt>
                <c:pt idx="2">
                  <c:v>789.46</c:v>
                </c:pt>
                <c:pt idx="3">
                  <c:v>826.83</c:v>
                </c:pt>
                <c:pt idx="4">
                  <c:v>867.83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437-45A2-8127-F3A64BDD4D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117.64</c:v>
                </c:pt>
                <c:pt idx="1">
                  <c:v>97.7</c:v>
                </c:pt>
                <c:pt idx="2">
                  <c:v>88.19</c:v>
                </c:pt>
                <c:pt idx="3">
                  <c:v>90.69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07-4DEE-951A-05FA746BA7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55.32</c:v>
                </c:pt>
                <c:pt idx="1">
                  <c:v>59.8</c:v>
                </c:pt>
                <c:pt idx="2">
                  <c:v>57.77</c:v>
                </c:pt>
                <c:pt idx="3">
                  <c:v>57.31</c:v>
                </c:pt>
                <c:pt idx="4">
                  <c:v>57.08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407-4DEE-951A-05FA746BA7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174.5</c:v>
                </c:pt>
                <c:pt idx="1">
                  <c:v>202.3</c:v>
                </c:pt>
                <c:pt idx="2">
                  <c:v>239.74</c:v>
                </c:pt>
                <c:pt idx="3">
                  <c:v>247.5</c:v>
                </c:pt>
                <c:pt idx="4">
                  <c:v>228.73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90-414E-A404-CAFD8A31D5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283.17</c:v>
                </c:pt>
                <c:pt idx="1">
                  <c:v>263.76</c:v>
                </c:pt>
                <c:pt idx="2">
                  <c:v>274.35000000000002</c:v>
                </c:pt>
                <c:pt idx="3">
                  <c:v>273.52</c:v>
                </c:pt>
                <c:pt idx="4">
                  <c:v>274.99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A90-414E-A404-CAFD8A31D5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【832.52】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【86.60】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【54.84】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【253.04】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【60.94】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【0.16】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N1" zoomScale="70" zoomScaleNormal="70" workbookViewId="0">
      <selection activeCell="BL16" sqref="BL16:BZ44"/>
    </sheetView>
  </sheetViews>
  <sheetFormatPr defaultColWidth="2.6640625" defaultRowHeight="13.2" x14ac:dyDescent="0.2"/>
  <cols>
    <col min="1" max="1" width="2.6640625" customWidth="1"/>
    <col min="2" max="62" width="3.77734375" customWidth="1"/>
    <col min="64" max="78" width="3.109375" customWidth="1"/>
    <col min="79" max="79" width="4.44140625" bestFit="1" customWidth="1"/>
    <col min="81" max="82" width="4.44140625" bestFit="1" customWidth="1"/>
  </cols>
  <sheetData>
    <row r="1" spans="1:78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2">
      <c r="A2" s="2"/>
      <c r="B2" s="74" t="s">
        <v>0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</row>
    <row r="3" spans="1:78" ht="9.75" customHeight="1" x14ac:dyDescent="0.2">
      <c r="A3" s="2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</row>
    <row r="4" spans="1:78" ht="9.75" customHeight="1" x14ac:dyDescent="0.2">
      <c r="A4" s="2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</row>
    <row r="5" spans="1:78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2">
      <c r="A6" s="2"/>
      <c r="B6" s="75" t="str">
        <f>データ!H6</f>
        <v>福島県　平田村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2">
      <c r="A7" s="2"/>
      <c r="B7" s="65" t="s">
        <v>1</v>
      </c>
      <c r="C7" s="65"/>
      <c r="D7" s="65"/>
      <c r="E7" s="65"/>
      <c r="F7" s="65"/>
      <c r="G7" s="65"/>
      <c r="H7" s="65"/>
      <c r="I7" s="65" t="s">
        <v>2</v>
      </c>
      <c r="J7" s="65"/>
      <c r="K7" s="65"/>
      <c r="L7" s="65"/>
      <c r="M7" s="65"/>
      <c r="N7" s="65"/>
      <c r="O7" s="65"/>
      <c r="P7" s="65" t="s">
        <v>3</v>
      </c>
      <c r="Q7" s="65"/>
      <c r="R7" s="65"/>
      <c r="S7" s="65"/>
      <c r="T7" s="65"/>
      <c r="U7" s="65"/>
      <c r="V7" s="65"/>
      <c r="W7" s="65" t="s">
        <v>4</v>
      </c>
      <c r="X7" s="65"/>
      <c r="Y7" s="65"/>
      <c r="Z7" s="65"/>
      <c r="AA7" s="65"/>
      <c r="AB7" s="65"/>
      <c r="AC7" s="65"/>
      <c r="AD7" s="65" t="s">
        <v>5</v>
      </c>
      <c r="AE7" s="65"/>
      <c r="AF7" s="65"/>
      <c r="AG7" s="65"/>
      <c r="AH7" s="65"/>
      <c r="AI7" s="65"/>
      <c r="AJ7" s="65"/>
      <c r="AK7" s="3"/>
      <c r="AL7" s="65" t="s">
        <v>6</v>
      </c>
      <c r="AM7" s="65"/>
      <c r="AN7" s="65"/>
      <c r="AO7" s="65"/>
      <c r="AP7" s="65"/>
      <c r="AQ7" s="65"/>
      <c r="AR7" s="65"/>
      <c r="AS7" s="65"/>
      <c r="AT7" s="65" t="s">
        <v>7</v>
      </c>
      <c r="AU7" s="65"/>
      <c r="AV7" s="65"/>
      <c r="AW7" s="65"/>
      <c r="AX7" s="65"/>
      <c r="AY7" s="65"/>
      <c r="AZ7" s="65"/>
      <c r="BA7" s="65"/>
      <c r="BB7" s="65" t="s">
        <v>8</v>
      </c>
      <c r="BC7" s="65"/>
      <c r="BD7" s="65"/>
      <c r="BE7" s="65"/>
      <c r="BF7" s="65"/>
      <c r="BG7" s="65"/>
      <c r="BH7" s="65"/>
      <c r="BI7" s="65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2">
      <c r="A8" s="2"/>
      <c r="B8" s="72" t="str">
        <f>データ!I6</f>
        <v>法非適用</v>
      </c>
      <c r="C8" s="72"/>
      <c r="D8" s="72"/>
      <c r="E8" s="72"/>
      <c r="F8" s="72"/>
      <c r="G8" s="72"/>
      <c r="H8" s="72"/>
      <c r="I8" s="72" t="str">
        <f>データ!J6</f>
        <v>下水道事業</v>
      </c>
      <c r="J8" s="72"/>
      <c r="K8" s="72"/>
      <c r="L8" s="72"/>
      <c r="M8" s="72"/>
      <c r="N8" s="72"/>
      <c r="O8" s="72"/>
      <c r="P8" s="72" t="str">
        <f>データ!K6</f>
        <v>農業集落排水</v>
      </c>
      <c r="Q8" s="72"/>
      <c r="R8" s="72"/>
      <c r="S8" s="72"/>
      <c r="T8" s="72"/>
      <c r="U8" s="72"/>
      <c r="V8" s="72"/>
      <c r="W8" s="72" t="str">
        <f>データ!L6</f>
        <v>F2</v>
      </c>
      <c r="X8" s="72"/>
      <c r="Y8" s="72"/>
      <c r="Z8" s="72"/>
      <c r="AA8" s="72"/>
      <c r="AB8" s="72"/>
      <c r="AC8" s="72"/>
      <c r="AD8" s="73" t="str">
        <f>データ!$M$6</f>
        <v>非設置</v>
      </c>
      <c r="AE8" s="73"/>
      <c r="AF8" s="73"/>
      <c r="AG8" s="73"/>
      <c r="AH8" s="73"/>
      <c r="AI8" s="73"/>
      <c r="AJ8" s="73"/>
      <c r="AK8" s="3"/>
      <c r="AL8" s="69">
        <f>データ!S6</f>
        <v>5900</v>
      </c>
      <c r="AM8" s="69"/>
      <c r="AN8" s="69"/>
      <c r="AO8" s="69"/>
      <c r="AP8" s="69"/>
      <c r="AQ8" s="69"/>
      <c r="AR8" s="69"/>
      <c r="AS8" s="69"/>
      <c r="AT8" s="68">
        <f>データ!T6</f>
        <v>93.42</v>
      </c>
      <c r="AU8" s="68"/>
      <c r="AV8" s="68"/>
      <c r="AW8" s="68"/>
      <c r="AX8" s="68"/>
      <c r="AY8" s="68"/>
      <c r="AZ8" s="68"/>
      <c r="BA8" s="68"/>
      <c r="BB8" s="68">
        <f>データ!U6</f>
        <v>63.16</v>
      </c>
      <c r="BC8" s="68"/>
      <c r="BD8" s="68"/>
      <c r="BE8" s="68"/>
      <c r="BF8" s="68"/>
      <c r="BG8" s="68"/>
      <c r="BH8" s="68"/>
      <c r="BI8" s="68"/>
      <c r="BJ8" s="3"/>
      <c r="BK8" s="3"/>
      <c r="BL8" s="70" t="s">
        <v>10</v>
      </c>
      <c r="BM8" s="71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2">
      <c r="A9" s="2"/>
      <c r="B9" s="65" t="s">
        <v>12</v>
      </c>
      <c r="C9" s="65"/>
      <c r="D9" s="65"/>
      <c r="E9" s="65"/>
      <c r="F9" s="65"/>
      <c r="G9" s="65"/>
      <c r="H9" s="65"/>
      <c r="I9" s="65" t="s">
        <v>13</v>
      </c>
      <c r="J9" s="65"/>
      <c r="K9" s="65"/>
      <c r="L9" s="65"/>
      <c r="M9" s="65"/>
      <c r="N9" s="65"/>
      <c r="O9" s="65"/>
      <c r="P9" s="65" t="s">
        <v>14</v>
      </c>
      <c r="Q9" s="65"/>
      <c r="R9" s="65"/>
      <c r="S9" s="65"/>
      <c r="T9" s="65"/>
      <c r="U9" s="65"/>
      <c r="V9" s="65"/>
      <c r="W9" s="65" t="s">
        <v>15</v>
      </c>
      <c r="X9" s="65"/>
      <c r="Y9" s="65"/>
      <c r="Z9" s="65"/>
      <c r="AA9" s="65"/>
      <c r="AB9" s="65"/>
      <c r="AC9" s="65"/>
      <c r="AD9" s="65" t="s">
        <v>16</v>
      </c>
      <c r="AE9" s="65"/>
      <c r="AF9" s="65"/>
      <c r="AG9" s="65"/>
      <c r="AH9" s="65"/>
      <c r="AI9" s="65"/>
      <c r="AJ9" s="65"/>
      <c r="AK9" s="3"/>
      <c r="AL9" s="65" t="s">
        <v>17</v>
      </c>
      <c r="AM9" s="65"/>
      <c r="AN9" s="65"/>
      <c r="AO9" s="65"/>
      <c r="AP9" s="65"/>
      <c r="AQ9" s="65"/>
      <c r="AR9" s="65"/>
      <c r="AS9" s="65"/>
      <c r="AT9" s="65" t="s">
        <v>18</v>
      </c>
      <c r="AU9" s="65"/>
      <c r="AV9" s="65"/>
      <c r="AW9" s="65"/>
      <c r="AX9" s="65"/>
      <c r="AY9" s="65"/>
      <c r="AZ9" s="65"/>
      <c r="BA9" s="65"/>
      <c r="BB9" s="65" t="s">
        <v>19</v>
      </c>
      <c r="BC9" s="65"/>
      <c r="BD9" s="65"/>
      <c r="BE9" s="65"/>
      <c r="BF9" s="65"/>
      <c r="BG9" s="65"/>
      <c r="BH9" s="65"/>
      <c r="BI9" s="65"/>
      <c r="BJ9" s="3"/>
      <c r="BK9" s="3"/>
      <c r="BL9" s="66" t="s">
        <v>20</v>
      </c>
      <c r="BM9" s="67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2">
      <c r="A10" s="2"/>
      <c r="B10" s="68" t="str">
        <f>データ!N6</f>
        <v>-</v>
      </c>
      <c r="C10" s="68"/>
      <c r="D10" s="68"/>
      <c r="E10" s="68"/>
      <c r="F10" s="68"/>
      <c r="G10" s="68"/>
      <c r="H10" s="68"/>
      <c r="I10" s="68" t="str">
        <f>データ!O6</f>
        <v>該当数値なし</v>
      </c>
      <c r="J10" s="68"/>
      <c r="K10" s="68"/>
      <c r="L10" s="68"/>
      <c r="M10" s="68"/>
      <c r="N10" s="68"/>
      <c r="O10" s="68"/>
      <c r="P10" s="68">
        <f>データ!P6</f>
        <v>31.91</v>
      </c>
      <c r="Q10" s="68"/>
      <c r="R10" s="68"/>
      <c r="S10" s="68"/>
      <c r="T10" s="68"/>
      <c r="U10" s="68"/>
      <c r="V10" s="68"/>
      <c r="W10" s="68">
        <f>データ!Q6</f>
        <v>100</v>
      </c>
      <c r="X10" s="68"/>
      <c r="Y10" s="68"/>
      <c r="Z10" s="68"/>
      <c r="AA10" s="68"/>
      <c r="AB10" s="68"/>
      <c r="AC10" s="68"/>
      <c r="AD10" s="69">
        <f>データ!R6</f>
        <v>4400</v>
      </c>
      <c r="AE10" s="69"/>
      <c r="AF10" s="69"/>
      <c r="AG10" s="69"/>
      <c r="AH10" s="69"/>
      <c r="AI10" s="69"/>
      <c r="AJ10" s="69"/>
      <c r="AK10" s="2"/>
      <c r="AL10" s="69">
        <f>データ!V6</f>
        <v>1863</v>
      </c>
      <c r="AM10" s="69"/>
      <c r="AN10" s="69"/>
      <c r="AO10" s="69"/>
      <c r="AP10" s="69"/>
      <c r="AQ10" s="69"/>
      <c r="AR10" s="69"/>
      <c r="AS10" s="69"/>
      <c r="AT10" s="68">
        <f>データ!W6</f>
        <v>2.17</v>
      </c>
      <c r="AU10" s="68"/>
      <c r="AV10" s="68"/>
      <c r="AW10" s="68"/>
      <c r="AX10" s="68"/>
      <c r="AY10" s="68"/>
      <c r="AZ10" s="68"/>
      <c r="BA10" s="68"/>
      <c r="BB10" s="68">
        <f>データ!X6</f>
        <v>858.53</v>
      </c>
      <c r="BC10" s="68"/>
      <c r="BD10" s="68"/>
      <c r="BE10" s="68"/>
      <c r="BF10" s="68"/>
      <c r="BG10" s="68"/>
      <c r="BH10" s="68"/>
      <c r="BI10" s="68"/>
      <c r="BJ10" s="2"/>
      <c r="BK10" s="2"/>
      <c r="BL10" s="58" t="s">
        <v>22</v>
      </c>
      <c r="BM10" s="59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0" t="s">
        <v>24</v>
      </c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</row>
    <row r="12" spans="1:78" ht="9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</row>
    <row r="13" spans="1:78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</row>
    <row r="14" spans="1:78" ht="13.5" customHeight="1" x14ac:dyDescent="0.2">
      <c r="A14" s="2"/>
      <c r="B14" s="62" t="s">
        <v>25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4"/>
      <c r="BK14" s="2"/>
      <c r="BL14" s="52" t="s">
        <v>26</v>
      </c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4"/>
    </row>
    <row r="15" spans="1:78" ht="13.5" customHeight="1" x14ac:dyDescent="0.2">
      <c r="A15" s="2"/>
      <c r="B15" s="49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1"/>
      <c r="BK15" s="2"/>
      <c r="BL15" s="55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7"/>
    </row>
    <row r="16" spans="1:78" ht="13.5" customHeight="1" x14ac:dyDescent="0.2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3" t="s">
        <v>118</v>
      </c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5"/>
    </row>
    <row r="17" spans="1:78" ht="13.5" customHeight="1" x14ac:dyDescent="0.2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3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5"/>
    </row>
    <row r="18" spans="1:78" ht="13.5" customHeight="1" x14ac:dyDescent="0.2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3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5"/>
    </row>
    <row r="19" spans="1:78" ht="13.5" customHeight="1" x14ac:dyDescent="0.2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3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5"/>
    </row>
    <row r="20" spans="1:78" ht="13.5" customHeight="1" x14ac:dyDescent="0.2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3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5"/>
    </row>
    <row r="21" spans="1:78" ht="13.5" customHeight="1" x14ac:dyDescent="0.2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3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5"/>
    </row>
    <row r="22" spans="1:78" ht="13.5" customHeight="1" x14ac:dyDescent="0.2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3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5"/>
    </row>
    <row r="23" spans="1:78" ht="13.5" customHeight="1" x14ac:dyDescent="0.2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3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5"/>
    </row>
    <row r="24" spans="1:78" ht="13.5" customHeight="1" x14ac:dyDescent="0.2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3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5"/>
    </row>
    <row r="25" spans="1:78" ht="13.5" customHeight="1" x14ac:dyDescent="0.2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3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5"/>
    </row>
    <row r="26" spans="1:78" ht="13.5" customHeight="1" x14ac:dyDescent="0.2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3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5"/>
    </row>
    <row r="27" spans="1:78" ht="13.5" customHeight="1" x14ac:dyDescent="0.2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3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5"/>
    </row>
    <row r="28" spans="1:78" ht="13.5" customHeight="1" x14ac:dyDescent="0.2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3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5"/>
    </row>
    <row r="29" spans="1:78" ht="13.5" customHeight="1" x14ac:dyDescent="0.2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3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5"/>
    </row>
    <row r="30" spans="1:78" ht="13.5" customHeight="1" x14ac:dyDescent="0.2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3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5"/>
    </row>
    <row r="31" spans="1:78" ht="13.5" customHeight="1" x14ac:dyDescent="0.2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3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5"/>
    </row>
    <row r="32" spans="1:78" ht="13.5" customHeight="1" x14ac:dyDescent="0.2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3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5"/>
    </row>
    <row r="33" spans="1:78" ht="13.5" customHeight="1" x14ac:dyDescent="0.2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3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5"/>
    </row>
    <row r="34" spans="1:78" ht="13.5" customHeight="1" x14ac:dyDescent="0.2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43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5"/>
    </row>
    <row r="35" spans="1:78" ht="13.5" customHeight="1" x14ac:dyDescent="0.2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43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5"/>
    </row>
    <row r="36" spans="1:78" ht="13.5" customHeight="1" x14ac:dyDescent="0.2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3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5"/>
    </row>
    <row r="37" spans="1:78" ht="13.5" customHeight="1" x14ac:dyDescent="0.2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3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5"/>
    </row>
    <row r="38" spans="1:78" ht="13.5" customHeight="1" x14ac:dyDescent="0.2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3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5"/>
    </row>
    <row r="39" spans="1:78" ht="13.5" customHeight="1" x14ac:dyDescent="0.2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3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5"/>
    </row>
    <row r="40" spans="1:78" ht="13.5" customHeight="1" x14ac:dyDescent="0.2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3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5"/>
    </row>
    <row r="41" spans="1:78" ht="13.5" customHeight="1" x14ac:dyDescent="0.2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3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5"/>
    </row>
    <row r="42" spans="1:78" ht="13.5" customHeight="1" x14ac:dyDescent="0.2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3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5"/>
    </row>
    <row r="43" spans="1:78" ht="13.5" customHeight="1" x14ac:dyDescent="0.2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3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5"/>
    </row>
    <row r="44" spans="1:78" ht="13.5" customHeight="1" x14ac:dyDescent="0.2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6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47"/>
      <c r="BZ44" s="48"/>
    </row>
    <row r="45" spans="1:78" ht="13.5" customHeight="1" x14ac:dyDescent="0.2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52" t="s">
        <v>27</v>
      </c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4"/>
    </row>
    <row r="46" spans="1:78" ht="13.5" customHeight="1" x14ac:dyDescent="0.2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55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7"/>
    </row>
    <row r="47" spans="1:78" ht="13.5" customHeight="1" x14ac:dyDescent="0.2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3" t="s">
        <v>116</v>
      </c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5"/>
    </row>
    <row r="48" spans="1:78" ht="13.5" customHeight="1" x14ac:dyDescent="0.2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3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5"/>
    </row>
    <row r="49" spans="1:78" ht="13.5" customHeight="1" x14ac:dyDescent="0.2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3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5"/>
    </row>
    <row r="50" spans="1:78" ht="13.5" customHeight="1" x14ac:dyDescent="0.2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3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5"/>
    </row>
    <row r="51" spans="1:78" ht="13.5" customHeight="1" x14ac:dyDescent="0.2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3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5"/>
    </row>
    <row r="52" spans="1:78" ht="13.5" customHeight="1" x14ac:dyDescent="0.2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3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5"/>
    </row>
    <row r="53" spans="1:78" ht="13.5" customHeight="1" x14ac:dyDescent="0.2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3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5"/>
    </row>
    <row r="54" spans="1:78" ht="13.5" customHeight="1" x14ac:dyDescent="0.2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3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5"/>
    </row>
    <row r="55" spans="1:78" ht="13.5" customHeight="1" x14ac:dyDescent="0.2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3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5"/>
    </row>
    <row r="56" spans="1:78" ht="13.5" customHeight="1" x14ac:dyDescent="0.2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43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5"/>
    </row>
    <row r="57" spans="1:78" ht="13.5" customHeight="1" x14ac:dyDescent="0.2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43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5"/>
    </row>
    <row r="58" spans="1:78" ht="13.5" customHeight="1" x14ac:dyDescent="0.2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43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5"/>
    </row>
    <row r="59" spans="1:78" ht="13.5" customHeight="1" x14ac:dyDescent="0.2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3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5"/>
    </row>
    <row r="60" spans="1:78" ht="13.5" customHeight="1" x14ac:dyDescent="0.2">
      <c r="A60" s="2"/>
      <c r="B60" s="49" t="s">
        <v>28</v>
      </c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1"/>
      <c r="BK60" s="2"/>
      <c r="BL60" s="43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5"/>
    </row>
    <row r="61" spans="1:78" ht="13.5" customHeight="1" x14ac:dyDescent="0.2">
      <c r="A61" s="2"/>
      <c r="B61" s="49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1"/>
      <c r="BK61" s="2"/>
      <c r="BL61" s="43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  <c r="BZ61" s="45"/>
    </row>
    <row r="62" spans="1:78" ht="13.5" customHeight="1" x14ac:dyDescent="0.2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3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5"/>
    </row>
    <row r="63" spans="1:78" ht="13.5" customHeight="1" x14ac:dyDescent="0.2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6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BY63" s="47"/>
      <c r="BZ63" s="48"/>
    </row>
    <row r="64" spans="1:78" ht="13.5" customHeight="1" x14ac:dyDescent="0.2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52" t="s">
        <v>29</v>
      </c>
      <c r="BM64" s="53"/>
      <c r="BN64" s="53"/>
      <c r="BO64" s="53"/>
      <c r="BP64" s="53"/>
      <c r="BQ64" s="53"/>
      <c r="BR64" s="53"/>
      <c r="BS64" s="53"/>
      <c r="BT64" s="53"/>
      <c r="BU64" s="53"/>
      <c r="BV64" s="53"/>
      <c r="BW64" s="53"/>
      <c r="BX64" s="53"/>
      <c r="BY64" s="53"/>
      <c r="BZ64" s="54"/>
    </row>
    <row r="65" spans="1:78" ht="13.5" customHeight="1" x14ac:dyDescent="0.2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55"/>
      <c r="BM65" s="56"/>
      <c r="BN65" s="56"/>
      <c r="BO65" s="56"/>
      <c r="BP65" s="56"/>
      <c r="BQ65" s="56"/>
      <c r="BR65" s="56"/>
      <c r="BS65" s="56"/>
      <c r="BT65" s="56"/>
      <c r="BU65" s="56"/>
      <c r="BV65" s="56"/>
      <c r="BW65" s="56"/>
      <c r="BX65" s="56"/>
      <c r="BY65" s="56"/>
      <c r="BZ65" s="57"/>
    </row>
    <row r="66" spans="1:78" ht="13.5" customHeight="1" x14ac:dyDescent="0.2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3" t="s">
        <v>117</v>
      </c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45"/>
    </row>
    <row r="67" spans="1:78" ht="13.5" customHeight="1" x14ac:dyDescent="0.2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3"/>
      <c r="BM67" s="44"/>
      <c r="BN67" s="44"/>
      <c r="BO67" s="44"/>
      <c r="BP67" s="44"/>
      <c r="BQ67" s="44"/>
      <c r="BR67" s="44"/>
      <c r="BS67" s="44"/>
      <c r="BT67" s="44"/>
      <c r="BU67" s="44"/>
      <c r="BV67" s="44"/>
      <c r="BW67" s="44"/>
      <c r="BX67" s="44"/>
      <c r="BY67" s="44"/>
      <c r="BZ67" s="45"/>
    </row>
    <row r="68" spans="1:78" ht="13.5" customHeight="1" x14ac:dyDescent="0.2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3"/>
      <c r="BM68" s="44"/>
      <c r="BN68" s="44"/>
      <c r="BO68" s="44"/>
      <c r="BP68" s="44"/>
      <c r="BQ68" s="44"/>
      <c r="BR68" s="44"/>
      <c r="BS68" s="44"/>
      <c r="BT68" s="44"/>
      <c r="BU68" s="44"/>
      <c r="BV68" s="44"/>
      <c r="BW68" s="44"/>
      <c r="BX68" s="44"/>
      <c r="BY68" s="44"/>
      <c r="BZ68" s="45"/>
    </row>
    <row r="69" spans="1:78" ht="13.5" customHeight="1" x14ac:dyDescent="0.2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3"/>
      <c r="BM69" s="44"/>
      <c r="BN69" s="44"/>
      <c r="BO69" s="44"/>
      <c r="BP69" s="44"/>
      <c r="BQ69" s="44"/>
      <c r="BR69" s="44"/>
      <c r="BS69" s="44"/>
      <c r="BT69" s="44"/>
      <c r="BU69" s="44"/>
      <c r="BV69" s="44"/>
      <c r="BW69" s="44"/>
      <c r="BX69" s="44"/>
      <c r="BY69" s="44"/>
      <c r="BZ69" s="45"/>
    </row>
    <row r="70" spans="1:78" ht="13.5" customHeight="1" x14ac:dyDescent="0.2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3"/>
      <c r="BM70" s="44"/>
      <c r="BN70" s="44"/>
      <c r="BO70" s="44"/>
      <c r="BP70" s="44"/>
      <c r="BQ70" s="44"/>
      <c r="BR70" s="44"/>
      <c r="BS70" s="44"/>
      <c r="BT70" s="44"/>
      <c r="BU70" s="44"/>
      <c r="BV70" s="44"/>
      <c r="BW70" s="44"/>
      <c r="BX70" s="44"/>
      <c r="BY70" s="44"/>
      <c r="BZ70" s="45"/>
    </row>
    <row r="71" spans="1:78" ht="13.5" customHeight="1" x14ac:dyDescent="0.2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3"/>
      <c r="BM71" s="44"/>
      <c r="BN71" s="44"/>
      <c r="BO71" s="44"/>
      <c r="BP71" s="44"/>
      <c r="BQ71" s="44"/>
      <c r="BR71" s="44"/>
      <c r="BS71" s="44"/>
      <c r="BT71" s="44"/>
      <c r="BU71" s="44"/>
      <c r="BV71" s="44"/>
      <c r="BW71" s="44"/>
      <c r="BX71" s="44"/>
      <c r="BY71" s="44"/>
      <c r="BZ71" s="45"/>
    </row>
    <row r="72" spans="1:78" ht="13.5" customHeight="1" x14ac:dyDescent="0.2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3"/>
      <c r="BM72" s="44"/>
      <c r="BN72" s="44"/>
      <c r="BO72" s="44"/>
      <c r="BP72" s="44"/>
      <c r="BQ72" s="44"/>
      <c r="BR72" s="44"/>
      <c r="BS72" s="44"/>
      <c r="BT72" s="44"/>
      <c r="BU72" s="44"/>
      <c r="BV72" s="44"/>
      <c r="BW72" s="44"/>
      <c r="BX72" s="44"/>
      <c r="BY72" s="44"/>
      <c r="BZ72" s="45"/>
    </row>
    <row r="73" spans="1:78" ht="13.5" customHeight="1" x14ac:dyDescent="0.2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3"/>
      <c r="BM73" s="44"/>
      <c r="BN73" s="44"/>
      <c r="BO73" s="44"/>
      <c r="BP73" s="44"/>
      <c r="BQ73" s="44"/>
      <c r="BR73" s="44"/>
      <c r="BS73" s="44"/>
      <c r="BT73" s="44"/>
      <c r="BU73" s="44"/>
      <c r="BV73" s="44"/>
      <c r="BW73" s="44"/>
      <c r="BX73" s="44"/>
      <c r="BY73" s="44"/>
      <c r="BZ73" s="45"/>
    </row>
    <row r="74" spans="1:78" ht="13.5" customHeight="1" x14ac:dyDescent="0.2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3"/>
      <c r="BM74" s="44"/>
      <c r="BN74" s="44"/>
      <c r="BO74" s="44"/>
      <c r="BP74" s="44"/>
      <c r="BQ74" s="44"/>
      <c r="BR74" s="44"/>
      <c r="BS74" s="44"/>
      <c r="BT74" s="44"/>
      <c r="BU74" s="44"/>
      <c r="BV74" s="44"/>
      <c r="BW74" s="44"/>
      <c r="BX74" s="44"/>
      <c r="BY74" s="44"/>
      <c r="BZ74" s="45"/>
    </row>
    <row r="75" spans="1:78" ht="13.5" customHeight="1" x14ac:dyDescent="0.2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3"/>
      <c r="BM75" s="44"/>
      <c r="BN75" s="44"/>
      <c r="BO75" s="44"/>
      <c r="BP75" s="44"/>
      <c r="BQ75" s="44"/>
      <c r="BR75" s="44"/>
      <c r="BS75" s="44"/>
      <c r="BT75" s="44"/>
      <c r="BU75" s="44"/>
      <c r="BV75" s="44"/>
      <c r="BW75" s="44"/>
      <c r="BX75" s="44"/>
      <c r="BY75" s="44"/>
      <c r="BZ75" s="45"/>
    </row>
    <row r="76" spans="1:78" ht="13.5" customHeight="1" x14ac:dyDescent="0.2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3"/>
      <c r="BM76" s="44"/>
      <c r="BN76" s="44"/>
      <c r="BO76" s="44"/>
      <c r="BP76" s="44"/>
      <c r="BQ76" s="44"/>
      <c r="BR76" s="44"/>
      <c r="BS76" s="44"/>
      <c r="BT76" s="44"/>
      <c r="BU76" s="44"/>
      <c r="BV76" s="44"/>
      <c r="BW76" s="44"/>
      <c r="BX76" s="44"/>
      <c r="BY76" s="44"/>
      <c r="BZ76" s="45"/>
    </row>
    <row r="77" spans="1:78" ht="13.5" customHeight="1" x14ac:dyDescent="0.2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3"/>
      <c r="BM77" s="44"/>
      <c r="BN77" s="44"/>
      <c r="BO77" s="44"/>
      <c r="BP77" s="44"/>
      <c r="BQ77" s="44"/>
      <c r="BR77" s="44"/>
      <c r="BS77" s="44"/>
      <c r="BT77" s="44"/>
      <c r="BU77" s="44"/>
      <c r="BV77" s="44"/>
      <c r="BW77" s="44"/>
      <c r="BX77" s="44"/>
      <c r="BY77" s="44"/>
      <c r="BZ77" s="45"/>
    </row>
    <row r="78" spans="1:78" ht="13.5" customHeight="1" x14ac:dyDescent="0.2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3"/>
      <c r="BM78" s="44"/>
      <c r="BN78" s="44"/>
      <c r="BO78" s="44"/>
      <c r="BP78" s="44"/>
      <c r="BQ78" s="44"/>
      <c r="BR78" s="44"/>
      <c r="BS78" s="44"/>
      <c r="BT78" s="44"/>
      <c r="BU78" s="44"/>
      <c r="BV78" s="44"/>
      <c r="BW78" s="44"/>
      <c r="BX78" s="44"/>
      <c r="BY78" s="44"/>
      <c r="BZ78" s="45"/>
    </row>
    <row r="79" spans="1:78" ht="13.5" customHeight="1" x14ac:dyDescent="0.2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43"/>
      <c r="BM79" s="44"/>
      <c r="BN79" s="44"/>
      <c r="BO79" s="44"/>
      <c r="BP79" s="44"/>
      <c r="BQ79" s="44"/>
      <c r="BR79" s="44"/>
      <c r="BS79" s="44"/>
      <c r="BT79" s="44"/>
      <c r="BU79" s="44"/>
      <c r="BV79" s="44"/>
      <c r="BW79" s="44"/>
      <c r="BX79" s="44"/>
      <c r="BY79" s="44"/>
      <c r="BZ79" s="45"/>
    </row>
    <row r="80" spans="1:78" ht="13.5" customHeight="1" x14ac:dyDescent="0.2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43"/>
      <c r="BM80" s="44"/>
      <c r="BN80" s="44"/>
      <c r="BO80" s="44"/>
      <c r="BP80" s="44"/>
      <c r="BQ80" s="44"/>
      <c r="BR80" s="44"/>
      <c r="BS80" s="44"/>
      <c r="BT80" s="44"/>
      <c r="BU80" s="44"/>
      <c r="BV80" s="44"/>
      <c r="BW80" s="44"/>
      <c r="BX80" s="44"/>
      <c r="BY80" s="44"/>
      <c r="BZ80" s="45"/>
    </row>
    <row r="81" spans="1:78" ht="13.5" customHeight="1" x14ac:dyDescent="0.2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43"/>
      <c r="BM81" s="44"/>
      <c r="BN81" s="44"/>
      <c r="BO81" s="44"/>
      <c r="BP81" s="44"/>
      <c r="BQ81" s="44"/>
      <c r="BR81" s="44"/>
      <c r="BS81" s="44"/>
      <c r="BT81" s="44"/>
      <c r="BU81" s="44"/>
      <c r="BV81" s="44"/>
      <c r="BW81" s="44"/>
      <c r="BX81" s="44"/>
      <c r="BY81" s="44"/>
      <c r="BZ81" s="45"/>
    </row>
    <row r="82" spans="1:78" ht="13.5" customHeight="1" x14ac:dyDescent="0.2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46"/>
      <c r="BM82" s="47"/>
      <c r="BN82" s="47"/>
      <c r="BO82" s="47"/>
      <c r="BP82" s="47"/>
      <c r="BQ82" s="47"/>
      <c r="BR82" s="47"/>
      <c r="BS82" s="47"/>
      <c r="BT82" s="47"/>
      <c r="BU82" s="47"/>
      <c r="BV82" s="47"/>
      <c r="BW82" s="47"/>
      <c r="BX82" s="47"/>
      <c r="BY82" s="47"/>
      <c r="BZ82" s="48"/>
    </row>
    <row r="83" spans="1:78" x14ac:dyDescent="0.2">
      <c r="C83" s="2" t="s">
        <v>30</v>
      </c>
    </row>
    <row r="84" spans="1:78" x14ac:dyDescent="0.2">
      <c r="C84" s="2"/>
    </row>
    <row r="85" spans="1:78" hidden="1" x14ac:dyDescent="0.2">
      <c r="B85" s="26" t="s">
        <v>31</v>
      </c>
      <c r="C85" s="26"/>
      <c r="D85" s="26"/>
      <c r="E85" s="26" t="s">
        <v>32</v>
      </c>
      <c r="F85" s="26" t="s">
        <v>33</v>
      </c>
      <c r="G85" s="26" t="s">
        <v>34</v>
      </c>
      <c r="H85" s="26" t="s">
        <v>35</v>
      </c>
      <c r="I85" s="26" t="s">
        <v>36</v>
      </c>
      <c r="J85" s="26" t="s">
        <v>37</v>
      </c>
      <c r="K85" s="26" t="s">
        <v>38</v>
      </c>
      <c r="L85" s="26" t="s">
        <v>39</v>
      </c>
      <c r="M85" s="26" t="s">
        <v>40</v>
      </c>
      <c r="N85" s="26" t="s">
        <v>41</v>
      </c>
      <c r="O85" s="26" t="s">
        <v>42</v>
      </c>
    </row>
    <row r="86" spans="1:78" hidden="1" x14ac:dyDescent="0.2">
      <c r="B86" s="26"/>
      <c r="C86" s="26"/>
      <c r="D86" s="26"/>
      <c r="E86" s="26" t="str">
        <f>データ!AI6</f>
        <v/>
      </c>
      <c r="F86" s="26" t="s">
        <v>43</v>
      </c>
      <c r="G86" s="26" t="s">
        <v>43</v>
      </c>
      <c r="H86" s="26" t="str">
        <f>データ!BP6</f>
        <v>【832.52】</v>
      </c>
      <c r="I86" s="26" t="str">
        <f>データ!CA6</f>
        <v>【60.94】</v>
      </c>
      <c r="J86" s="26" t="str">
        <f>データ!CL6</f>
        <v>【253.04】</v>
      </c>
      <c r="K86" s="26" t="str">
        <f>データ!CW6</f>
        <v>【54.84】</v>
      </c>
      <c r="L86" s="26" t="str">
        <f>データ!DH6</f>
        <v>【86.60】</v>
      </c>
      <c r="M86" s="26" t="s">
        <v>44</v>
      </c>
      <c r="N86" s="26" t="s">
        <v>44</v>
      </c>
      <c r="O86" s="26" t="str">
        <f>データ!EO6</f>
        <v>【0.16】</v>
      </c>
    </row>
  </sheetData>
  <sheetProtection algorithmName="SHA-512" hashValue="D4bbqlnldJoTpBmll93eFvEBS4Sf6Tt0LmRw7bUQo24ForVWswnbmAO10f+d0J0dlWVvdlc6OmLGmft40Aw3Pg==" saltValue="lxw0kJd7nR/W7kwRA53j8w==" spinCount="100000" sheet="1" objects="1" scenarios="1" formatCells="0" formatColumns="0" formatRows="0"/>
  <mergeCells count="46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0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3"/>
  <sheetViews>
    <sheetView showGridLines="0" workbookViewId="0"/>
  </sheetViews>
  <sheetFormatPr defaultRowHeight="13.2" x14ac:dyDescent="0.2"/>
  <cols>
    <col min="2" max="144" width="11.88671875" customWidth="1"/>
  </cols>
  <sheetData>
    <row r="1" spans="1:145" x14ac:dyDescent="0.2">
      <c r="A1" t="s">
        <v>45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2">
      <c r="A2" s="28" t="s">
        <v>46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2">
      <c r="A3" s="28" t="s">
        <v>47</v>
      </c>
      <c r="B3" s="29" t="s">
        <v>48</v>
      </c>
      <c r="C3" s="29" t="s">
        <v>49</v>
      </c>
      <c r="D3" s="29" t="s">
        <v>50</v>
      </c>
      <c r="E3" s="29" t="s">
        <v>51</v>
      </c>
      <c r="F3" s="29" t="s">
        <v>52</v>
      </c>
      <c r="G3" s="29" t="s">
        <v>53</v>
      </c>
      <c r="H3" s="77" t="s">
        <v>54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55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56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 x14ac:dyDescent="0.2">
      <c r="A4" s="28" t="s">
        <v>57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58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59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60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61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62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63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64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65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66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67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68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 x14ac:dyDescent="0.2">
      <c r="A5" s="28" t="s">
        <v>69</v>
      </c>
      <c r="B5" s="31"/>
      <c r="C5" s="31"/>
      <c r="D5" s="31"/>
      <c r="E5" s="31"/>
      <c r="F5" s="31"/>
      <c r="G5" s="31"/>
      <c r="H5" s="32" t="s">
        <v>70</v>
      </c>
      <c r="I5" s="32" t="s">
        <v>71</v>
      </c>
      <c r="J5" s="32" t="s">
        <v>72</v>
      </c>
      <c r="K5" s="32" t="s">
        <v>73</v>
      </c>
      <c r="L5" s="32" t="s">
        <v>74</v>
      </c>
      <c r="M5" s="32" t="s">
        <v>5</v>
      </c>
      <c r="N5" s="32" t="s">
        <v>75</v>
      </c>
      <c r="O5" s="32" t="s">
        <v>76</v>
      </c>
      <c r="P5" s="32" t="s">
        <v>77</v>
      </c>
      <c r="Q5" s="32" t="s">
        <v>78</v>
      </c>
      <c r="R5" s="32" t="s">
        <v>79</v>
      </c>
      <c r="S5" s="32" t="s">
        <v>80</v>
      </c>
      <c r="T5" s="32" t="s">
        <v>81</v>
      </c>
      <c r="U5" s="32" t="s">
        <v>82</v>
      </c>
      <c r="V5" s="32" t="s">
        <v>83</v>
      </c>
      <c r="W5" s="32" t="s">
        <v>84</v>
      </c>
      <c r="X5" s="32" t="s">
        <v>85</v>
      </c>
      <c r="Y5" s="32" t="s">
        <v>86</v>
      </c>
      <c r="Z5" s="32" t="s">
        <v>87</v>
      </c>
      <c r="AA5" s="32" t="s">
        <v>88</v>
      </c>
      <c r="AB5" s="32" t="s">
        <v>89</v>
      </c>
      <c r="AC5" s="32" t="s">
        <v>90</v>
      </c>
      <c r="AD5" s="32" t="s">
        <v>91</v>
      </c>
      <c r="AE5" s="32" t="s">
        <v>92</v>
      </c>
      <c r="AF5" s="32" t="s">
        <v>93</v>
      </c>
      <c r="AG5" s="32" t="s">
        <v>94</v>
      </c>
      <c r="AH5" s="32" t="s">
        <v>95</v>
      </c>
      <c r="AI5" s="32" t="s">
        <v>31</v>
      </c>
      <c r="AJ5" s="32" t="s">
        <v>86</v>
      </c>
      <c r="AK5" s="32" t="s">
        <v>87</v>
      </c>
      <c r="AL5" s="32" t="s">
        <v>88</v>
      </c>
      <c r="AM5" s="32" t="s">
        <v>89</v>
      </c>
      <c r="AN5" s="32" t="s">
        <v>90</v>
      </c>
      <c r="AO5" s="32" t="s">
        <v>91</v>
      </c>
      <c r="AP5" s="32" t="s">
        <v>92</v>
      </c>
      <c r="AQ5" s="32" t="s">
        <v>93</v>
      </c>
      <c r="AR5" s="32" t="s">
        <v>94</v>
      </c>
      <c r="AS5" s="32" t="s">
        <v>95</v>
      </c>
      <c r="AT5" s="32" t="s">
        <v>96</v>
      </c>
      <c r="AU5" s="32" t="s">
        <v>86</v>
      </c>
      <c r="AV5" s="32" t="s">
        <v>87</v>
      </c>
      <c r="AW5" s="32" t="s">
        <v>88</v>
      </c>
      <c r="AX5" s="32" t="s">
        <v>89</v>
      </c>
      <c r="AY5" s="32" t="s">
        <v>90</v>
      </c>
      <c r="AZ5" s="32" t="s">
        <v>91</v>
      </c>
      <c r="BA5" s="32" t="s">
        <v>92</v>
      </c>
      <c r="BB5" s="32" t="s">
        <v>93</v>
      </c>
      <c r="BC5" s="32" t="s">
        <v>94</v>
      </c>
      <c r="BD5" s="32" t="s">
        <v>95</v>
      </c>
      <c r="BE5" s="32" t="s">
        <v>96</v>
      </c>
      <c r="BF5" s="32" t="s">
        <v>86</v>
      </c>
      <c r="BG5" s="32" t="s">
        <v>87</v>
      </c>
      <c r="BH5" s="32" t="s">
        <v>88</v>
      </c>
      <c r="BI5" s="32" t="s">
        <v>89</v>
      </c>
      <c r="BJ5" s="32" t="s">
        <v>90</v>
      </c>
      <c r="BK5" s="32" t="s">
        <v>91</v>
      </c>
      <c r="BL5" s="32" t="s">
        <v>92</v>
      </c>
      <c r="BM5" s="32" t="s">
        <v>93</v>
      </c>
      <c r="BN5" s="32" t="s">
        <v>94</v>
      </c>
      <c r="BO5" s="32" t="s">
        <v>95</v>
      </c>
      <c r="BP5" s="32" t="s">
        <v>96</v>
      </c>
      <c r="BQ5" s="32" t="s">
        <v>86</v>
      </c>
      <c r="BR5" s="32" t="s">
        <v>87</v>
      </c>
      <c r="BS5" s="32" t="s">
        <v>88</v>
      </c>
      <c r="BT5" s="32" t="s">
        <v>89</v>
      </c>
      <c r="BU5" s="32" t="s">
        <v>90</v>
      </c>
      <c r="BV5" s="32" t="s">
        <v>91</v>
      </c>
      <c r="BW5" s="32" t="s">
        <v>92</v>
      </c>
      <c r="BX5" s="32" t="s">
        <v>93</v>
      </c>
      <c r="BY5" s="32" t="s">
        <v>94</v>
      </c>
      <c r="BZ5" s="32" t="s">
        <v>95</v>
      </c>
      <c r="CA5" s="32" t="s">
        <v>96</v>
      </c>
      <c r="CB5" s="32" t="s">
        <v>86</v>
      </c>
      <c r="CC5" s="32" t="s">
        <v>87</v>
      </c>
      <c r="CD5" s="32" t="s">
        <v>88</v>
      </c>
      <c r="CE5" s="32" t="s">
        <v>89</v>
      </c>
      <c r="CF5" s="32" t="s">
        <v>90</v>
      </c>
      <c r="CG5" s="32" t="s">
        <v>91</v>
      </c>
      <c r="CH5" s="32" t="s">
        <v>92</v>
      </c>
      <c r="CI5" s="32" t="s">
        <v>93</v>
      </c>
      <c r="CJ5" s="32" t="s">
        <v>94</v>
      </c>
      <c r="CK5" s="32" t="s">
        <v>95</v>
      </c>
      <c r="CL5" s="32" t="s">
        <v>96</v>
      </c>
      <c r="CM5" s="32" t="s">
        <v>86</v>
      </c>
      <c r="CN5" s="32" t="s">
        <v>87</v>
      </c>
      <c r="CO5" s="32" t="s">
        <v>88</v>
      </c>
      <c r="CP5" s="32" t="s">
        <v>89</v>
      </c>
      <c r="CQ5" s="32" t="s">
        <v>90</v>
      </c>
      <c r="CR5" s="32" t="s">
        <v>91</v>
      </c>
      <c r="CS5" s="32" t="s">
        <v>92</v>
      </c>
      <c r="CT5" s="32" t="s">
        <v>93</v>
      </c>
      <c r="CU5" s="32" t="s">
        <v>94</v>
      </c>
      <c r="CV5" s="32" t="s">
        <v>95</v>
      </c>
      <c r="CW5" s="32" t="s">
        <v>96</v>
      </c>
      <c r="CX5" s="32" t="s">
        <v>86</v>
      </c>
      <c r="CY5" s="32" t="s">
        <v>87</v>
      </c>
      <c r="CZ5" s="32" t="s">
        <v>88</v>
      </c>
      <c r="DA5" s="32" t="s">
        <v>89</v>
      </c>
      <c r="DB5" s="32" t="s">
        <v>90</v>
      </c>
      <c r="DC5" s="32" t="s">
        <v>91</v>
      </c>
      <c r="DD5" s="32" t="s">
        <v>92</v>
      </c>
      <c r="DE5" s="32" t="s">
        <v>93</v>
      </c>
      <c r="DF5" s="32" t="s">
        <v>94</v>
      </c>
      <c r="DG5" s="32" t="s">
        <v>95</v>
      </c>
      <c r="DH5" s="32" t="s">
        <v>96</v>
      </c>
      <c r="DI5" s="32" t="s">
        <v>86</v>
      </c>
      <c r="DJ5" s="32" t="s">
        <v>87</v>
      </c>
      <c r="DK5" s="32" t="s">
        <v>88</v>
      </c>
      <c r="DL5" s="32" t="s">
        <v>89</v>
      </c>
      <c r="DM5" s="32" t="s">
        <v>90</v>
      </c>
      <c r="DN5" s="32" t="s">
        <v>91</v>
      </c>
      <c r="DO5" s="32" t="s">
        <v>92</v>
      </c>
      <c r="DP5" s="32" t="s">
        <v>93</v>
      </c>
      <c r="DQ5" s="32" t="s">
        <v>94</v>
      </c>
      <c r="DR5" s="32" t="s">
        <v>95</v>
      </c>
      <c r="DS5" s="32" t="s">
        <v>96</v>
      </c>
      <c r="DT5" s="32" t="s">
        <v>86</v>
      </c>
      <c r="DU5" s="32" t="s">
        <v>87</v>
      </c>
      <c r="DV5" s="32" t="s">
        <v>88</v>
      </c>
      <c r="DW5" s="32" t="s">
        <v>89</v>
      </c>
      <c r="DX5" s="32" t="s">
        <v>90</v>
      </c>
      <c r="DY5" s="32" t="s">
        <v>91</v>
      </c>
      <c r="DZ5" s="32" t="s">
        <v>92</v>
      </c>
      <c r="EA5" s="32" t="s">
        <v>93</v>
      </c>
      <c r="EB5" s="32" t="s">
        <v>94</v>
      </c>
      <c r="EC5" s="32" t="s">
        <v>95</v>
      </c>
      <c r="ED5" s="32" t="s">
        <v>96</v>
      </c>
      <c r="EE5" s="32" t="s">
        <v>86</v>
      </c>
      <c r="EF5" s="32" t="s">
        <v>87</v>
      </c>
      <c r="EG5" s="32" t="s">
        <v>88</v>
      </c>
      <c r="EH5" s="32" t="s">
        <v>89</v>
      </c>
      <c r="EI5" s="32" t="s">
        <v>90</v>
      </c>
      <c r="EJ5" s="32" t="s">
        <v>91</v>
      </c>
      <c r="EK5" s="32" t="s">
        <v>92</v>
      </c>
      <c r="EL5" s="32" t="s">
        <v>93</v>
      </c>
      <c r="EM5" s="32" t="s">
        <v>94</v>
      </c>
      <c r="EN5" s="32" t="s">
        <v>95</v>
      </c>
      <c r="EO5" s="32" t="s">
        <v>96</v>
      </c>
    </row>
    <row r="6" spans="1:145" s="36" customFormat="1" x14ac:dyDescent="0.2">
      <c r="A6" s="28" t="s">
        <v>97</v>
      </c>
      <c r="B6" s="33">
        <f>B7</f>
        <v>2020</v>
      </c>
      <c r="C6" s="33">
        <f t="shared" ref="C6:X6" si="3">C7</f>
        <v>75035</v>
      </c>
      <c r="D6" s="33">
        <f t="shared" si="3"/>
        <v>47</v>
      </c>
      <c r="E6" s="33">
        <f t="shared" si="3"/>
        <v>17</v>
      </c>
      <c r="F6" s="33">
        <f t="shared" si="3"/>
        <v>5</v>
      </c>
      <c r="G6" s="33">
        <f t="shared" si="3"/>
        <v>0</v>
      </c>
      <c r="H6" s="33" t="str">
        <f t="shared" si="3"/>
        <v>福島県　平田村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農業集落排水</v>
      </c>
      <c r="L6" s="33" t="str">
        <f t="shared" si="3"/>
        <v>F2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31.91</v>
      </c>
      <c r="Q6" s="34">
        <f t="shared" si="3"/>
        <v>100</v>
      </c>
      <c r="R6" s="34">
        <f t="shared" si="3"/>
        <v>4400</v>
      </c>
      <c r="S6" s="34">
        <f t="shared" si="3"/>
        <v>5900</v>
      </c>
      <c r="T6" s="34">
        <f t="shared" si="3"/>
        <v>93.42</v>
      </c>
      <c r="U6" s="34">
        <f t="shared" si="3"/>
        <v>63.16</v>
      </c>
      <c r="V6" s="34">
        <f t="shared" si="3"/>
        <v>1863</v>
      </c>
      <c r="W6" s="34">
        <f t="shared" si="3"/>
        <v>2.17</v>
      </c>
      <c r="X6" s="34">
        <f t="shared" si="3"/>
        <v>858.53</v>
      </c>
      <c r="Y6" s="35">
        <f>IF(Y7="",NA(),Y7)</f>
        <v>107.39</v>
      </c>
      <c r="Z6" s="35">
        <f t="shared" ref="Z6:AH6" si="4">IF(Z7="",NA(),Z7)</f>
        <v>100.11</v>
      </c>
      <c r="AA6" s="35">
        <f t="shared" si="4"/>
        <v>102.88</v>
      </c>
      <c r="AB6" s="35">
        <f t="shared" si="4"/>
        <v>100.76</v>
      </c>
      <c r="AC6" s="35">
        <f t="shared" si="4"/>
        <v>101.07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5">
        <f>IF(BF7="",NA(),BF7)</f>
        <v>97.47</v>
      </c>
      <c r="BG6" s="34">
        <f t="shared" ref="BG6:BO6" si="7">IF(BG7="",NA(),BG7)</f>
        <v>0</v>
      </c>
      <c r="BH6" s="34">
        <f t="shared" si="7"/>
        <v>0</v>
      </c>
      <c r="BI6" s="34">
        <f t="shared" si="7"/>
        <v>0</v>
      </c>
      <c r="BJ6" s="34">
        <f t="shared" si="7"/>
        <v>0</v>
      </c>
      <c r="BK6" s="35">
        <f t="shared" si="7"/>
        <v>974.93</v>
      </c>
      <c r="BL6" s="35">
        <f t="shared" si="7"/>
        <v>855.8</v>
      </c>
      <c r="BM6" s="35">
        <f t="shared" si="7"/>
        <v>789.46</v>
      </c>
      <c r="BN6" s="35">
        <f t="shared" si="7"/>
        <v>826.83</v>
      </c>
      <c r="BO6" s="35">
        <f t="shared" si="7"/>
        <v>867.83</v>
      </c>
      <c r="BP6" s="34" t="str">
        <f>IF(BP7="","",IF(BP7="-","【-】","【"&amp;SUBSTITUTE(TEXT(BP7,"#,##0.00"),"-","△")&amp;"】"))</f>
        <v>【832.52】</v>
      </c>
      <c r="BQ6" s="35">
        <f>IF(BQ7="",NA(),BQ7)</f>
        <v>117.64</v>
      </c>
      <c r="BR6" s="35">
        <f t="shared" ref="BR6:BZ6" si="8">IF(BR7="",NA(),BR7)</f>
        <v>97.7</v>
      </c>
      <c r="BS6" s="35">
        <f t="shared" si="8"/>
        <v>88.19</v>
      </c>
      <c r="BT6" s="35">
        <f t="shared" si="8"/>
        <v>90.69</v>
      </c>
      <c r="BU6" s="35">
        <f t="shared" si="8"/>
        <v>100</v>
      </c>
      <c r="BV6" s="35">
        <f t="shared" si="8"/>
        <v>55.32</v>
      </c>
      <c r="BW6" s="35">
        <f t="shared" si="8"/>
        <v>59.8</v>
      </c>
      <c r="BX6" s="35">
        <f t="shared" si="8"/>
        <v>57.77</v>
      </c>
      <c r="BY6" s="35">
        <f t="shared" si="8"/>
        <v>57.31</v>
      </c>
      <c r="BZ6" s="35">
        <f t="shared" si="8"/>
        <v>57.08</v>
      </c>
      <c r="CA6" s="34" t="str">
        <f>IF(CA7="","",IF(CA7="-","【-】","【"&amp;SUBSTITUTE(TEXT(CA7,"#,##0.00"),"-","△")&amp;"】"))</f>
        <v>【60.94】</v>
      </c>
      <c r="CB6" s="35">
        <f>IF(CB7="",NA(),CB7)</f>
        <v>174.5</v>
      </c>
      <c r="CC6" s="35">
        <f t="shared" ref="CC6:CK6" si="9">IF(CC7="",NA(),CC7)</f>
        <v>202.3</v>
      </c>
      <c r="CD6" s="35">
        <f t="shared" si="9"/>
        <v>239.74</v>
      </c>
      <c r="CE6" s="35">
        <f t="shared" si="9"/>
        <v>247.5</v>
      </c>
      <c r="CF6" s="35">
        <f t="shared" si="9"/>
        <v>228.73</v>
      </c>
      <c r="CG6" s="35">
        <f t="shared" si="9"/>
        <v>283.17</v>
      </c>
      <c r="CH6" s="35">
        <f t="shared" si="9"/>
        <v>263.76</v>
      </c>
      <c r="CI6" s="35">
        <f t="shared" si="9"/>
        <v>274.35000000000002</v>
      </c>
      <c r="CJ6" s="35">
        <f t="shared" si="9"/>
        <v>273.52</v>
      </c>
      <c r="CK6" s="35">
        <f t="shared" si="9"/>
        <v>274.99</v>
      </c>
      <c r="CL6" s="34" t="str">
        <f>IF(CL7="","",IF(CL7="-","【-】","【"&amp;SUBSTITUTE(TEXT(CL7,"#,##0.00"),"-","△")&amp;"】"))</f>
        <v>【253.04】</v>
      </c>
      <c r="CM6" s="35">
        <f>IF(CM7="",NA(),CM7)</f>
        <v>52.09</v>
      </c>
      <c r="CN6" s="35">
        <f t="shared" ref="CN6:CV6" si="10">IF(CN7="",NA(),CN7)</f>
        <v>51.85</v>
      </c>
      <c r="CO6" s="35">
        <f t="shared" si="10"/>
        <v>47.58</v>
      </c>
      <c r="CP6" s="35">
        <f t="shared" si="10"/>
        <v>44.87</v>
      </c>
      <c r="CQ6" s="35">
        <f t="shared" si="10"/>
        <v>44.54</v>
      </c>
      <c r="CR6" s="35">
        <f t="shared" si="10"/>
        <v>60.65</v>
      </c>
      <c r="CS6" s="35">
        <f t="shared" si="10"/>
        <v>51.75</v>
      </c>
      <c r="CT6" s="35">
        <f t="shared" si="10"/>
        <v>50.68</v>
      </c>
      <c r="CU6" s="35">
        <f t="shared" si="10"/>
        <v>50.14</v>
      </c>
      <c r="CV6" s="35">
        <f t="shared" si="10"/>
        <v>54.83</v>
      </c>
      <c r="CW6" s="34" t="str">
        <f>IF(CW7="","",IF(CW7="-","【-】","【"&amp;SUBSTITUTE(TEXT(CW7,"#,##0.00"),"-","△")&amp;"】"))</f>
        <v>【54.84】</v>
      </c>
      <c r="CX6" s="35">
        <f>IF(CX7="",NA(),CX7)</f>
        <v>81.22</v>
      </c>
      <c r="CY6" s="35">
        <f t="shared" ref="CY6:DG6" si="11">IF(CY7="",NA(),CY7)</f>
        <v>81.92</v>
      </c>
      <c r="CZ6" s="35">
        <f t="shared" si="11"/>
        <v>82.05</v>
      </c>
      <c r="DA6" s="35">
        <f t="shared" si="11"/>
        <v>83.03</v>
      </c>
      <c r="DB6" s="35">
        <f t="shared" si="11"/>
        <v>82.98</v>
      </c>
      <c r="DC6" s="35">
        <f t="shared" si="11"/>
        <v>84.58</v>
      </c>
      <c r="DD6" s="35">
        <f t="shared" si="11"/>
        <v>84.84</v>
      </c>
      <c r="DE6" s="35">
        <f t="shared" si="11"/>
        <v>84.86</v>
      </c>
      <c r="DF6" s="35">
        <f t="shared" si="11"/>
        <v>84.98</v>
      </c>
      <c r="DG6" s="35">
        <f t="shared" si="11"/>
        <v>84.7</v>
      </c>
      <c r="DH6" s="34" t="str">
        <f>IF(DH7="","",IF(DH7="-","【-】","【"&amp;SUBSTITUTE(TEXT(DH7,"#,##0.00"),"-","△")&amp;"】"))</f>
        <v>【86.60】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2.0499999999999998</v>
      </c>
      <c r="EK6" s="35">
        <f t="shared" si="14"/>
        <v>0.01</v>
      </c>
      <c r="EL6" s="35">
        <f t="shared" si="14"/>
        <v>0.01</v>
      </c>
      <c r="EM6" s="35">
        <f t="shared" si="14"/>
        <v>0.02</v>
      </c>
      <c r="EN6" s="35">
        <f t="shared" si="14"/>
        <v>0.25</v>
      </c>
      <c r="EO6" s="34" t="str">
        <f>IF(EO7="","",IF(EO7="-","【-】","【"&amp;SUBSTITUTE(TEXT(EO7,"#,##0.00"),"-","△")&amp;"】"))</f>
        <v>【0.16】</v>
      </c>
    </row>
    <row r="7" spans="1:145" s="36" customFormat="1" x14ac:dyDescent="0.2">
      <c r="A7" s="28"/>
      <c r="B7" s="37">
        <v>2020</v>
      </c>
      <c r="C7" s="37">
        <v>75035</v>
      </c>
      <c r="D7" s="37">
        <v>47</v>
      </c>
      <c r="E7" s="37">
        <v>17</v>
      </c>
      <c r="F7" s="37">
        <v>5</v>
      </c>
      <c r="G7" s="37">
        <v>0</v>
      </c>
      <c r="H7" s="37" t="s">
        <v>98</v>
      </c>
      <c r="I7" s="37" t="s">
        <v>99</v>
      </c>
      <c r="J7" s="37" t="s">
        <v>100</v>
      </c>
      <c r="K7" s="37" t="s">
        <v>101</v>
      </c>
      <c r="L7" s="37" t="s">
        <v>102</v>
      </c>
      <c r="M7" s="37" t="s">
        <v>103</v>
      </c>
      <c r="N7" s="38" t="s">
        <v>104</v>
      </c>
      <c r="O7" s="38" t="s">
        <v>105</v>
      </c>
      <c r="P7" s="38">
        <v>31.91</v>
      </c>
      <c r="Q7" s="38">
        <v>100</v>
      </c>
      <c r="R7" s="38">
        <v>4400</v>
      </c>
      <c r="S7" s="38">
        <v>5900</v>
      </c>
      <c r="T7" s="38">
        <v>93.42</v>
      </c>
      <c r="U7" s="38">
        <v>63.16</v>
      </c>
      <c r="V7" s="38">
        <v>1863</v>
      </c>
      <c r="W7" s="38">
        <v>2.17</v>
      </c>
      <c r="X7" s="38">
        <v>858.53</v>
      </c>
      <c r="Y7" s="38">
        <v>107.39</v>
      </c>
      <c r="Z7" s="38">
        <v>100.11</v>
      </c>
      <c r="AA7" s="38">
        <v>102.88</v>
      </c>
      <c r="AB7" s="38">
        <v>100.76</v>
      </c>
      <c r="AC7" s="38">
        <v>101.07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97.47</v>
      </c>
      <c r="BG7" s="38">
        <v>0</v>
      </c>
      <c r="BH7" s="38">
        <v>0</v>
      </c>
      <c r="BI7" s="38">
        <v>0</v>
      </c>
      <c r="BJ7" s="38">
        <v>0</v>
      </c>
      <c r="BK7" s="38">
        <v>974.93</v>
      </c>
      <c r="BL7" s="38">
        <v>855.8</v>
      </c>
      <c r="BM7" s="38">
        <v>789.46</v>
      </c>
      <c r="BN7" s="38">
        <v>826.83</v>
      </c>
      <c r="BO7" s="38">
        <v>867.83</v>
      </c>
      <c r="BP7" s="38">
        <v>832.52</v>
      </c>
      <c r="BQ7" s="38">
        <v>117.64</v>
      </c>
      <c r="BR7" s="38">
        <v>97.7</v>
      </c>
      <c r="BS7" s="38">
        <v>88.19</v>
      </c>
      <c r="BT7" s="38">
        <v>90.69</v>
      </c>
      <c r="BU7" s="38">
        <v>100</v>
      </c>
      <c r="BV7" s="38">
        <v>55.32</v>
      </c>
      <c r="BW7" s="38">
        <v>59.8</v>
      </c>
      <c r="BX7" s="38">
        <v>57.77</v>
      </c>
      <c r="BY7" s="38">
        <v>57.31</v>
      </c>
      <c r="BZ7" s="38">
        <v>57.08</v>
      </c>
      <c r="CA7" s="38">
        <v>60.94</v>
      </c>
      <c r="CB7" s="38">
        <v>174.5</v>
      </c>
      <c r="CC7" s="38">
        <v>202.3</v>
      </c>
      <c r="CD7" s="38">
        <v>239.74</v>
      </c>
      <c r="CE7" s="38">
        <v>247.5</v>
      </c>
      <c r="CF7" s="38">
        <v>228.73</v>
      </c>
      <c r="CG7" s="38">
        <v>283.17</v>
      </c>
      <c r="CH7" s="38">
        <v>263.76</v>
      </c>
      <c r="CI7" s="38">
        <v>274.35000000000002</v>
      </c>
      <c r="CJ7" s="38">
        <v>273.52</v>
      </c>
      <c r="CK7" s="38">
        <v>274.99</v>
      </c>
      <c r="CL7" s="38">
        <v>253.04</v>
      </c>
      <c r="CM7" s="38">
        <v>52.09</v>
      </c>
      <c r="CN7" s="38">
        <v>51.85</v>
      </c>
      <c r="CO7" s="38">
        <v>47.58</v>
      </c>
      <c r="CP7" s="38">
        <v>44.87</v>
      </c>
      <c r="CQ7" s="38">
        <v>44.54</v>
      </c>
      <c r="CR7" s="38">
        <v>60.65</v>
      </c>
      <c r="CS7" s="38">
        <v>51.75</v>
      </c>
      <c r="CT7" s="38">
        <v>50.68</v>
      </c>
      <c r="CU7" s="38">
        <v>50.14</v>
      </c>
      <c r="CV7" s="38">
        <v>54.83</v>
      </c>
      <c r="CW7" s="38">
        <v>54.84</v>
      </c>
      <c r="CX7" s="38">
        <v>81.22</v>
      </c>
      <c r="CY7" s="38">
        <v>81.92</v>
      </c>
      <c r="CZ7" s="38">
        <v>82.05</v>
      </c>
      <c r="DA7" s="38">
        <v>83.03</v>
      </c>
      <c r="DB7" s="38">
        <v>82.98</v>
      </c>
      <c r="DC7" s="38">
        <v>84.58</v>
      </c>
      <c r="DD7" s="38">
        <v>84.84</v>
      </c>
      <c r="DE7" s="38">
        <v>84.86</v>
      </c>
      <c r="DF7" s="38">
        <v>84.98</v>
      </c>
      <c r="DG7" s="38">
        <v>84.7</v>
      </c>
      <c r="DH7" s="38">
        <v>86.6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2.0499999999999998</v>
      </c>
      <c r="EK7" s="38">
        <v>0.01</v>
      </c>
      <c r="EL7" s="38">
        <v>0.01</v>
      </c>
      <c r="EM7" s="38">
        <v>0.02</v>
      </c>
      <c r="EN7" s="38">
        <v>0.25</v>
      </c>
      <c r="EO7" s="38">
        <v>0.16</v>
      </c>
    </row>
    <row r="8" spans="1:145" x14ac:dyDescent="0.2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2">
      <c r="A9" s="40"/>
      <c r="B9" s="40" t="s">
        <v>106</v>
      </c>
      <c r="C9" s="40" t="s">
        <v>107</v>
      </c>
      <c r="D9" s="40" t="s">
        <v>108</v>
      </c>
      <c r="E9" s="40" t="s">
        <v>109</v>
      </c>
      <c r="F9" s="40" t="s">
        <v>110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2">
      <c r="A10" s="40" t="s">
        <v>48</v>
      </c>
      <c r="B10" s="41">
        <f t="shared" ref="B10:D10" si="15">DATEVALUE($B7+12-B11&amp;"/1/"&amp;B12)</f>
        <v>46753</v>
      </c>
      <c r="C10" s="41">
        <f t="shared" si="15"/>
        <v>47119</v>
      </c>
      <c r="D10" s="41">
        <f t="shared" si="15"/>
        <v>47484</v>
      </c>
      <c r="E10" s="42">
        <f>DATEVALUE($B7+12-E11&amp;"/1/"&amp;E12)</f>
        <v>47849</v>
      </c>
      <c r="F10" s="42">
        <f>DATEVALUE($B7+12-F11&amp;"/1/"&amp;F12)</f>
        <v>48215</v>
      </c>
    </row>
    <row r="11" spans="1:145" x14ac:dyDescent="0.2">
      <c r="B11">
        <v>4</v>
      </c>
      <c r="C11">
        <v>3</v>
      </c>
      <c r="D11">
        <v>2</v>
      </c>
      <c r="E11">
        <v>1</v>
      </c>
      <c r="F11">
        <v>0</v>
      </c>
      <c r="G11" t="s">
        <v>111</v>
      </c>
    </row>
    <row r="12" spans="1:145" x14ac:dyDescent="0.2">
      <c r="B12">
        <v>1</v>
      </c>
      <c r="C12">
        <v>1</v>
      </c>
      <c r="D12">
        <v>1</v>
      </c>
      <c r="E12">
        <v>1</v>
      </c>
      <c r="F12">
        <v>2</v>
      </c>
      <c r="G12" t="s">
        <v>112</v>
      </c>
    </row>
    <row r="13" spans="1:145" x14ac:dyDescent="0.2">
      <c r="B13" t="s">
        <v>113</v>
      </c>
      <c r="C13" t="s">
        <v>113</v>
      </c>
      <c r="D13" t="s">
        <v>113</v>
      </c>
      <c r="E13" t="s">
        <v>114</v>
      </c>
      <c r="F13" t="s">
        <v>114</v>
      </c>
      <c r="G13" t="s">
        <v>115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齋藤 雄也</cp:lastModifiedBy>
  <cp:lastPrinted>2022-02-15T08:31:45Z</cp:lastPrinted>
  <dcterms:modified xsi:type="dcterms:W3CDTF">2022-02-15T08:31:48Z</dcterms:modified>
</cp:coreProperties>
</file>