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3410d6c8\作業用\04 財政2\03-000　地方公営企業一般☆\○経営比較分析表（H29～）\R3\220105_【照会】公営企業に係る経営比較分析表（令和２年度決算）の分析等について\05_市町村回答\464泉崎村\"/>
    </mc:Choice>
  </mc:AlternateContent>
  <workbookProtection workbookAlgorithmName="SHA-512" workbookHashValue="Wfe7FF/IlFA4dm+aGkG6jQrMwH2JBXQLy8O105OVRV57joDyDjFJtWsGzEA8p6vqnzyk390VL6nlyKc1+Fos3A==" workbookSaltValue="l09DUxJ3qSDs/FuFsajlnw==" workbookSpinCount="100000" lockStructure="1"/>
  <bookViews>
    <workbookView xWindow="0" yWindow="0" windowWidth="15360" windowHeight="7632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O86" i="4" s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R6" i="5"/>
  <c r="AD10" i="4" s="1"/>
  <c r="Q6" i="5"/>
  <c r="P6" i="5"/>
  <c r="O6" i="5"/>
  <c r="N6" i="5"/>
  <c r="B10" i="4" s="1"/>
  <c r="M6" i="5"/>
  <c r="AD8" i="4" s="1"/>
  <c r="L6" i="5"/>
  <c r="W8" i="4" s="1"/>
  <c r="K6" i="5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E86" i="4"/>
  <c r="BB10" i="4"/>
  <c r="AT10" i="4"/>
  <c r="W10" i="4"/>
  <c r="P10" i="4"/>
  <c r="I10" i="4"/>
  <c r="BB8" i="4"/>
  <c r="AT8" i="4"/>
  <c r="AL8" i="4"/>
  <c r="P8" i="4"/>
  <c r="B8" i="4"/>
  <c r="B6" i="4"/>
</calcChain>
</file>

<file path=xl/sharedStrings.xml><?xml version="1.0" encoding="utf-8"?>
<sst xmlns="http://schemas.openxmlformats.org/spreadsheetml/2006/main" count="236" uniqueCount="120">
  <si>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</si>
  <si>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</si>
  <si>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</si>
  <si>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</si>
  <si>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</si>
  <si>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</si>
  <si>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</si>
  <si>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</si>
  <si>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</si>
  <si>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</si>
  <si>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</si>
  <si>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</si>
  <si>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</si>
  <si>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</si>
  <si>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</si>
  <si>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</si>
  <si>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</si>
  <si>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</si>
  <si>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</si>
  <si>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</si>
  <si>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</si>
  <si>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</si>
  <si>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</si>
  <si>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</si>
  <si>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</si>
  <si>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</si>
  <si>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</si>
  <si>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</si>
  <si>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</si>
  <si>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</si>
  <si>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</si>
  <si>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</si>
  <si>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</si>
  <si>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</si>
  <si>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</si>
  <si>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</si>
  <si>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</si>
  <si>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</si>
  <si>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</si>
  <si>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</si>
  <si>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</si>
  <si>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</si>
  <si>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</si>
  <si>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</si>
  <si>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</si>
  <si>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</si>
  <si>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</si>
  <si>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</si>
  <si>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</si>
  <si>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</si>
  <si>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</si>
  <si>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</si>
  <si>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</si>
  <si>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</si>
  <si>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</si>
  <si>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</si>
  <si>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</si>
  <si>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</si>
  <si>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</si>
  <si>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</si>
  <si>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</si>
  <si>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</si>
  <si>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</si>
  <si>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</si>
  <si>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</si>
  <si>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</si>
  <si>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</si>
  <si>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</si>
  <si>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</si>
  <si>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</si>
  <si>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</si>
  <si>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</si>
  <si>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</si>
  <si>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</si>
  <si>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</si>
  <si>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</si>
  <si>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</si>
  <si>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</si>
  <si>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</si>
  <si>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</si>
  <si>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</si>
  <si>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</si>
  <si>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</si>
  <si>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</si>
  <si>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</si>
  <si>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</si>
  <si>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</si>
  <si>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</si>
  <si>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</si>
  <si>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</si>
  <si>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</si>
  <si>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</si>
  <si>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</si>
  <si>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</si>
  <si>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</si>
  <si>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</si>
  <si>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</si>
  <si>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</si>
  <si>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</si>
  <si>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泉崎村</t>
  </si>
  <si>
    <t>法非適用</t>
  </si>
  <si>
    <t>下水道事業</t>
  </si>
  <si>
    <t>農業集落排水</t>
  </si>
  <si>
    <t>F1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</si>
  <si>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</si>
  <si>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</si>
  <si>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</si>
  <si>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</si>
  <si>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</si>
  <si>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</si>
  <si>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</si>
  <si>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</si>
  <si>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</si>
  <si>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</si>
  <si>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</si>
  <si>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</si>
  <si>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</si>
  <si>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健全経営ではあるものの、今後も経費の削減や、使用料の増収に努め、健全経営を図っていきたい</t>
    <phoneticPr fontId="4"/>
  </si>
  <si>
    <t>地方債償還金残高が減っているが、収益的収支比率は100％を下回っているためさらなる費用削減をし、健全経営を続けていく。
また、未回収の使用料の回収に努め、適正な使用料の収入を確保したい。
水洗化率は、96.94％と高い水準であるが、さらなる水洗化率の向上に努めていきたい</t>
    <rPh sb="6" eb="8">
      <t>ザンダカ</t>
    </rPh>
    <rPh sb="16" eb="18">
      <t>シュウエキ</t>
    </rPh>
    <rPh sb="18" eb="19">
      <t>テキ</t>
    </rPh>
    <rPh sb="19" eb="21">
      <t>シュウシ</t>
    </rPh>
    <rPh sb="21" eb="23">
      <t>ヒリツ</t>
    </rPh>
    <rPh sb="29" eb="31">
      <t>シタマワ</t>
    </rPh>
    <phoneticPr fontId="4"/>
  </si>
  <si>
    <t>　老朽化についての数値はないが、実際に管渠の老朽化は進んでいるため、計画的に管渠の更新を行っていきたい。</t>
    <rPh sb="1" eb="4">
      <t>ロウキュウカ</t>
    </rPh>
    <rPh sb="9" eb="11">
      <t>スウチ</t>
    </rPh>
    <rPh sb="16" eb="18">
      <t>ジッサイ</t>
    </rPh>
    <rPh sb="19" eb="21">
      <t>カンキョ</t>
    </rPh>
    <rPh sb="22" eb="25">
      <t>ロウキュウカ</t>
    </rPh>
    <rPh sb="26" eb="27">
      <t>スス</t>
    </rPh>
    <rPh sb="34" eb="37">
      <t>ケイカクテキ</t>
    </rPh>
    <rPh sb="38" eb="40">
      <t>カンキョ</t>
    </rPh>
    <rPh sb="41" eb="43">
      <t>コウシン</t>
    </rPh>
    <rPh sb="44" eb="45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</si>
</sst>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15-4CB3-BC00-DB12FA52A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0.44</c:v>
                </c:pt>
                <c:pt idx="2">
                  <c:v>0.04</c:v>
                </c:pt>
                <c:pt idx="3">
                  <c:v>0.02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15-4CB3-BC00-DB12FA52A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56.79</c:v>
                </c:pt>
                <c:pt idx="1">
                  <c:v>56.79</c:v>
                </c:pt>
                <c:pt idx="2">
                  <c:v>61.02</c:v>
                </c:pt>
                <c:pt idx="3">
                  <c:v>61.02</c:v>
                </c:pt>
                <c:pt idx="4">
                  <c:v>61.02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CC-4B63-A44F-F4CB1DAFA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56</c:v>
                </c:pt>
                <c:pt idx="1">
                  <c:v>56.01</c:v>
                </c:pt>
                <c:pt idx="2">
                  <c:v>56.72</c:v>
                </c:pt>
                <c:pt idx="3">
                  <c:v>54.06</c:v>
                </c:pt>
                <c:pt idx="4">
                  <c:v>55.26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CC-4B63-A44F-F4CB1DAFA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97.14</c:v>
                </c:pt>
                <c:pt idx="1">
                  <c:v>97.11</c:v>
                </c:pt>
                <c:pt idx="2">
                  <c:v>97.08</c:v>
                </c:pt>
                <c:pt idx="3">
                  <c:v>94.27</c:v>
                </c:pt>
                <c:pt idx="4">
                  <c:v>96.94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C9-4FFF-999B-A8C889D6D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89.51</c:v>
                </c:pt>
                <c:pt idx="1">
                  <c:v>89.77</c:v>
                </c:pt>
                <c:pt idx="2">
                  <c:v>90.04</c:v>
                </c:pt>
                <c:pt idx="3">
                  <c:v>90.11</c:v>
                </c:pt>
                <c:pt idx="4">
                  <c:v>90.52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C9-4FFF-999B-A8C889D6D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83.55</c:v>
                </c:pt>
                <c:pt idx="1">
                  <c:v>86.04</c:v>
                </c:pt>
                <c:pt idx="2">
                  <c:v>69.58</c:v>
                </c:pt>
                <c:pt idx="3">
                  <c:v>76.650000000000006</c:v>
                </c:pt>
                <c:pt idx="4">
                  <c:v>80.150000000000006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ED-4592-94C9-B36863FBA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ED-4592-94C9-B36863FBA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79-44B9-BA20-453C15CD3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79-44B9-BA20-453C15CD3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FA-4361-B580-61608DB4C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FA-4361-B580-61608DB4C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D8-4F80-B697-918CA424E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D8-4F80-B697-918CA424E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8C-435A-988D-5727A7917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8C-435A-988D-5727A7917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742.81</c:v>
                </c:pt>
                <c:pt idx="1">
                  <c:v>628.41999999999996</c:v>
                </c:pt>
                <c:pt idx="2">
                  <c:v>554.16</c:v>
                </c:pt>
                <c:pt idx="3">
                  <c:v>474.24</c:v>
                </c:pt>
                <c:pt idx="4">
                  <c:v>412.02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95-4698-9996-08745FA52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685.34</c:v>
                </c:pt>
                <c:pt idx="1">
                  <c:v>684.74</c:v>
                </c:pt>
                <c:pt idx="2">
                  <c:v>654.91999999999996</c:v>
                </c:pt>
                <c:pt idx="3">
                  <c:v>654.71</c:v>
                </c:pt>
                <c:pt idx="4">
                  <c:v>783.8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95-4698-9996-08745FA52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68.17</c:v>
                </c:pt>
                <c:pt idx="1">
                  <c:v>63.25</c:v>
                </c:pt>
                <c:pt idx="2">
                  <c:v>64.650000000000006</c:v>
                </c:pt>
                <c:pt idx="3">
                  <c:v>61.69</c:v>
                </c:pt>
                <c:pt idx="4">
                  <c:v>64.239999999999995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87-4FCC-B680-199C444FC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59.83</c:v>
                </c:pt>
                <c:pt idx="1">
                  <c:v>65.33</c:v>
                </c:pt>
                <c:pt idx="2">
                  <c:v>65.39</c:v>
                </c:pt>
                <c:pt idx="3">
                  <c:v>65.37</c:v>
                </c:pt>
                <c:pt idx="4">
                  <c:v>68.11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87-4FCC-B680-199C444FC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135.15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F1-41B5-8426-237A96557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246.66</c:v>
                </c:pt>
                <c:pt idx="1">
                  <c:v>227.43</c:v>
                </c:pt>
                <c:pt idx="2">
                  <c:v>230.88</c:v>
                </c:pt>
                <c:pt idx="3">
                  <c:v>228.99</c:v>
                </c:pt>
                <c:pt idx="4">
                  <c:v>222.41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F1-41B5-8426-237A96557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【832.52】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【253.04】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85" zoomScaleNormal="85" workbookViewId="0">
      <selection activeCell="BL16" sqref="BL16:BZ44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2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2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44" t="str">
        <f>データ!H6</f>
        <v>福島県　泉崎村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農業集落排水</v>
      </c>
      <c r="Q8" s="49"/>
      <c r="R8" s="49"/>
      <c r="S8" s="49"/>
      <c r="T8" s="49"/>
      <c r="U8" s="49"/>
      <c r="V8" s="49"/>
      <c r="W8" s="49" t="str">
        <f>データ!L6</f>
        <v>F1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6358</v>
      </c>
      <c r="AM8" s="51"/>
      <c r="AN8" s="51"/>
      <c r="AO8" s="51"/>
      <c r="AP8" s="51"/>
      <c r="AQ8" s="51"/>
      <c r="AR8" s="51"/>
      <c r="AS8" s="51"/>
      <c r="AT8" s="46">
        <f>データ!T6</f>
        <v>35.43</v>
      </c>
      <c r="AU8" s="46"/>
      <c r="AV8" s="46"/>
      <c r="AW8" s="46"/>
      <c r="AX8" s="46"/>
      <c r="AY8" s="46"/>
      <c r="AZ8" s="46"/>
      <c r="BA8" s="46"/>
      <c r="BB8" s="46">
        <f>データ!U6</f>
        <v>179.45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93.94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3060</v>
      </c>
      <c r="AE10" s="51"/>
      <c r="AF10" s="51"/>
      <c r="AG10" s="51"/>
      <c r="AH10" s="51"/>
      <c r="AI10" s="51"/>
      <c r="AJ10" s="51"/>
      <c r="AK10" s="2"/>
      <c r="AL10" s="51">
        <f>データ!V6</f>
        <v>5939</v>
      </c>
      <c r="AM10" s="51"/>
      <c r="AN10" s="51"/>
      <c r="AO10" s="51"/>
      <c r="AP10" s="51"/>
      <c r="AQ10" s="51"/>
      <c r="AR10" s="51"/>
      <c r="AS10" s="51"/>
      <c r="AT10" s="46">
        <f>データ!W6</f>
        <v>17.3</v>
      </c>
      <c r="AU10" s="46"/>
      <c r="AV10" s="46"/>
      <c r="AW10" s="46"/>
      <c r="AX10" s="46"/>
      <c r="AY10" s="46"/>
      <c r="AZ10" s="46"/>
      <c r="BA10" s="46"/>
      <c r="BB10" s="46">
        <f>データ!X6</f>
        <v>343.29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2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2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118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2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2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119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2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2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2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2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2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117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2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2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2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2">
      <c r="C83" s="2" t="s">
        <v>30</v>
      </c>
    </row>
    <row r="84" spans="1:78" x14ac:dyDescent="0.2">
      <c r="C84" s="2"/>
    </row>
    <row r="85" spans="1:78" hidden="1" x14ac:dyDescent="0.2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2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【832.52】</v>
      </c>
      <c r="I86" s="26" t="str">
        <f>データ!CA6</f>
        <v>【60.94】</v>
      </c>
      <c r="J86" s="26" t="str">
        <f>データ!CL6</f>
        <v>【253.04】</v>
      </c>
      <c r="K86" s="26" t="str">
        <f>データ!CW6</f>
        <v>【54.84】</v>
      </c>
      <c r="L86" s="26" t="str">
        <f>データ!DH6</f>
        <v>【86.60】</v>
      </c>
      <c r="M86" s="26" t="s">
        <v>45</v>
      </c>
      <c r="N86" s="26" t="s">
        <v>45</v>
      </c>
      <c r="O86" s="26" t="str">
        <f>データ!EO6</f>
        <v>【0.16】</v>
      </c>
    </row>
  </sheetData>
  <sheetProtection algorithmName="SHA-512" hashValue="7S1TYA5ca4ziCtzrIr/vOUwKfFcmzBQ8m8swLyuClzGbU8V2rLvFjOOUceP9+nUT5EjiTVt6yw5wHVCc8WaAEg==" saltValue="SWHbOKuHSy6zoW5M4Q8O2g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5" x14ac:dyDescent="0.2">
      <c r="A1" t="s">
        <v>46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2">
      <c r="A2" s="28" t="s">
        <v>47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2">
      <c r="A3" s="28" t="s">
        <v>48</v>
      </c>
      <c r="B3" s="29" t="s">
        <v>49</v>
      </c>
      <c r="C3" s="29" t="s">
        <v>50</v>
      </c>
      <c r="D3" s="29" t="s">
        <v>51</v>
      </c>
      <c r="E3" s="29" t="s">
        <v>52</v>
      </c>
      <c r="F3" s="29" t="s">
        <v>53</v>
      </c>
      <c r="G3" s="29" t="s">
        <v>54</v>
      </c>
      <c r="H3" s="77" t="s">
        <v>55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2">
      <c r="A4" s="28" t="s">
        <v>58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60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2">
      <c r="A5" s="28" t="s">
        <v>70</v>
      </c>
      <c r="B5" s="31"/>
      <c r="C5" s="31"/>
      <c r="D5" s="31"/>
      <c r="E5" s="31"/>
      <c r="F5" s="31"/>
      <c r="G5" s="31"/>
      <c r="H5" s="32" t="s">
        <v>71</v>
      </c>
      <c r="I5" s="32" t="s">
        <v>72</v>
      </c>
      <c r="J5" s="32" t="s">
        <v>73</v>
      </c>
      <c r="K5" s="32" t="s">
        <v>74</v>
      </c>
      <c r="L5" s="32" t="s">
        <v>75</v>
      </c>
      <c r="M5" s="32" t="s">
        <v>5</v>
      </c>
      <c r="N5" s="32" t="s">
        <v>76</v>
      </c>
      <c r="O5" s="32" t="s">
        <v>77</v>
      </c>
      <c r="P5" s="32" t="s">
        <v>78</v>
      </c>
      <c r="Q5" s="32" t="s">
        <v>79</v>
      </c>
      <c r="R5" s="32" t="s">
        <v>80</v>
      </c>
      <c r="S5" s="32" t="s">
        <v>81</v>
      </c>
      <c r="T5" s="32" t="s">
        <v>82</v>
      </c>
      <c r="U5" s="32" t="s">
        <v>83</v>
      </c>
      <c r="V5" s="32" t="s">
        <v>84</v>
      </c>
      <c r="W5" s="32" t="s">
        <v>85</v>
      </c>
      <c r="X5" s="32" t="s">
        <v>86</v>
      </c>
      <c r="Y5" s="32" t="s">
        <v>87</v>
      </c>
      <c r="Z5" s="32" t="s">
        <v>88</v>
      </c>
      <c r="AA5" s="32" t="s">
        <v>89</v>
      </c>
      <c r="AB5" s="32" t="s">
        <v>90</v>
      </c>
      <c r="AC5" s="32" t="s">
        <v>91</v>
      </c>
      <c r="AD5" s="32" t="s">
        <v>92</v>
      </c>
      <c r="AE5" s="32" t="s">
        <v>93</v>
      </c>
      <c r="AF5" s="32" t="s">
        <v>94</v>
      </c>
      <c r="AG5" s="32" t="s">
        <v>95</v>
      </c>
      <c r="AH5" s="32" t="s">
        <v>96</v>
      </c>
      <c r="AI5" s="32" t="s">
        <v>31</v>
      </c>
      <c r="AJ5" s="32" t="s">
        <v>87</v>
      </c>
      <c r="AK5" s="32" t="s">
        <v>88</v>
      </c>
      <c r="AL5" s="32" t="s">
        <v>89</v>
      </c>
      <c r="AM5" s="32" t="s">
        <v>90</v>
      </c>
      <c r="AN5" s="32" t="s">
        <v>91</v>
      </c>
      <c r="AO5" s="32" t="s">
        <v>92</v>
      </c>
      <c r="AP5" s="32" t="s">
        <v>93</v>
      </c>
      <c r="AQ5" s="32" t="s">
        <v>94</v>
      </c>
      <c r="AR5" s="32" t="s">
        <v>95</v>
      </c>
      <c r="AS5" s="32" t="s">
        <v>96</v>
      </c>
      <c r="AT5" s="32" t="s">
        <v>97</v>
      </c>
      <c r="AU5" s="32" t="s">
        <v>87</v>
      </c>
      <c r="AV5" s="32" t="s">
        <v>88</v>
      </c>
      <c r="AW5" s="32" t="s">
        <v>89</v>
      </c>
      <c r="AX5" s="32" t="s">
        <v>90</v>
      </c>
      <c r="AY5" s="32" t="s">
        <v>91</v>
      </c>
      <c r="AZ5" s="32" t="s">
        <v>92</v>
      </c>
      <c r="BA5" s="32" t="s">
        <v>93</v>
      </c>
      <c r="BB5" s="32" t="s">
        <v>94</v>
      </c>
      <c r="BC5" s="32" t="s">
        <v>95</v>
      </c>
      <c r="BD5" s="32" t="s">
        <v>96</v>
      </c>
      <c r="BE5" s="32" t="s">
        <v>97</v>
      </c>
      <c r="BF5" s="32" t="s">
        <v>87</v>
      </c>
      <c r="BG5" s="32" t="s">
        <v>88</v>
      </c>
      <c r="BH5" s="32" t="s">
        <v>89</v>
      </c>
      <c r="BI5" s="32" t="s">
        <v>90</v>
      </c>
      <c r="BJ5" s="32" t="s">
        <v>91</v>
      </c>
      <c r="BK5" s="32" t="s">
        <v>92</v>
      </c>
      <c r="BL5" s="32" t="s">
        <v>93</v>
      </c>
      <c r="BM5" s="32" t="s">
        <v>94</v>
      </c>
      <c r="BN5" s="32" t="s">
        <v>95</v>
      </c>
      <c r="BO5" s="32" t="s">
        <v>96</v>
      </c>
      <c r="BP5" s="32" t="s">
        <v>97</v>
      </c>
      <c r="BQ5" s="32" t="s">
        <v>87</v>
      </c>
      <c r="BR5" s="32" t="s">
        <v>88</v>
      </c>
      <c r="BS5" s="32" t="s">
        <v>89</v>
      </c>
      <c r="BT5" s="32" t="s">
        <v>90</v>
      </c>
      <c r="BU5" s="32" t="s">
        <v>91</v>
      </c>
      <c r="BV5" s="32" t="s">
        <v>92</v>
      </c>
      <c r="BW5" s="32" t="s">
        <v>93</v>
      </c>
      <c r="BX5" s="32" t="s">
        <v>94</v>
      </c>
      <c r="BY5" s="32" t="s">
        <v>95</v>
      </c>
      <c r="BZ5" s="32" t="s">
        <v>96</v>
      </c>
      <c r="CA5" s="32" t="s">
        <v>97</v>
      </c>
      <c r="CB5" s="32" t="s">
        <v>87</v>
      </c>
      <c r="CC5" s="32" t="s">
        <v>88</v>
      </c>
      <c r="CD5" s="32" t="s">
        <v>89</v>
      </c>
      <c r="CE5" s="32" t="s">
        <v>90</v>
      </c>
      <c r="CF5" s="32" t="s">
        <v>91</v>
      </c>
      <c r="CG5" s="32" t="s">
        <v>92</v>
      </c>
      <c r="CH5" s="32" t="s">
        <v>93</v>
      </c>
      <c r="CI5" s="32" t="s">
        <v>94</v>
      </c>
      <c r="CJ5" s="32" t="s">
        <v>95</v>
      </c>
      <c r="CK5" s="32" t="s">
        <v>96</v>
      </c>
      <c r="CL5" s="32" t="s">
        <v>97</v>
      </c>
      <c r="CM5" s="32" t="s">
        <v>87</v>
      </c>
      <c r="CN5" s="32" t="s">
        <v>88</v>
      </c>
      <c r="CO5" s="32" t="s">
        <v>89</v>
      </c>
      <c r="CP5" s="32" t="s">
        <v>90</v>
      </c>
      <c r="CQ5" s="32" t="s">
        <v>91</v>
      </c>
      <c r="CR5" s="32" t="s">
        <v>92</v>
      </c>
      <c r="CS5" s="32" t="s">
        <v>93</v>
      </c>
      <c r="CT5" s="32" t="s">
        <v>94</v>
      </c>
      <c r="CU5" s="32" t="s">
        <v>95</v>
      </c>
      <c r="CV5" s="32" t="s">
        <v>96</v>
      </c>
      <c r="CW5" s="32" t="s">
        <v>97</v>
      </c>
      <c r="CX5" s="32" t="s">
        <v>87</v>
      </c>
      <c r="CY5" s="32" t="s">
        <v>88</v>
      </c>
      <c r="CZ5" s="32" t="s">
        <v>89</v>
      </c>
      <c r="DA5" s="32" t="s">
        <v>90</v>
      </c>
      <c r="DB5" s="32" t="s">
        <v>91</v>
      </c>
      <c r="DC5" s="32" t="s">
        <v>92</v>
      </c>
      <c r="DD5" s="32" t="s">
        <v>93</v>
      </c>
      <c r="DE5" s="32" t="s">
        <v>94</v>
      </c>
      <c r="DF5" s="32" t="s">
        <v>95</v>
      </c>
      <c r="DG5" s="32" t="s">
        <v>96</v>
      </c>
      <c r="DH5" s="32" t="s">
        <v>97</v>
      </c>
      <c r="DI5" s="32" t="s">
        <v>87</v>
      </c>
      <c r="DJ5" s="32" t="s">
        <v>88</v>
      </c>
      <c r="DK5" s="32" t="s">
        <v>89</v>
      </c>
      <c r="DL5" s="32" t="s">
        <v>90</v>
      </c>
      <c r="DM5" s="32" t="s">
        <v>91</v>
      </c>
      <c r="DN5" s="32" t="s">
        <v>92</v>
      </c>
      <c r="DO5" s="32" t="s">
        <v>93</v>
      </c>
      <c r="DP5" s="32" t="s">
        <v>94</v>
      </c>
      <c r="DQ5" s="32" t="s">
        <v>95</v>
      </c>
      <c r="DR5" s="32" t="s">
        <v>96</v>
      </c>
      <c r="DS5" s="32" t="s">
        <v>97</v>
      </c>
      <c r="DT5" s="32" t="s">
        <v>87</v>
      </c>
      <c r="DU5" s="32" t="s">
        <v>88</v>
      </c>
      <c r="DV5" s="32" t="s">
        <v>89</v>
      </c>
      <c r="DW5" s="32" t="s">
        <v>90</v>
      </c>
      <c r="DX5" s="32" t="s">
        <v>91</v>
      </c>
      <c r="DY5" s="32" t="s">
        <v>92</v>
      </c>
      <c r="DZ5" s="32" t="s">
        <v>93</v>
      </c>
      <c r="EA5" s="32" t="s">
        <v>94</v>
      </c>
      <c r="EB5" s="32" t="s">
        <v>95</v>
      </c>
      <c r="EC5" s="32" t="s">
        <v>96</v>
      </c>
      <c r="ED5" s="32" t="s">
        <v>97</v>
      </c>
      <c r="EE5" s="32" t="s">
        <v>87</v>
      </c>
      <c r="EF5" s="32" t="s">
        <v>88</v>
      </c>
      <c r="EG5" s="32" t="s">
        <v>89</v>
      </c>
      <c r="EH5" s="32" t="s">
        <v>90</v>
      </c>
      <c r="EI5" s="32" t="s">
        <v>91</v>
      </c>
      <c r="EJ5" s="32" t="s">
        <v>92</v>
      </c>
      <c r="EK5" s="32" t="s">
        <v>93</v>
      </c>
      <c r="EL5" s="32" t="s">
        <v>94</v>
      </c>
      <c r="EM5" s="32" t="s">
        <v>95</v>
      </c>
      <c r="EN5" s="32" t="s">
        <v>96</v>
      </c>
      <c r="EO5" s="32" t="s">
        <v>97</v>
      </c>
    </row>
    <row r="6" spans="1:145" s="36" customFormat="1" x14ac:dyDescent="0.2">
      <c r="A6" s="28" t="s">
        <v>98</v>
      </c>
      <c r="B6" s="33">
        <f>B7</f>
        <v>2020</v>
      </c>
      <c r="C6" s="33">
        <f t="shared" ref="C6:X6" si="3">C7</f>
        <v>74641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福島県　泉崎村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F1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93.94</v>
      </c>
      <c r="Q6" s="34">
        <f t="shared" si="3"/>
        <v>100</v>
      </c>
      <c r="R6" s="34">
        <f t="shared" si="3"/>
        <v>3060</v>
      </c>
      <c r="S6" s="34">
        <f t="shared" si="3"/>
        <v>6358</v>
      </c>
      <c r="T6" s="34">
        <f t="shared" si="3"/>
        <v>35.43</v>
      </c>
      <c r="U6" s="34">
        <f t="shared" si="3"/>
        <v>179.45</v>
      </c>
      <c r="V6" s="34">
        <f t="shared" si="3"/>
        <v>5939</v>
      </c>
      <c r="W6" s="34">
        <f t="shared" si="3"/>
        <v>17.3</v>
      </c>
      <c r="X6" s="34">
        <f t="shared" si="3"/>
        <v>343.29</v>
      </c>
      <c r="Y6" s="35">
        <f>IF(Y7="",NA(),Y7)</f>
        <v>83.55</v>
      </c>
      <c r="Z6" s="35">
        <f t="shared" ref="Z6:AH6" si="4">IF(Z7="",NA(),Z7)</f>
        <v>86.04</v>
      </c>
      <c r="AA6" s="35">
        <f t="shared" si="4"/>
        <v>69.58</v>
      </c>
      <c r="AB6" s="35">
        <f t="shared" si="4"/>
        <v>76.650000000000006</v>
      </c>
      <c r="AC6" s="35">
        <f t="shared" si="4"/>
        <v>80.150000000000006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742.81</v>
      </c>
      <c r="BG6" s="35">
        <f t="shared" ref="BG6:BO6" si="7">IF(BG7="",NA(),BG7)</f>
        <v>628.41999999999996</v>
      </c>
      <c r="BH6" s="35">
        <f t="shared" si="7"/>
        <v>554.16</v>
      </c>
      <c r="BI6" s="35">
        <f t="shared" si="7"/>
        <v>474.24</v>
      </c>
      <c r="BJ6" s="35">
        <f t="shared" si="7"/>
        <v>412.02</v>
      </c>
      <c r="BK6" s="35">
        <f t="shared" si="7"/>
        <v>685.34</v>
      </c>
      <c r="BL6" s="35">
        <f t="shared" si="7"/>
        <v>684.74</v>
      </c>
      <c r="BM6" s="35">
        <f t="shared" si="7"/>
        <v>654.91999999999996</v>
      </c>
      <c r="BN6" s="35">
        <f t="shared" si="7"/>
        <v>654.71</v>
      </c>
      <c r="BO6" s="35">
        <f t="shared" si="7"/>
        <v>783.8</v>
      </c>
      <c r="BP6" s="34" t="str">
        <f>IF(BP7="","",IF(BP7="-","【-】","【"&amp;SUBSTITUTE(TEXT(BP7,"#,##0.00"),"-","△")&amp;"】"))</f>
        <v>【832.52】</v>
      </c>
      <c r="BQ6" s="35">
        <f>IF(BQ7="",NA(),BQ7)</f>
        <v>68.17</v>
      </c>
      <c r="BR6" s="35">
        <f t="shared" ref="BR6:BZ6" si="8">IF(BR7="",NA(),BR7)</f>
        <v>63.25</v>
      </c>
      <c r="BS6" s="35">
        <f t="shared" si="8"/>
        <v>64.650000000000006</v>
      </c>
      <c r="BT6" s="35">
        <f t="shared" si="8"/>
        <v>61.69</v>
      </c>
      <c r="BU6" s="35">
        <f t="shared" si="8"/>
        <v>64.239999999999995</v>
      </c>
      <c r="BV6" s="35">
        <f t="shared" si="8"/>
        <v>59.83</v>
      </c>
      <c r="BW6" s="35">
        <f t="shared" si="8"/>
        <v>65.33</v>
      </c>
      <c r="BX6" s="35">
        <f t="shared" si="8"/>
        <v>65.39</v>
      </c>
      <c r="BY6" s="35">
        <f t="shared" si="8"/>
        <v>65.37</v>
      </c>
      <c r="BZ6" s="35">
        <f t="shared" si="8"/>
        <v>68.11</v>
      </c>
      <c r="CA6" s="34" t="str">
        <f>IF(CA7="","",IF(CA7="-","【-】","【"&amp;SUBSTITUTE(TEXT(CA7,"#,##0.00"),"-","△")&amp;"】"))</f>
        <v>【60.94】</v>
      </c>
      <c r="CB6" s="35">
        <f>IF(CB7="",NA(),CB7)</f>
        <v>135.15</v>
      </c>
      <c r="CC6" s="35">
        <f t="shared" ref="CC6:CK6" si="9">IF(CC7="",NA(),CC7)</f>
        <v>150</v>
      </c>
      <c r="CD6" s="35">
        <f t="shared" si="9"/>
        <v>150</v>
      </c>
      <c r="CE6" s="35">
        <f t="shared" si="9"/>
        <v>150</v>
      </c>
      <c r="CF6" s="35">
        <f t="shared" si="9"/>
        <v>150</v>
      </c>
      <c r="CG6" s="35">
        <f t="shared" si="9"/>
        <v>246.66</v>
      </c>
      <c r="CH6" s="35">
        <f t="shared" si="9"/>
        <v>227.43</v>
      </c>
      <c r="CI6" s="35">
        <f t="shared" si="9"/>
        <v>230.88</v>
      </c>
      <c r="CJ6" s="35">
        <f t="shared" si="9"/>
        <v>228.99</v>
      </c>
      <c r="CK6" s="35">
        <f t="shared" si="9"/>
        <v>222.41</v>
      </c>
      <c r="CL6" s="34" t="str">
        <f>IF(CL7="","",IF(CL7="-","【-】","【"&amp;SUBSTITUTE(TEXT(CL7,"#,##0.00"),"-","△")&amp;"】"))</f>
        <v>【253.04】</v>
      </c>
      <c r="CM6" s="35">
        <f>IF(CM7="",NA(),CM7)</f>
        <v>56.79</v>
      </c>
      <c r="CN6" s="35">
        <f t="shared" ref="CN6:CV6" si="10">IF(CN7="",NA(),CN7)</f>
        <v>56.79</v>
      </c>
      <c r="CO6" s="35">
        <f t="shared" si="10"/>
        <v>61.02</v>
      </c>
      <c r="CP6" s="35">
        <f t="shared" si="10"/>
        <v>61.02</v>
      </c>
      <c r="CQ6" s="35">
        <f t="shared" si="10"/>
        <v>61.02</v>
      </c>
      <c r="CR6" s="35">
        <f t="shared" si="10"/>
        <v>56</v>
      </c>
      <c r="CS6" s="35">
        <f t="shared" si="10"/>
        <v>56.01</v>
      </c>
      <c r="CT6" s="35">
        <f t="shared" si="10"/>
        <v>56.72</v>
      </c>
      <c r="CU6" s="35">
        <f t="shared" si="10"/>
        <v>54.06</v>
      </c>
      <c r="CV6" s="35">
        <f t="shared" si="10"/>
        <v>55.26</v>
      </c>
      <c r="CW6" s="34" t="str">
        <f>IF(CW7="","",IF(CW7="-","【-】","【"&amp;SUBSTITUTE(TEXT(CW7,"#,##0.00"),"-","△")&amp;"】"))</f>
        <v>【54.84】</v>
      </c>
      <c r="CX6" s="35">
        <f>IF(CX7="",NA(),CX7)</f>
        <v>97.14</v>
      </c>
      <c r="CY6" s="35">
        <f t="shared" ref="CY6:DG6" si="11">IF(CY7="",NA(),CY7)</f>
        <v>97.11</v>
      </c>
      <c r="CZ6" s="35">
        <f t="shared" si="11"/>
        <v>97.08</v>
      </c>
      <c r="DA6" s="35">
        <f t="shared" si="11"/>
        <v>94.27</v>
      </c>
      <c r="DB6" s="35">
        <f t="shared" si="11"/>
        <v>96.94</v>
      </c>
      <c r="DC6" s="35">
        <f t="shared" si="11"/>
        <v>89.51</v>
      </c>
      <c r="DD6" s="35">
        <f t="shared" si="11"/>
        <v>89.77</v>
      </c>
      <c r="DE6" s="35">
        <f t="shared" si="11"/>
        <v>90.04</v>
      </c>
      <c r="DF6" s="35">
        <f t="shared" si="11"/>
        <v>90.11</v>
      </c>
      <c r="DG6" s="35">
        <f t="shared" si="11"/>
        <v>90.52</v>
      </c>
      <c r="DH6" s="34" t="str">
        <f>IF(DH7="","",IF(DH7="-","【-】","【"&amp;SUBSTITUTE(TEXT(DH7,"#,##0.00"),"-","△")&amp;"】"))</f>
        <v>【86.60】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0.05</v>
      </c>
      <c r="EK6" s="35">
        <f t="shared" si="14"/>
        <v>0.44</v>
      </c>
      <c r="EL6" s="35">
        <f t="shared" si="14"/>
        <v>0.04</v>
      </c>
      <c r="EM6" s="35">
        <f t="shared" si="14"/>
        <v>0.02</v>
      </c>
      <c r="EN6" s="35">
        <f t="shared" si="14"/>
        <v>0.02</v>
      </c>
      <c r="EO6" s="34" t="str">
        <f>IF(EO7="","",IF(EO7="-","【-】","【"&amp;SUBSTITUTE(TEXT(EO7,"#,##0.00"),"-","△")&amp;"】"))</f>
        <v>【0.16】</v>
      </c>
    </row>
    <row r="7" spans="1:145" s="36" customFormat="1" x14ac:dyDescent="0.2">
      <c r="A7" s="28"/>
      <c r="B7" s="37">
        <v>2020</v>
      </c>
      <c r="C7" s="37">
        <v>74641</v>
      </c>
      <c r="D7" s="37">
        <v>47</v>
      </c>
      <c r="E7" s="37">
        <v>17</v>
      </c>
      <c r="F7" s="37">
        <v>5</v>
      </c>
      <c r="G7" s="37">
        <v>0</v>
      </c>
      <c r="H7" s="37" t="s">
        <v>99</v>
      </c>
      <c r="I7" s="37" t="s">
        <v>100</v>
      </c>
      <c r="J7" s="37" t="s">
        <v>101</v>
      </c>
      <c r="K7" s="37" t="s">
        <v>102</v>
      </c>
      <c r="L7" s="37" t="s">
        <v>103</v>
      </c>
      <c r="M7" s="37" t="s">
        <v>104</v>
      </c>
      <c r="N7" s="38" t="s">
        <v>105</v>
      </c>
      <c r="O7" s="38" t="s">
        <v>106</v>
      </c>
      <c r="P7" s="38">
        <v>93.94</v>
      </c>
      <c r="Q7" s="38">
        <v>100</v>
      </c>
      <c r="R7" s="38">
        <v>3060</v>
      </c>
      <c r="S7" s="38">
        <v>6358</v>
      </c>
      <c r="T7" s="38">
        <v>35.43</v>
      </c>
      <c r="U7" s="38">
        <v>179.45</v>
      </c>
      <c r="V7" s="38">
        <v>5939</v>
      </c>
      <c r="W7" s="38">
        <v>17.3</v>
      </c>
      <c r="X7" s="38">
        <v>343.29</v>
      </c>
      <c r="Y7" s="38">
        <v>83.55</v>
      </c>
      <c r="Z7" s="38">
        <v>86.04</v>
      </c>
      <c r="AA7" s="38">
        <v>69.58</v>
      </c>
      <c r="AB7" s="38">
        <v>76.650000000000006</v>
      </c>
      <c r="AC7" s="38">
        <v>80.150000000000006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742.81</v>
      </c>
      <c r="BG7" s="38">
        <v>628.41999999999996</v>
      </c>
      <c r="BH7" s="38">
        <v>554.16</v>
      </c>
      <c r="BI7" s="38">
        <v>474.24</v>
      </c>
      <c r="BJ7" s="38">
        <v>412.02</v>
      </c>
      <c r="BK7" s="38">
        <v>685.34</v>
      </c>
      <c r="BL7" s="38">
        <v>684.74</v>
      </c>
      <c r="BM7" s="38">
        <v>654.91999999999996</v>
      </c>
      <c r="BN7" s="38">
        <v>654.71</v>
      </c>
      <c r="BO7" s="38">
        <v>783.8</v>
      </c>
      <c r="BP7" s="38">
        <v>832.52</v>
      </c>
      <c r="BQ7" s="38">
        <v>68.17</v>
      </c>
      <c r="BR7" s="38">
        <v>63.25</v>
      </c>
      <c r="BS7" s="38">
        <v>64.650000000000006</v>
      </c>
      <c r="BT7" s="38">
        <v>61.69</v>
      </c>
      <c r="BU7" s="38">
        <v>64.239999999999995</v>
      </c>
      <c r="BV7" s="38">
        <v>59.83</v>
      </c>
      <c r="BW7" s="38">
        <v>65.33</v>
      </c>
      <c r="BX7" s="38">
        <v>65.39</v>
      </c>
      <c r="BY7" s="38">
        <v>65.37</v>
      </c>
      <c r="BZ7" s="38">
        <v>68.11</v>
      </c>
      <c r="CA7" s="38">
        <v>60.94</v>
      </c>
      <c r="CB7" s="38">
        <v>135.15</v>
      </c>
      <c r="CC7" s="38">
        <v>150</v>
      </c>
      <c r="CD7" s="38">
        <v>150</v>
      </c>
      <c r="CE7" s="38">
        <v>150</v>
      </c>
      <c r="CF7" s="38">
        <v>150</v>
      </c>
      <c r="CG7" s="38">
        <v>246.66</v>
      </c>
      <c r="CH7" s="38">
        <v>227.43</v>
      </c>
      <c r="CI7" s="38">
        <v>230.88</v>
      </c>
      <c r="CJ7" s="38">
        <v>228.99</v>
      </c>
      <c r="CK7" s="38">
        <v>222.41</v>
      </c>
      <c r="CL7" s="38">
        <v>253.04</v>
      </c>
      <c r="CM7" s="38">
        <v>56.79</v>
      </c>
      <c r="CN7" s="38">
        <v>56.79</v>
      </c>
      <c r="CO7" s="38">
        <v>61.02</v>
      </c>
      <c r="CP7" s="38">
        <v>61.02</v>
      </c>
      <c r="CQ7" s="38">
        <v>61.02</v>
      </c>
      <c r="CR7" s="38">
        <v>56</v>
      </c>
      <c r="CS7" s="38">
        <v>56.01</v>
      </c>
      <c r="CT7" s="38">
        <v>56.72</v>
      </c>
      <c r="CU7" s="38">
        <v>54.06</v>
      </c>
      <c r="CV7" s="38">
        <v>55.26</v>
      </c>
      <c r="CW7" s="38">
        <v>54.84</v>
      </c>
      <c r="CX7" s="38">
        <v>97.14</v>
      </c>
      <c r="CY7" s="38">
        <v>97.11</v>
      </c>
      <c r="CZ7" s="38">
        <v>97.08</v>
      </c>
      <c r="DA7" s="38">
        <v>94.27</v>
      </c>
      <c r="DB7" s="38">
        <v>96.94</v>
      </c>
      <c r="DC7" s="38">
        <v>89.51</v>
      </c>
      <c r="DD7" s="38">
        <v>89.77</v>
      </c>
      <c r="DE7" s="38">
        <v>90.04</v>
      </c>
      <c r="DF7" s="38">
        <v>90.11</v>
      </c>
      <c r="DG7" s="38">
        <v>90.52</v>
      </c>
      <c r="DH7" s="38">
        <v>86.6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0.05</v>
      </c>
      <c r="EK7" s="38">
        <v>0.44</v>
      </c>
      <c r="EL7" s="38">
        <v>0.04</v>
      </c>
      <c r="EM7" s="38">
        <v>0.02</v>
      </c>
      <c r="EN7" s="38">
        <v>0.02</v>
      </c>
      <c r="EO7" s="38">
        <v>0.16</v>
      </c>
    </row>
    <row r="8" spans="1:145" x14ac:dyDescent="0.2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2">
      <c r="A9" s="40"/>
      <c r="B9" s="40" t="s">
        <v>107</v>
      </c>
      <c r="C9" s="40" t="s">
        <v>108</v>
      </c>
      <c r="D9" s="40" t="s">
        <v>109</v>
      </c>
      <c r="E9" s="40" t="s">
        <v>110</v>
      </c>
      <c r="F9" s="40" t="s">
        <v>111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2">
      <c r="A10" s="40" t="s">
        <v>49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112</v>
      </c>
    </row>
    <row r="12" spans="1:145" x14ac:dyDescent="0.2">
      <c r="B12">
        <v>1</v>
      </c>
      <c r="C12">
        <v>1</v>
      </c>
      <c r="D12">
        <v>1</v>
      </c>
      <c r="E12">
        <v>1</v>
      </c>
      <c r="F12">
        <v>2</v>
      </c>
      <c r="G12" t="s">
        <v>113</v>
      </c>
    </row>
    <row r="13" spans="1:145" x14ac:dyDescent="0.2">
      <c r="B13" t="s">
        <v>114</v>
      </c>
      <c r="C13" t="s">
        <v>114</v>
      </c>
      <c r="D13" t="s">
        <v>114</v>
      </c>
      <c r="E13" t="s">
        <v>115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齋藤 雄也</cp:lastModifiedBy>
  <cp:lastPrinted>2022-02-15T08:22:14Z</cp:lastPrinted>
  <dcterms:created xsi:type="dcterms:W3CDTF">2021-12-03T07:55:44Z</dcterms:created>
  <dcterms:modified xsi:type="dcterms:W3CDTF">2022-02-15T08:22:17Z</dcterms:modified>
  <cp:category/>
</cp:coreProperties>
</file>