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0_074080_47_1718\"/>
    </mc:Choice>
  </mc:AlternateContent>
  <workbookProtection workbookAlgorithmName="SHA-512" workbookHashValue="8DBpEQPPSQIrgxXh92GMAu7sbUFUBQudRpDP6Z5CZw6+rI5VMi5pSZraziLmzijb7bamm6RVKjuv1+fRikK4+w==" workbookSaltValue="8rGdLBPXyN3p5ixA9eEG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<sst xmlns="http://schemas.openxmlformats.org/spreadsheetml/2006/main" count="236" uniqueCount="119">
  <si>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</si>
  <si>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</si>
  <si>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</si>
  <si>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</si>
  <si>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</si>
  <si>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</si>
  <si>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</si>
  <si>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</si>
  <si>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</si>
  <si>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</si>
  <si>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</si>
  <si>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</si>
  <si>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</si>
  <si>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</si>
  <si>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</si>
  <si>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</si>
  <si>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</si>
  <si>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</si>
  <si>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</si>
  <si>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</si>
  <si>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</si>
  <si>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</si>
  <si>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</si>
  <si>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</si>
  <si>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</si>
  <si>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</si>
  <si>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</si>
  <si>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</si>
  <si>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</si>
  <si>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</si>
  <si>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</si>
  <si>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</si>
  <si>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</si>
  <si>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</si>
  <si>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</si>
  <si>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</si>
  <si>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</si>
  <si>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</si>
  <si>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</si>
  <si>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</si>
  <si>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</si>
  <si>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</si>
  <si>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</si>
  <si>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</si>
  <si>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</si>
  <si>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</si>
  <si>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</si>
  <si>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</si>
  <si>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</si>
  <si>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</si>
  <si>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</si>
  <si>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</si>
  <si>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</si>
  <si>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</si>
  <si>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</si>
  <si>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</si>
  <si>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</si>
  <si>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</si>
  <si>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</si>
  <si>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</si>
  <si>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</si>
  <si>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</si>
  <si>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</si>
  <si>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</si>
  <si>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</si>
  <si>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</si>
  <si>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</si>
  <si>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</si>
  <si>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</si>
  <si>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</si>
  <si>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</si>
  <si>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</si>
  <si>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</si>
  <si>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</si>
  <si>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</si>
  <si>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</si>
  <si>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</si>
  <si>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</si>
  <si>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</si>
  <si>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</si>
  <si>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</si>
  <si>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</si>
  <si>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</si>
  <si>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</si>
  <si>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</si>
  <si>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</si>
  <si>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</si>
  <si>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</si>
  <si>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</si>
  <si>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</si>
  <si>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</si>
  <si>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</si>
  <si>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</si>
  <si>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</si>
  <si>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</si>
  <si>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</si>
  <si>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</si>
  <si>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</si>
  <si>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</si>
  <si>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</si>
  <si>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</si>
  <si>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</si>
  <si>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</si>
  <si>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</si>
  <si>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</si>
  <si>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</si>
  <si>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</si>
  <si>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</si>
  <si>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</si>
  <si>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</si>
  <si>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</si>
  <si>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</si>
  <si>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</si>
  <si>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</si>
  <si>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</si>
  <si>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</si>
  <si>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収益的収支比率は60%後半を維持しており、継続して赤字解消に向けた経営改善が必要である。
　企業債残高対事業規模比率は一般会計からの繰入基準が見直しとなり、全国平均及び類似団体平均値を下回ったが、企業債残高、営業収益等は例年と比較し大差はなく、引き続き営業収益の増収が求められる。
　経費回収率は類似団体平均値を上回っている状況だが、継続して適正な使用料収入の確保と汚水処理費の削減が必要である。
　汚水処理原価は類似団体平均値と同程度である。近年横ばい傾向にある。引続き維持管理費の削減、接続率の向上が必要である。
　施設利用率は類似団体平均値、全国平均値から下回る状況にあるが、当町は県内でも有数の観光地であることから下水道計画人口に相当の観光人口を見込んでおり、やむを得ないものと思われる。
　水洗化率は類似団体平均値を下回っているが、数値的には微増となっており、引き続き接続率向上を図る対策を進める。</t>
    <rPh sb="13" eb="14">
      <t>ハン</t>
    </rPh>
    <rPh sb="15" eb="17">
      <t>イジ</t>
    </rPh>
    <rPh sb="60" eb="62">
      <t>イッパン</t>
    </rPh>
    <rPh sb="62" eb="64">
      <t>カイケイ</t>
    </rPh>
    <rPh sb="68" eb="69">
      <t>イ</t>
    </rPh>
    <rPh sb="69" eb="71">
      <t>キジュン</t>
    </rPh>
    <rPh sb="72" eb="74">
      <t>ミナオ</t>
    </rPh>
    <rPh sb="93" eb="94">
      <t>シタ</t>
    </rPh>
    <rPh sb="99" eb="101">
      <t>キギョウ</t>
    </rPh>
    <rPh sb="101" eb="102">
      <t>サイ</t>
    </rPh>
    <rPh sb="102" eb="104">
      <t>ザンダカ</t>
    </rPh>
    <rPh sb="105" eb="107">
      <t>エイギョウ</t>
    </rPh>
    <rPh sb="107" eb="109">
      <t>シュウエキ</t>
    </rPh>
    <rPh sb="109" eb="110">
      <t>トウ</t>
    </rPh>
    <rPh sb="114" eb="116">
      <t>ヒカク</t>
    </rPh>
    <rPh sb="117" eb="118">
      <t>オオ</t>
    </rPh>
    <rPh sb="118" eb="119">
      <t>サ</t>
    </rPh>
    <rPh sb="123" eb="124">
      <t>ヒ</t>
    </rPh>
    <rPh sb="125" eb="126">
      <t>ツヅ</t>
    </rPh>
    <rPh sb="127" eb="129">
      <t>エイギョウ</t>
    </rPh>
    <rPh sb="129" eb="131">
      <t>シュウエキ</t>
    </rPh>
    <rPh sb="132" eb="134">
      <t>ゾウシュウ</t>
    </rPh>
    <rPh sb="135" eb="136">
      <t>モト</t>
    </rPh>
    <rPh sb="225" eb="226">
      <t>ヨコ</t>
    </rPh>
    <rPh sb="228" eb="230">
      <t>ケイコウ</t>
    </rPh>
    <rPh sb="275" eb="277">
      <t>ゼンコク</t>
    </rPh>
    <rPh sb="277" eb="280">
      <t>ヘイキンチ</t>
    </rPh>
    <rPh sb="282" eb="284">
      <t>シタマワ</t>
    </rPh>
    <rPh sb="285" eb="287">
      <t>ジョウキョウ</t>
    </rPh>
    <rPh sb="372" eb="375">
      <t>スウチテキ</t>
    </rPh>
    <rPh sb="377" eb="379">
      <t>ビゾウ</t>
    </rPh>
    <rPh sb="386" eb="387">
      <t>ヒ</t>
    </rPh>
    <rPh sb="388" eb="389">
      <t>ツヅ</t>
    </rPh>
    <rPh sb="401" eb="402">
      <t>スス</t>
    </rPh>
    <phoneticPr fontId="4"/>
  </si>
  <si>
    <t>　経営の健全性･効率性については、各指標とも類似団体平均値と同程度もしくは下回る結果となっており、経営改善に向けた取組みが必要である。
　具体的な対策としては、下水道接続率の向上を図るための普及促進の強化、維持管理費に係るコスト縮減を行い、更に将来的には使用料の改正を検討しなければならない。
　また、管渠の老朽化対策は当面必要ないが、処理施設についてストックマネジメントにより適正な時期に計画的に更新しなければならない。</t>
    <rPh sb="168" eb="170">
      <t>ショリ</t>
    </rPh>
    <rPh sb="170" eb="172">
      <t>シセツ</t>
    </rPh>
    <rPh sb="189" eb="191">
      <t>テキセイ</t>
    </rPh>
    <phoneticPr fontId="4"/>
  </si>
  <si>
    <t>　昭和62年に供用開始されたことから、現在管渠の耐用年数に達してはいないが、処理施設の機器については、ほとんどが耐用年数を越え、不具合があれば修繕、オーバーホールで対応している状況である。</t>
    <rPh sb="38" eb="40">
      <t>ショリ</t>
    </rPh>
    <rPh sb="40" eb="42">
      <t>シセツ</t>
    </rPh>
    <rPh sb="43" eb="45">
      <t>キキ</t>
    </rPh>
    <rPh sb="56" eb="58">
      <t>タイヨウ</t>
    </rPh>
    <rPh sb="58" eb="60">
      <t>ネンスウ</t>
    </rPh>
    <rPh sb="61" eb="62">
      <t>コ</t>
    </rPh>
    <rPh sb="64" eb="67">
      <t>フグアイ</t>
    </rPh>
    <rPh sb="71" eb="73">
      <t>シュウゼン</t>
    </rPh>
    <rPh sb="82" eb="84">
      <t>タイオウ</t>
    </rPh>
    <rPh sb="88" eb="9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</si>
</sst>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0.16</c:v>
                </c:pt>
                <c:pt idx="4">
                  <c:v>0</c:v>
                </c:pt>
              </c:numCache>
            </c:numRef>
          </c:val>
          <c:extLst>
            <c:ext xmlns:c16="http://schemas.microsoft.com/office/drawing/2014/chart" uri="{C3380CC4-5D6E-409C-BE32-E72D297353CC}">
              <c16:uniqueId val="{00000000-0E09-4446-9602-B7DF522D0B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0.15</c:v>
                </c:pt>
                <c:pt idx="2">
                  <c:v>0.16</c:v>
                </c:pt>
                <c:pt idx="3">
                  <c:v>0.1</c:v>
                </c:pt>
                <c:pt idx="4">
                  <c:v>0.09</c:v>
                </c:pt>
              </c:numCache>
            </c:numRef>
          </c:val>
          <c:smooth val="0"/>
          <c:extLst>
            <c:ext xmlns:c16="http://schemas.microsoft.com/office/drawing/2014/chart" uri="{C3380CC4-5D6E-409C-BE32-E72D297353CC}">
              <c16:uniqueId val="{00000001-0E09-4446-9602-B7DF522D0B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47.82</c:v>
                </c:pt>
                <c:pt idx="1">
                  <c:v>48.5</c:v>
                </c:pt>
                <c:pt idx="2">
                  <c:v>45.82</c:v>
                </c:pt>
                <c:pt idx="3">
                  <c:v>46.45</c:v>
                </c:pt>
                <c:pt idx="4">
                  <c:v>43.8</c:v>
                </c:pt>
              </c:numCache>
            </c:numRef>
          </c:val>
          <c:extLst>
            <c:ext xmlns:c16="http://schemas.microsoft.com/office/drawing/2014/chart" uri="{C3380CC4-5D6E-409C-BE32-E72D297353CC}">
              <c16:uniqueId val="{00000000-AC62-4D47-B8EC-76B7E9A06A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54.05</c:v>
                </c:pt>
                <c:pt idx="2">
                  <c:v>57.54</c:v>
                </c:pt>
                <c:pt idx="3">
                  <c:v>55.55</c:v>
                </c:pt>
                <c:pt idx="4">
                  <c:v>55.84</c:v>
                </c:pt>
              </c:numCache>
            </c:numRef>
          </c:val>
          <c:smooth val="0"/>
          <c:extLst>
            <c:ext xmlns:c16="http://schemas.microsoft.com/office/drawing/2014/chart" uri="{C3380CC4-5D6E-409C-BE32-E72D297353CC}">
              <c16:uniqueId val="{00000001-AC62-4D47-B8EC-76B7E9A06A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74.819999999999993</c:v>
                </c:pt>
                <c:pt idx="1">
                  <c:v>75.88</c:v>
                </c:pt>
                <c:pt idx="2">
                  <c:v>76.239999999999995</c:v>
                </c:pt>
                <c:pt idx="3">
                  <c:v>76.739999999999995</c:v>
                </c:pt>
                <c:pt idx="4">
                  <c:v>77.05</c:v>
                </c:pt>
              </c:numCache>
            </c:numRef>
          </c:val>
          <c:extLst>
            <c:ext xmlns:c16="http://schemas.microsoft.com/office/drawing/2014/chart" uri="{C3380CC4-5D6E-409C-BE32-E72D297353CC}">
              <c16:uniqueId val="{00000000-AC6D-41B5-B86D-41CDBD90F8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92.88</c:v>
                </c:pt>
                <c:pt idx="2">
                  <c:v>92.87</c:v>
                </c:pt>
                <c:pt idx="3">
                  <c:v>91.64</c:v>
                </c:pt>
                <c:pt idx="4">
                  <c:v>92.34</c:v>
                </c:pt>
              </c:numCache>
            </c:numRef>
          </c:val>
          <c:smooth val="0"/>
          <c:extLst>
            <c:ext xmlns:c16="http://schemas.microsoft.com/office/drawing/2014/chart" uri="{C3380CC4-5D6E-409C-BE32-E72D297353CC}">
              <c16:uniqueId val="{00000001-AC6D-41B5-B86D-41CDBD90F8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66.59</c:v>
                </c:pt>
                <c:pt idx="1">
                  <c:v>69.09</c:v>
                </c:pt>
                <c:pt idx="2">
                  <c:v>69.48</c:v>
                </c:pt>
                <c:pt idx="3">
                  <c:v>69.48</c:v>
                </c:pt>
                <c:pt idx="4">
                  <c:v>68.650000000000006</c:v>
                </c:pt>
              </c:numCache>
            </c:numRef>
          </c:val>
          <c:extLst>
            <c:ext xmlns:c16="http://schemas.microsoft.com/office/drawing/2014/chart" uri="{C3380CC4-5D6E-409C-BE32-E72D297353CC}">
              <c16:uniqueId val="{00000000-0A37-4429-9D73-3018003839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37-4429-9D73-3018003839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17-439F-93D3-07B81EF6E3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7-439F-93D3-07B81EF6E3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8-489C-95F1-06ECDF9907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8-489C-95F1-06ECDF9907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60-4396-ABA8-280789D7DD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60-4396-ABA8-280789D7DD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F-4919-8C0B-60A3613A15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F-4919-8C0B-60A3613A15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1615.75</c:v>
                </c:pt>
                <c:pt idx="1">
                  <c:v>1535.76</c:v>
                </c:pt>
                <c:pt idx="2">
                  <c:v>387.35</c:v>
                </c:pt>
                <c:pt idx="3">
                  <c:v>324.57</c:v>
                </c:pt>
                <c:pt idx="4">
                  <c:v>219.23</c:v>
                </c:pt>
              </c:numCache>
            </c:numRef>
          </c:val>
          <c:extLst>
            <c:ext xmlns:c16="http://schemas.microsoft.com/office/drawing/2014/chart" uri="{C3380CC4-5D6E-409C-BE32-E72D297353CC}">
              <c16:uniqueId val="{00000000-6628-4895-9932-D28B418C63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798.84</c:v>
                </c:pt>
                <c:pt idx="2">
                  <c:v>692.13</c:v>
                </c:pt>
                <c:pt idx="3">
                  <c:v>807.75</c:v>
                </c:pt>
                <c:pt idx="4">
                  <c:v>812.92</c:v>
                </c:pt>
              </c:numCache>
            </c:numRef>
          </c:val>
          <c:smooth val="0"/>
          <c:extLst>
            <c:ext xmlns:c16="http://schemas.microsoft.com/office/drawing/2014/chart" uri="{C3380CC4-5D6E-409C-BE32-E72D297353CC}">
              <c16:uniqueId val="{00000001-6628-4895-9932-D28B418C63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64.78</c:v>
                </c:pt>
                <c:pt idx="1">
                  <c:v>100</c:v>
                </c:pt>
                <c:pt idx="2">
                  <c:v>100</c:v>
                </c:pt>
                <c:pt idx="3">
                  <c:v>100.01</c:v>
                </c:pt>
                <c:pt idx="4">
                  <c:v>100</c:v>
                </c:pt>
              </c:numCache>
            </c:numRef>
          </c:val>
          <c:extLst>
            <c:ext xmlns:c16="http://schemas.microsoft.com/office/drawing/2014/chart" uri="{C3380CC4-5D6E-409C-BE32-E72D297353CC}">
              <c16:uniqueId val="{00000000-E61D-4864-9F81-A3784FD100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86.85</c:v>
                </c:pt>
                <c:pt idx="2">
                  <c:v>88.98</c:v>
                </c:pt>
                <c:pt idx="3">
                  <c:v>86.94</c:v>
                </c:pt>
                <c:pt idx="4">
                  <c:v>85.4</c:v>
                </c:pt>
              </c:numCache>
            </c:numRef>
          </c:val>
          <c:smooth val="0"/>
          <c:extLst>
            <c:ext xmlns:c16="http://schemas.microsoft.com/office/drawing/2014/chart" uri="{C3380CC4-5D6E-409C-BE32-E72D297353CC}">
              <c16:uniqueId val="{00000001-E61D-4864-9F81-A3784FD100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266.2</c:v>
                </c:pt>
                <c:pt idx="1">
                  <c:v>170.65</c:v>
                </c:pt>
                <c:pt idx="2">
                  <c:v>171.84</c:v>
                </c:pt>
                <c:pt idx="3">
                  <c:v>170.11</c:v>
                </c:pt>
                <c:pt idx="4">
                  <c:v>162.84</c:v>
                </c:pt>
              </c:numCache>
            </c:numRef>
          </c:val>
          <c:extLst>
            <c:ext xmlns:c16="http://schemas.microsoft.com/office/drawing/2014/chart" uri="{C3380CC4-5D6E-409C-BE32-E72D297353CC}">
              <c16:uniqueId val="{00000000-A034-402E-A53E-F911295EC2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177.15</c:v>
                </c:pt>
                <c:pt idx="2">
                  <c:v>175.05</c:v>
                </c:pt>
                <c:pt idx="3">
                  <c:v>179.63</c:v>
                </c:pt>
                <c:pt idx="4">
                  <c:v>188.57</c:v>
                </c:pt>
              </c:numCache>
            </c:numRef>
          </c:val>
          <c:smooth val="0"/>
          <c:extLst>
            <c:ext xmlns:c16="http://schemas.microsoft.com/office/drawing/2014/chart" uri="{C3380CC4-5D6E-409C-BE32-E72D297353CC}">
              <c16:uniqueId val="{00000001-A034-402E-A53E-F911295EC2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猪苗代町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13664</v>
      </c>
      <c r="AM8" s="51"/>
      <c r="AN8" s="51"/>
      <c r="AO8" s="51"/>
      <c r="AP8" s="51"/>
      <c r="AQ8" s="51"/>
      <c r="AR8" s="51"/>
      <c r="AS8" s="51"/>
      <c r="AT8" s="46">
        <f>データ!T6</f>
        <v>394.85</v>
      </c>
      <c r="AU8" s="46"/>
      <c r="AV8" s="46"/>
      <c r="AW8" s="46"/>
      <c r="AX8" s="46"/>
      <c r="AY8" s="46"/>
      <c r="AZ8" s="46"/>
      <c r="BA8" s="46"/>
      <c r="BB8" s="46">
        <f>データ!U6</f>
        <v>34.61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50.02</v>
      </c>
      <c r="Q10" s="46"/>
      <c r="R10" s="46"/>
      <c r="S10" s="46"/>
      <c r="T10" s="46"/>
      <c r="U10" s="46"/>
      <c r="V10" s="46"/>
      <c r="W10" s="46">
        <f>データ!Q6</f>
        <v>79.739999999999995</v>
      </c>
      <c r="X10" s="46"/>
      <c r="Y10" s="46"/>
      <c r="Z10" s="46"/>
      <c r="AA10" s="46"/>
      <c r="AB10" s="46"/>
      <c r="AC10" s="46"/>
      <c r="AD10" s="51">
        <f>データ!R6</f>
        <v>3058</v>
      </c>
      <c r="AE10" s="51"/>
      <c r="AF10" s="51"/>
      <c r="AG10" s="51"/>
      <c r="AH10" s="51"/>
      <c r="AI10" s="51"/>
      <c r="AJ10" s="51"/>
      <c r="AK10" s="2"/>
      <c r="AL10" s="51">
        <f>データ!V6</f>
        <v>6775</v>
      </c>
      <c r="AM10" s="51"/>
      <c r="AN10" s="51"/>
      <c r="AO10" s="51"/>
      <c r="AP10" s="51"/>
      <c r="AQ10" s="51"/>
      <c r="AR10" s="51"/>
      <c r="AS10" s="51"/>
      <c r="AT10" s="46">
        <f>データ!W6</f>
        <v>3.46</v>
      </c>
      <c r="AU10" s="46"/>
      <c r="AV10" s="46"/>
      <c r="AW10" s="46"/>
      <c r="AX10" s="46"/>
      <c r="AY10" s="46"/>
      <c r="AZ10" s="46"/>
      <c r="BA10" s="46"/>
      <c r="BB10" s="46">
        <f>データ!X6</f>
        <v>1958.09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1/8QSrW+A4TMx4Otw/4cI1hdnhk2tW9F43YamtRO7jf0IV8OzsV3/iL7CVZOEOcxSaNTMrWKjhQ/HLDN6Gap1w==" saltValue="Sg1iQ5L2dHZbGtoFf/n8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74080</v>
      </c>
      <c r="D6" s="33">
        <f t="shared" si="3"/>
        <v>47</v>
      </c>
      <c r="E6" s="33">
        <f t="shared" si="3"/>
        <v>17</v>
      </c>
      <c r="F6" s="33">
        <f t="shared" si="3"/>
        <v>1</v>
      </c>
      <c r="G6" s="33">
        <f t="shared" si="3"/>
        <v>0</v>
      </c>
      <c r="H6" s="33" t="str">
        <f t="shared" si="3"/>
        <v>福島県　猪苗代町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50.02</v>
      </c>
      <c r="Q6" s="34">
        <f t="shared" si="3"/>
        <v>79.739999999999995</v>
      </c>
      <c r="R6" s="34">
        <f t="shared" si="3"/>
        <v>3058</v>
      </c>
      <c r="S6" s="34">
        <f t="shared" si="3"/>
        <v>13664</v>
      </c>
      <c r="T6" s="34">
        <f t="shared" si="3"/>
        <v>394.85</v>
      </c>
      <c r="U6" s="34">
        <f t="shared" si="3"/>
        <v>34.61</v>
      </c>
      <c r="V6" s="34">
        <f t="shared" si="3"/>
        <v>6775</v>
      </c>
      <c r="W6" s="34">
        <f t="shared" si="3"/>
        <v>3.46</v>
      </c>
      <c r="X6" s="34">
        <f t="shared" si="3"/>
        <v>1958.09</v>
      </c>
      <c r="Y6" s="35">
        <f>IF(Y7="",NA(),Y7)</f>
        <v>66.59</v>
      </c>
      <c r="Z6" s="35">
        <f t="shared" ref="Z6:AH6" si="4">IF(Z7="",NA(),Z7)</f>
        <v>69.09</v>
      </c>
      <c r="AA6" s="35">
        <f t="shared" si="4"/>
        <v>69.48</v>
      </c>
      <c r="AB6" s="35">
        <f t="shared" si="4"/>
        <v>69.48</v>
      </c>
      <c r="AC6" s="35">
        <f t="shared" si="4"/>
        <v>68.650000000000006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1615.75</v>
      </c>
      <c r="BG6" s="35">
        <f t="shared" ref="BG6:BO6" si="7">IF(BG7="",NA(),BG7)</f>
        <v>1535.76</v>
      </c>
      <c r="BH6" s="35">
        <f t="shared" si="7"/>
        <v>387.35</v>
      </c>
      <c r="BI6" s="35">
        <f t="shared" si="7"/>
        <v>324.57</v>
      </c>
      <c r="BJ6" s="35">
        <f t="shared" si="7"/>
        <v>219.23</v>
      </c>
      <c r="BK6" s="35">
        <f t="shared" si="7"/>
        <v>1047.6500000000001</v>
      </c>
      <c r="BL6" s="35">
        <f t="shared" si="7"/>
        <v>798.84</v>
      </c>
      <c r="BM6" s="35">
        <f t="shared" si="7"/>
        <v>692.13</v>
      </c>
      <c r="BN6" s="35">
        <f t="shared" si="7"/>
        <v>807.75</v>
      </c>
      <c r="BO6" s="35">
        <f t="shared" si="7"/>
        <v>812.92</v>
      </c>
      <c r="BP6" s="34" t="str">
        <f>IF(BP7="","",IF(BP7="-","【-】","【"&amp;SUBSTITUTE(TEXT(BP7,"#,##0.00"),"-","△")&amp;"】"))</f>
        <v>【705.21】</v>
      </c>
      <c r="BQ6" s="35">
        <f>IF(BQ7="",NA(),BQ7)</f>
        <v>64.78</v>
      </c>
      <c r="BR6" s="35">
        <f t="shared" ref="BR6:BZ6" si="8">IF(BR7="",NA(),BR7)</f>
        <v>100</v>
      </c>
      <c r="BS6" s="35">
        <f t="shared" si="8"/>
        <v>100</v>
      </c>
      <c r="BT6" s="35">
        <f t="shared" si="8"/>
        <v>100.01</v>
      </c>
      <c r="BU6" s="35">
        <f t="shared" si="8"/>
        <v>100</v>
      </c>
      <c r="BV6" s="35">
        <f t="shared" si="8"/>
        <v>74.040000000000006</v>
      </c>
      <c r="BW6" s="35">
        <f t="shared" si="8"/>
        <v>86.85</v>
      </c>
      <c r="BX6" s="35">
        <f t="shared" si="8"/>
        <v>88.98</v>
      </c>
      <c r="BY6" s="35">
        <f t="shared" si="8"/>
        <v>86.94</v>
      </c>
      <c r="BZ6" s="35">
        <f t="shared" si="8"/>
        <v>85.4</v>
      </c>
      <c r="CA6" s="34" t="str">
        <f>IF(CA7="","",IF(CA7="-","【-】","【"&amp;SUBSTITUTE(TEXT(CA7,"#,##0.00"),"-","△")&amp;"】"))</f>
        <v>【98.96】</v>
      </c>
      <c r="CB6" s="35">
        <f>IF(CB7="",NA(),CB7)</f>
        <v>266.2</v>
      </c>
      <c r="CC6" s="35">
        <f t="shared" ref="CC6:CK6" si="9">IF(CC7="",NA(),CC7)</f>
        <v>170.65</v>
      </c>
      <c r="CD6" s="35">
        <f t="shared" si="9"/>
        <v>171.84</v>
      </c>
      <c r="CE6" s="35">
        <f t="shared" si="9"/>
        <v>170.11</v>
      </c>
      <c r="CF6" s="35">
        <f t="shared" si="9"/>
        <v>162.84</v>
      </c>
      <c r="CG6" s="35">
        <f t="shared" si="9"/>
        <v>235.61</v>
      </c>
      <c r="CH6" s="35">
        <f t="shared" si="9"/>
        <v>177.15</v>
      </c>
      <c r="CI6" s="35">
        <f t="shared" si="9"/>
        <v>175.05</v>
      </c>
      <c r="CJ6" s="35">
        <f t="shared" si="9"/>
        <v>179.63</v>
      </c>
      <c r="CK6" s="35">
        <f t="shared" si="9"/>
        <v>188.57</v>
      </c>
      <c r="CL6" s="34" t="str">
        <f>IF(CL7="","",IF(CL7="-","【-】","【"&amp;SUBSTITUTE(TEXT(CL7,"#,##0.00"),"-","△")&amp;"】"))</f>
        <v>【134.52】</v>
      </c>
      <c r="CM6" s="35">
        <f>IF(CM7="",NA(),CM7)</f>
        <v>47.82</v>
      </c>
      <c r="CN6" s="35">
        <f t="shared" ref="CN6:CV6" si="10">IF(CN7="",NA(),CN7)</f>
        <v>48.5</v>
      </c>
      <c r="CO6" s="35">
        <f t="shared" si="10"/>
        <v>45.82</v>
      </c>
      <c r="CP6" s="35">
        <f t="shared" si="10"/>
        <v>46.45</v>
      </c>
      <c r="CQ6" s="35">
        <f t="shared" si="10"/>
        <v>43.8</v>
      </c>
      <c r="CR6" s="35">
        <f t="shared" si="10"/>
        <v>49.25</v>
      </c>
      <c r="CS6" s="35">
        <f t="shared" si="10"/>
        <v>54.05</v>
      </c>
      <c r="CT6" s="35">
        <f t="shared" si="10"/>
        <v>57.54</v>
      </c>
      <c r="CU6" s="35">
        <f t="shared" si="10"/>
        <v>55.55</v>
      </c>
      <c r="CV6" s="35">
        <f t="shared" si="10"/>
        <v>55.84</v>
      </c>
      <c r="CW6" s="34" t="str">
        <f>IF(CW7="","",IF(CW7="-","【-】","【"&amp;SUBSTITUTE(TEXT(CW7,"#,##0.00"),"-","△")&amp;"】"))</f>
        <v>【59.57】</v>
      </c>
      <c r="CX6" s="35">
        <f>IF(CX7="",NA(),CX7)</f>
        <v>74.819999999999993</v>
      </c>
      <c r="CY6" s="35">
        <f t="shared" ref="CY6:DG6" si="11">IF(CY7="",NA(),CY7)</f>
        <v>75.88</v>
      </c>
      <c r="CZ6" s="35">
        <f t="shared" si="11"/>
        <v>76.239999999999995</v>
      </c>
      <c r="DA6" s="35">
        <f t="shared" si="11"/>
        <v>76.739999999999995</v>
      </c>
      <c r="DB6" s="35">
        <f t="shared" si="11"/>
        <v>77.05</v>
      </c>
      <c r="DC6" s="35">
        <f t="shared" si="11"/>
        <v>84.12</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0.16</v>
      </c>
      <c r="EI6" s="34">
        <f t="shared" si="14"/>
        <v>0</v>
      </c>
      <c r="EJ6" s="35">
        <f t="shared" si="14"/>
        <v>0.1</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74080</v>
      </c>
      <c r="D7" s="37">
        <v>47</v>
      </c>
      <c r="E7" s="37">
        <v>17</v>
      </c>
      <c r="F7" s="37">
        <v>1</v>
      </c>
      <c r="G7" s="37">
        <v>0</v>
      </c>
      <c r="H7" s="37" t="s">
        <v>98</v>
      </c>
      <c r="I7" s="37" t="s">
        <v>99</v>
      </c>
      <c r="J7" s="37" t="s">
        <v>100</v>
      </c>
      <c r="K7" s="37" t="s">
        <v>101</v>
      </c>
      <c r="L7" s="37" t="s">
        <v>102</v>
      </c>
      <c r="M7" s="37" t="s">
        <v>103</v>
      </c>
      <c r="N7" s="38" t="s">
        <v>104</v>
      </c>
      <c r="O7" s="38" t="s">
        <v>105</v>
      </c>
      <c r="P7" s="38">
        <v>50.02</v>
      </c>
      <c r="Q7" s="38">
        <v>79.739999999999995</v>
      </c>
      <c r="R7" s="38">
        <v>3058</v>
      </c>
      <c r="S7" s="38">
        <v>13664</v>
      </c>
      <c r="T7" s="38">
        <v>394.85</v>
      </c>
      <c r="U7" s="38">
        <v>34.61</v>
      </c>
      <c r="V7" s="38">
        <v>6775</v>
      </c>
      <c r="W7" s="38">
        <v>3.46</v>
      </c>
      <c r="X7" s="38">
        <v>1958.09</v>
      </c>
      <c r="Y7" s="38">
        <v>66.59</v>
      </c>
      <c r="Z7" s="38">
        <v>69.09</v>
      </c>
      <c r="AA7" s="38">
        <v>69.48</v>
      </c>
      <c r="AB7" s="38">
        <v>69.48</v>
      </c>
      <c r="AC7" s="38">
        <v>68.650000000000006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1615.75</v>
      </c>
      <c r="BG7" s="38">
        <v>1535.76</v>
      </c>
      <c r="BH7" s="38">
        <v>387.35</v>
      </c>
      <c r="BI7" s="38">
        <v>324.57</v>
      </c>
      <c r="BJ7" s="38">
        <v>219.23</v>
      </c>
      <c r="BK7" s="38">
        <v>1047.6500000000001</v>
      </c>
      <c r="BL7" s="38">
        <v>798.84</v>
      </c>
      <c r="BM7" s="38">
        <v>692.13</v>
      </c>
      <c r="BN7" s="38">
        <v>807.75</v>
      </c>
      <c r="BO7" s="38">
        <v>812.92</v>
      </c>
      <c r="BP7" s="38">
        <v>705.21</v>
      </c>
      <c r="BQ7" s="38">
        <v>64.78</v>
      </c>
      <c r="BR7" s="38">
        <v>100</v>
      </c>
      <c r="BS7" s="38">
        <v>100</v>
      </c>
      <c r="BT7" s="38">
        <v>100.01</v>
      </c>
      <c r="BU7" s="38">
        <v>100</v>
      </c>
      <c r="BV7" s="38">
        <v>74.040000000000006</v>
      </c>
      <c r="BW7" s="38">
        <v>86.85</v>
      </c>
      <c r="BX7" s="38">
        <v>88.98</v>
      </c>
      <c r="BY7" s="38">
        <v>86.94</v>
      </c>
      <c r="BZ7" s="38">
        <v>85.4</v>
      </c>
      <c r="CA7" s="38">
        <v>98.96</v>
      </c>
      <c r="CB7" s="38">
        <v>266.2</v>
      </c>
      <c r="CC7" s="38">
        <v>170.65</v>
      </c>
      <c r="CD7" s="38">
        <v>171.84</v>
      </c>
      <c r="CE7" s="38">
        <v>170.11</v>
      </c>
      <c r="CF7" s="38">
        <v>162.84</v>
      </c>
      <c r="CG7" s="38">
        <v>235.61</v>
      </c>
      <c r="CH7" s="38">
        <v>177.15</v>
      </c>
      <c r="CI7" s="38">
        <v>175.05</v>
      </c>
      <c r="CJ7" s="38">
        <v>179.63</v>
      </c>
      <c r="CK7" s="38">
        <v>188.57</v>
      </c>
      <c r="CL7" s="38">
        <v>134.52000000000001</v>
      </c>
      <c r="CM7" s="38">
        <v>47.82</v>
      </c>
      <c r="CN7" s="38">
        <v>48.5</v>
      </c>
      <c r="CO7" s="38">
        <v>45.82</v>
      </c>
      <c r="CP7" s="38">
        <v>46.45</v>
      </c>
      <c r="CQ7" s="38">
        <v>43.8</v>
      </c>
      <c r="CR7" s="38">
        <v>49.25</v>
      </c>
      <c r="CS7" s="38">
        <v>54.05</v>
      </c>
      <c r="CT7" s="38">
        <v>57.54</v>
      </c>
      <c r="CU7" s="38">
        <v>55.55</v>
      </c>
      <c r="CV7" s="38">
        <v>55.84</v>
      </c>
      <c r="CW7" s="38">
        <v>59.57</v>
      </c>
      <c r="CX7" s="38">
        <v>74.819999999999993</v>
      </c>
      <c r="CY7" s="38">
        <v>75.88</v>
      </c>
      <c r="CZ7" s="38">
        <v>76.239999999999995</v>
      </c>
      <c r="DA7" s="38">
        <v>76.739999999999995</v>
      </c>
      <c r="DB7" s="38">
        <v>77.05</v>
      </c>
      <c r="DC7" s="38">
        <v>84.12</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0.16</v>
      </c>
      <c r="EI7" s="38">
        <v>0</v>
      </c>
      <c r="EJ7" s="38">
        <v>0.1</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2022-01-27T05:26:03Z</cp:lastPrinted>
  <dcterms:created xsi:type="dcterms:W3CDTF">2021-12-03T07:43:54Z</dcterms:created>
  <dcterms:modified xsi:type="dcterms:W3CDTF">2022-01-27T05:36:23Z</dcterms:modified>
  <cp:category/>
</cp:coreProperties>
</file>