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mfcXPY51oTXRS+6TNkb7XxXkEMEhNyaqBQXWj8t3A4zJl1VoogeZJ5/64pG5l7KYOGG3DHudvvVLlCFtm57zw==" workbookSaltValue="1DnK25nvmUU7DBp6J+qwx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<sst xmlns="http://schemas.openxmlformats.org/spreadsheetml/2006/main" xmlns:r="http://schemas.openxmlformats.org/officeDocument/2006/relationships" count="116" uniqueCount="116">
  <si>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</si>
  <si>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</si>
  <si>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</si>
  <si>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</si>
  <si>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</si>
  <si>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</si>
  <si>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</si>
  <si>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</si>
  <si>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</si>
  <si>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</si>
  <si>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</si>
  <si>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</si>
  <si>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</si>
  <si>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</si>
  <si>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</si>
  <si>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</si>
  <si>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</si>
  <si>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</si>
  <si>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</si>
  <si>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</si>
  <si>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</si>
  <si>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</si>
  <si>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</si>
  <si>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</si>
  <si>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</si>
  <si>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</si>
  <si>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</si>
  <si>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</si>
  <si>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</si>
  <si>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</si>
  <si>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</si>
  <si>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</si>
  <si>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</si>
  <si>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</si>
  <si>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</si>
  <si>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</si>
  <si>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</si>
  <si>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</si>
  <si>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</si>
  <si>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</si>
  <si>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</si>
  <si>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</si>
  <si>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</si>
  <si>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</si>
  <si>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</si>
  <si>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</si>
  <si>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</si>
  <si>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</si>
  <si>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</si>
  <si>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</si>
  <si>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</si>
  <si>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</si>
  <si>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</si>
  <si>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</si>
  <si>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</si>
  <si>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</si>
  <si>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</si>
  <si>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</si>
  <si>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</si>
  <si>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</si>
  <si>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</si>
  <si>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</si>
  <si>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</si>
  <si>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</si>
  <si>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</si>
  <si>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</si>
  <si>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</si>
  <si>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</si>
  <si>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</si>
  <si>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</si>
  <si>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</si>
  <si>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</si>
  <si>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</si>
  <si>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</si>
  <si>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</si>
  <si>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</si>
  <si>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</si>
  <si>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</si>
  <si>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</si>
  <si>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</si>
  <si>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</si>
  <si>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</si>
  <si>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</si>
  <si>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</si>
  <si>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</si>
  <si>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</si>
  <si>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</si>
  <si>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</si>
  <si>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</si>
  <si>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</si>
  <si>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</si>
  <si>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</si>
  <si>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</si>
  <si>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</si>
  <si>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</si>
  <si>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　農業集落排水施設２施設のうち、１施設は供用開始後２０年以上を経過しており、機械・電気設備に経年劣化による不具合が生じています。残りの施設と管路については目立った老朽化は見受けられないものの、現状を把握し今後の施設管理について検討するため、機能診断を行い最適整備構想の策定をして行きます。
　また、維持管理経費の削減を図り、補助事業等を活用し補修・改修等を計画的に実施していく必要があります。
　今後は、機能診断・最適化構想の策定結果等に基づき施設の統廃合を推進していかなければなりません。</t>
    <rPh sb="64" eb="65">
      <t>ノコ</t>
    </rPh>
    <rPh sb="67" eb="69">
      <t>シセツ</t>
    </rPh>
    <rPh sb="96" eb="98">
      <t>ゲンジョウ</t>
    </rPh>
    <rPh sb="99" eb="101">
      <t>ハアク</t>
    </rPh>
    <rPh sb="102" eb="104">
      <t>コンゴ</t>
    </rPh>
    <rPh sb="107" eb="109">
      <t>カンリ</t>
    </rPh>
    <rPh sb="113" eb="115">
      <t>ケントウ</t>
    </rPh>
    <rPh sb="120" eb="122">
      <t>キノウ</t>
    </rPh>
    <rPh sb="122" eb="124">
      <t>シンダン</t>
    </rPh>
    <rPh sb="125" eb="126">
      <t>オコナ</t>
    </rPh>
    <rPh sb="127" eb="129">
      <t>サイテキ</t>
    </rPh>
    <rPh sb="129" eb="131">
      <t>セイビ</t>
    </rPh>
    <rPh sb="131" eb="133">
      <t>コウソウ</t>
    </rPh>
    <rPh sb="134" eb="136">
      <t>サクテイ</t>
    </rPh>
    <rPh sb="139" eb="140">
      <t>イ</t>
    </rPh>
    <rPh sb="149" eb="151">
      <t>イジ</t>
    </rPh>
    <rPh sb="151" eb="153">
      <t>カンリ</t>
    </rPh>
    <rPh sb="153" eb="155">
      <t>ケイヒ</t>
    </rPh>
    <rPh sb="162" eb="164">
      <t>ホジョ</t>
    </rPh>
    <rPh sb="164" eb="166">
      <t>ジギョウ</t>
    </rPh>
    <rPh sb="166" eb="167">
      <t>トウ</t>
    </rPh>
    <rPh sb="168" eb="170">
      <t>カツヨウ</t>
    </rPh>
    <rPh sb="174" eb="176">
      <t>カイシュウ</t>
    </rPh>
    <rPh sb="176" eb="177">
      <t>トウ</t>
    </rPh>
    <rPh sb="178" eb="180">
      <t>ケイカク</t>
    </rPh>
    <rPh sb="180" eb="181">
      <t>テキ</t>
    </rPh>
    <rPh sb="198" eb="200">
      <t>コンゴ</t>
    </rPh>
    <rPh sb="202" eb="204">
      <t>キノウ</t>
    </rPh>
    <rPh sb="204" eb="206">
      <t>シンダン</t>
    </rPh>
    <rPh sb="207" eb="210">
      <t>サイテキカ</t>
    </rPh>
    <rPh sb="210" eb="212">
      <t>コウソウ</t>
    </rPh>
    <rPh sb="213" eb="215">
      <t>サクテイ</t>
    </rPh>
    <rPh sb="215" eb="217">
      <t>ケッカ</t>
    </rPh>
    <rPh sb="217" eb="218">
      <t>トウ</t>
    </rPh>
    <rPh sb="219" eb="220">
      <t>モト</t>
    </rPh>
    <rPh sb="222" eb="224">
      <t>シセツ</t>
    </rPh>
    <rPh sb="225" eb="228">
      <t>トウハイゴウ</t>
    </rPh>
    <rPh sb="229" eb="231">
      <t>スイシン</t>
    </rPh>
    <phoneticPr fontId="1"/>
  </si>
  <si>
    <t>参照用</t>
    <rPh sb="0" eb="3">
      <t>サンショウヨウ</t>
    </rPh>
    <phoneticPr fontId="1"/>
  </si>
  <si>
    <t>福島県　磐梯町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</si>
  <si>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</si>
  <si>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</si>
  <si>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</si>
  <si>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</si>
  <si>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</si>
  <si>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</si>
  <si>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</si>
  <si>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</si>
  <si>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</si>
  <si>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</si>
  <si>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</si>
  <si>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</si>
  <si>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</si>
  <si>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</si>
  <si>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</si>
  <si>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
  </si>
  <si>
    <t>←書式設定</t>
    <rPh sb="1" eb="3">
      <t>ショシキ</t>
    </rPh>
    <rPh sb="3" eb="5">
      <t>セッテイ</t>
    </rPh>
    <phoneticPr fontId="1"/>
  </si>
  <si>
    <t>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その経営の健全化のためには、水洗化率の向上、維持管理コストの削減及び適正な料金設定、更には施設の統廃合など経営基盤の強化を推進していかなければなりません。</t>
    <rPh sb="111" eb="112">
      <t>ニナ</t>
    </rPh>
    <rPh sb="155" eb="156">
      <t>リツ</t>
    </rPh>
    <rPh sb="172" eb="174">
      <t>テキセイ</t>
    </rPh>
    <rPh sb="175" eb="177">
      <t>リョウキン</t>
    </rPh>
    <rPh sb="177" eb="179">
      <t>セッテイ</t>
    </rPh>
    <rPh sb="186" eb="189">
      <t>トウハイゴウ</t>
    </rPh>
    <rPh sb="199" eb="201">
      <t>スイシン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</si>
</sst>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1.e-002</c:v>
                </c:pt>
                <c:pt idx="3">
                  <c:v>2.e-002</c:v>
                </c:pt>
                <c:pt idx="4">
                  <c:v>0.25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formatCode="#,##0.00;&quot;△&quot;#,##0.00;&quot;-&quot;">
                  <c:v>104.96</c:v>
                </c:pt>
                <c:pt idx="3">
                  <c:v>0</c:v>
                </c:pt>
                <c:pt idx="4" formatCode="#,##0.00;&quot;△&quot;#,##0.00;&quot;-&quot;">
                  <c:v>75.290000000000006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50.68</c:v>
                </c:pt>
                <c:pt idx="3">
                  <c:v>50.14</c:v>
                </c:pt>
                <c:pt idx="4">
                  <c:v>54.83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72.56</c:v>
                </c:pt>
                <c:pt idx="1">
                  <c:v>73.89</c:v>
                </c:pt>
                <c:pt idx="2">
                  <c:v>74.040000000000006</c:v>
                </c:pt>
                <c:pt idx="3">
                  <c:v>74.13</c:v>
                </c:pt>
                <c:pt idx="4">
                  <c:v>76.61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84.86</c:v>
                </c:pt>
                <c:pt idx="3">
                  <c:v>84.98</c:v>
                </c:pt>
                <c:pt idx="4">
                  <c:v>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68.55</c:v>
                </c:pt>
                <c:pt idx="1">
                  <c:v>99.1</c:v>
                </c:pt>
                <c:pt idx="2">
                  <c:v>96.24</c:v>
                </c:pt>
                <c:pt idx="3">
                  <c:v>98.64</c:v>
                </c:pt>
                <c:pt idx="4">
                  <c:v>99.16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4151.93</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789.46</c:v>
                </c:pt>
                <c:pt idx="3">
                  <c:v>826.83</c:v>
                </c:pt>
                <c:pt idx="4">
                  <c:v>867.83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46.8</c:v>
                </c:pt>
                <c:pt idx="1">
                  <c:v>96.72</c:v>
                </c:pt>
                <c:pt idx="2">
                  <c:v>80.739999999999995</c:v>
                </c:pt>
                <c:pt idx="3">
                  <c:v>87.7</c:v>
                </c:pt>
                <c:pt idx="4">
                  <c:v>53.34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57.77</c:v>
                </c:pt>
                <c:pt idx="3">
                  <c:v>57.31</c:v>
                </c:pt>
                <c:pt idx="4">
                  <c:v>57.08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347.97</c:v>
                </c:pt>
                <c:pt idx="1">
                  <c:v>150.02000000000001</c:v>
                </c:pt>
                <c:pt idx="2">
                  <c:v>189.86</c:v>
                </c:pt>
                <c:pt idx="3">
                  <c:v>167.96</c:v>
                </c:pt>
                <c:pt idx="4">
                  <c:v>265.73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274.35000000000002</c:v>
                </c:pt>
                <c:pt idx="3">
                  <c:v>273.52</c:v>
                </c:pt>
                <c:pt idx="4">
                  <c:v>274.99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3407</v>
      </c>
      <c r="AM8" s="22"/>
      <c r="AN8" s="22"/>
      <c r="AO8" s="22"/>
      <c r="AP8" s="22"/>
      <c r="AQ8" s="22"/>
      <c r="AR8" s="22"/>
      <c r="AS8" s="22"/>
      <c r="AT8" s="7">
        <f>データ!T6</f>
        <v>59.77</v>
      </c>
      <c r="AU8" s="7"/>
      <c r="AV8" s="7"/>
      <c r="AW8" s="7"/>
      <c r="AX8" s="7"/>
      <c r="AY8" s="7"/>
      <c r="AZ8" s="7"/>
      <c r="BA8" s="7"/>
      <c r="BB8" s="7">
        <f>データ!U6</f>
        <v>57</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25.32</v>
      </c>
      <c r="Q10" s="7"/>
      <c r="R10" s="7"/>
      <c r="S10" s="7"/>
      <c r="T10" s="7"/>
      <c r="U10" s="7"/>
      <c r="V10" s="7"/>
      <c r="W10" s="7">
        <f>データ!Q6</f>
        <v>100</v>
      </c>
      <c r="X10" s="7"/>
      <c r="Y10" s="7"/>
      <c r="Z10" s="7"/>
      <c r="AA10" s="7"/>
      <c r="AB10" s="7"/>
      <c r="AC10" s="7"/>
      <c r="AD10" s="22">
        <f>データ!R6</f>
        <v>3072</v>
      </c>
      <c r="AE10" s="22"/>
      <c r="AF10" s="22"/>
      <c r="AG10" s="22"/>
      <c r="AH10" s="22"/>
      <c r="AI10" s="22"/>
      <c r="AJ10" s="22"/>
      <c r="AK10" s="2"/>
      <c r="AL10" s="22">
        <f>データ!V6</f>
        <v>855</v>
      </c>
      <c r="AM10" s="22"/>
      <c r="AN10" s="22"/>
      <c r="AO10" s="22"/>
      <c r="AP10" s="22"/>
      <c r="AQ10" s="22"/>
      <c r="AR10" s="22"/>
      <c r="AS10" s="22"/>
      <c r="AT10" s="7">
        <f>データ!W6</f>
        <v>0.63</v>
      </c>
      <c r="AU10" s="7"/>
      <c r="AV10" s="7"/>
      <c r="AW10" s="7"/>
      <c r="AX10" s="7"/>
      <c r="AY10" s="7"/>
      <c r="AZ10" s="7"/>
      <c r="BA10" s="7"/>
      <c r="BB10" s="7">
        <f>データ!X6</f>
        <v>1357.14</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95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【832.52】</v>
      </c>
      <c r="I86" s="12" t="str">
        <f>データ!CA6</f>
        <v>【60.94】</v>
      </c>
      <c r="J86" s="12" t="str">
        <f>データ!CL6</f>
        <v>【253.04】</v>
      </c>
      <c r="K86" s="12" t="str">
        <f>データ!CW6</f>
        <v>【54.84】</v>
      </c>
      <c r="L86" s="12" t="str">
        <f>データ!DH6</f>
        <v>【86.60】</v>
      </c>
      <c r="M86" s="12" t="s">
        <v>41</v>
      </c>
      <c r="N86" s="12" t="s">
        <v>41</v>
      </c>
      <c r="O86" s="12" t="str">
        <f>データ!EO6</f>
        <v>【0.16】</v>
      </c>
    </row>
  </sheetData>
  <sheetProtection algorithmName="SHA-512" hashValue="x1A0eGMQ1b12R75QE8oXKX4tb8G7XrqB1JDxUE5wvqtIXwAlmBteFlraWQaeDss1hnsEXGZpemQECUzv9BFgNw==" saltValue="mNcaQ7T0ZsvgsEC6duVC7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96</v>
      </c>
      <c r="B6" s="65">
        <f t="shared" ref="B6:X6" si="1">B7</f>
        <v>2020</v>
      </c>
      <c r="C6" s="65">
        <f t="shared" si="1"/>
        <v>74071</v>
      </c>
      <c r="D6" s="65">
        <f t="shared" si="1"/>
        <v>47</v>
      </c>
      <c r="E6" s="65">
        <f t="shared" si="1"/>
        <v>17</v>
      </c>
      <c r="F6" s="65">
        <f t="shared" si="1"/>
        <v>5</v>
      </c>
      <c r="G6" s="65">
        <f t="shared" si="1"/>
        <v>0</v>
      </c>
      <c r="H6" s="65" t="str">
        <f t="shared" si="1"/>
        <v>福島県　磐梯町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25.32</v>
      </c>
      <c r="Q6" s="74">
        <f t="shared" si="1"/>
        <v>100</v>
      </c>
      <c r="R6" s="74">
        <f t="shared" si="1"/>
        <v>3072</v>
      </c>
      <c r="S6" s="74">
        <f t="shared" si="1"/>
        <v>3407</v>
      </c>
      <c r="T6" s="74">
        <f t="shared" si="1"/>
        <v>59.77</v>
      </c>
      <c r="U6" s="74">
        <f t="shared" si="1"/>
        <v>57</v>
      </c>
      <c r="V6" s="74">
        <f t="shared" si="1"/>
        <v>855</v>
      </c>
      <c r="W6" s="74">
        <f t="shared" si="1"/>
        <v>0.63</v>
      </c>
      <c r="X6" s="74">
        <f t="shared" si="1"/>
        <v>1357.14</v>
      </c>
      <c r="Y6" s="82">
        <f t="shared" ref="Y6:AH6" si="2">IF(Y7="",NA(),Y7)</f>
        <v>68.55</v>
      </c>
      <c r="Z6" s="82">
        <f t="shared" si="2"/>
        <v>99.1</v>
      </c>
      <c r="AA6" s="82">
        <f t="shared" si="2"/>
        <v>96.24</v>
      </c>
      <c r="AB6" s="82">
        <f t="shared" si="2"/>
        <v>98.64</v>
      </c>
      <c r="AC6" s="82">
        <f t="shared" si="2"/>
        <v>99.16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4151.93</v>
      </c>
      <c r="BG6" s="74">
        <f t="shared" si="5"/>
        <v>0</v>
      </c>
      <c r="BH6" s="74">
        <f t="shared" si="5"/>
        <v>0</v>
      </c>
      <c r="BI6" s="74">
        <f t="shared" si="5"/>
        <v>0</v>
      </c>
      <c r="BJ6" s="74">
        <f t="shared" si="5"/>
        <v>0</v>
      </c>
      <c r="BK6" s="82">
        <f t="shared" si="5"/>
        <v>974.93</v>
      </c>
      <c r="BL6" s="82">
        <f t="shared" si="5"/>
        <v>855.8</v>
      </c>
      <c r="BM6" s="82">
        <f t="shared" si="5"/>
        <v>789.46</v>
      </c>
      <c r="BN6" s="82">
        <f t="shared" si="5"/>
        <v>826.83</v>
      </c>
      <c r="BO6" s="82">
        <f t="shared" si="5"/>
        <v>867.83</v>
      </c>
      <c r="BP6" s="74" t="str">
        <f>IF(BP7="","",IF(BP7="-","【-】","【"&amp;SUBSTITUTE(TEXT(BP7,"#,##0.00"),"-","△")&amp;"】"))</f>
        <v>【832.52】</v>
      </c>
      <c r="BQ6" s="82">
        <f t="shared" ref="BQ6:BZ6" si="6">IF(BQ7="",NA(),BQ7)</f>
        <v>46.8</v>
      </c>
      <c r="BR6" s="82">
        <f t="shared" si="6"/>
        <v>96.72</v>
      </c>
      <c r="BS6" s="82">
        <f t="shared" si="6"/>
        <v>80.739999999999995</v>
      </c>
      <c r="BT6" s="82">
        <f t="shared" si="6"/>
        <v>87.7</v>
      </c>
      <c r="BU6" s="82">
        <f t="shared" si="6"/>
        <v>53.34</v>
      </c>
      <c r="BV6" s="82">
        <f t="shared" si="6"/>
        <v>55.32</v>
      </c>
      <c r="BW6" s="82">
        <f t="shared" si="6"/>
        <v>59.8</v>
      </c>
      <c r="BX6" s="82">
        <f t="shared" si="6"/>
        <v>57.77</v>
      </c>
      <c r="BY6" s="82">
        <f t="shared" si="6"/>
        <v>57.31</v>
      </c>
      <c r="BZ6" s="82">
        <f t="shared" si="6"/>
        <v>57.08</v>
      </c>
      <c r="CA6" s="74" t="str">
        <f>IF(CA7="","",IF(CA7="-","【-】","【"&amp;SUBSTITUTE(TEXT(CA7,"#,##0.00"),"-","△")&amp;"】"))</f>
        <v>【60.94】</v>
      </c>
      <c r="CB6" s="82">
        <f t="shared" ref="CB6:CK6" si="7">IF(CB7="",NA(),CB7)</f>
        <v>347.97</v>
      </c>
      <c r="CC6" s="82">
        <f t="shared" si="7"/>
        <v>150.02000000000001</v>
      </c>
      <c r="CD6" s="82">
        <f t="shared" si="7"/>
        <v>189.86</v>
      </c>
      <c r="CE6" s="82">
        <f t="shared" si="7"/>
        <v>167.96</v>
      </c>
      <c r="CF6" s="82">
        <f t="shared" si="7"/>
        <v>265.73</v>
      </c>
      <c r="CG6" s="82">
        <f t="shared" si="7"/>
        <v>283.17</v>
      </c>
      <c r="CH6" s="82">
        <f t="shared" si="7"/>
        <v>263.76</v>
      </c>
      <c r="CI6" s="82">
        <f t="shared" si="7"/>
        <v>274.35000000000002</v>
      </c>
      <c r="CJ6" s="82">
        <f t="shared" si="7"/>
        <v>273.52</v>
      </c>
      <c r="CK6" s="82">
        <f t="shared" si="7"/>
        <v>274.99</v>
      </c>
      <c r="CL6" s="74" t="str">
        <f>IF(CL7="","",IF(CL7="-","【-】","【"&amp;SUBSTITUTE(TEXT(CL7,"#,##0.00"),"-","△")&amp;"】"))</f>
        <v>【253.04】</v>
      </c>
      <c r="CM6" s="74">
        <f t="shared" ref="CM6:CV6" si="8">IF(CM7="",NA(),CM7)</f>
        <v>0</v>
      </c>
      <c r="CN6" s="74">
        <f t="shared" si="8"/>
        <v>0</v>
      </c>
      <c r="CO6" s="82">
        <f t="shared" si="8"/>
        <v>104.96</v>
      </c>
      <c r="CP6" s="74">
        <f t="shared" si="8"/>
        <v>0</v>
      </c>
      <c r="CQ6" s="82">
        <f t="shared" si="8"/>
        <v>75.290000000000006</v>
      </c>
      <c r="CR6" s="82">
        <f t="shared" si="8"/>
        <v>60.65</v>
      </c>
      <c r="CS6" s="82">
        <f t="shared" si="8"/>
        <v>51.75</v>
      </c>
      <c r="CT6" s="82">
        <f t="shared" si="8"/>
        <v>50.68</v>
      </c>
      <c r="CU6" s="82">
        <f t="shared" si="8"/>
        <v>50.14</v>
      </c>
      <c r="CV6" s="82">
        <f t="shared" si="8"/>
        <v>54.83</v>
      </c>
      <c r="CW6" s="74" t="str">
        <f>IF(CW7="","",IF(CW7="-","【-】","【"&amp;SUBSTITUTE(TEXT(CW7,"#,##0.00"),"-","△")&amp;"】"))</f>
        <v>【54.84】</v>
      </c>
      <c r="CX6" s="82">
        <f t="shared" ref="CX6:DG6" si="9">IF(CX7="",NA(),CX7)</f>
        <v>72.56</v>
      </c>
      <c r="CY6" s="82">
        <f t="shared" si="9"/>
        <v>73.89</v>
      </c>
      <c r="CZ6" s="82">
        <f t="shared" si="9"/>
        <v>74.040000000000006</v>
      </c>
      <c r="DA6" s="82">
        <f t="shared" si="9"/>
        <v>74.13</v>
      </c>
      <c r="DB6" s="82">
        <f t="shared" si="9"/>
        <v>76.61</v>
      </c>
      <c r="DC6" s="82">
        <f t="shared" si="9"/>
        <v>84.58</v>
      </c>
      <c r="DD6" s="82">
        <f t="shared" si="9"/>
        <v>84.84</v>
      </c>
      <c r="DE6" s="82">
        <f t="shared" si="9"/>
        <v>84.86</v>
      </c>
      <c r="DF6" s="82">
        <f t="shared" si="9"/>
        <v>84.98</v>
      </c>
      <c r="DG6" s="82">
        <f t="shared" si="9"/>
        <v>84.7</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1.e-002</v>
      </c>
      <c r="EM6" s="82">
        <f t="shared" si="12"/>
        <v>2.e-002</v>
      </c>
      <c r="EN6" s="82">
        <f t="shared" si="12"/>
        <v>0.25</v>
      </c>
      <c r="EO6" s="74" t="str">
        <f>IF(EO7="","",IF(EO7="-","【-】","【"&amp;SUBSTITUTE(TEXT(EO7,"#,##0.00"),"-","△")&amp;"】"))</f>
        <v>【0.16】</v>
      </c>
    </row>
    <row r="7" spans="1:145" s="59" customFormat="1">
      <c r="A7" s="60"/>
      <c r="B7" s="66">
        <v>2020</v>
      </c>
      <c r="C7" s="66">
        <v>74071</v>
      </c>
      <c r="D7" s="66">
        <v>47</v>
      </c>
      <c r="E7" s="66">
        <v>17</v>
      </c>
      <c r="F7" s="66">
        <v>5</v>
      </c>
      <c r="G7" s="66">
        <v>0</v>
      </c>
      <c r="H7" s="66" t="s">
        <v>97</v>
      </c>
      <c r="I7" s="66" t="s">
        <v>98</v>
      </c>
      <c r="J7" s="66" t="s">
        <v>99</v>
      </c>
      <c r="K7" s="66" t="s">
        <v>100</v>
      </c>
      <c r="L7" s="66" t="s">
        <v>101</v>
      </c>
      <c r="M7" s="66" t="s">
        <v>102</v>
      </c>
      <c r="N7" s="75" t="s">
        <v>41</v>
      </c>
      <c r="O7" s="75" t="s">
        <v>103</v>
      </c>
      <c r="P7" s="75">
        <v>25.32</v>
      </c>
      <c r="Q7" s="75">
        <v>100</v>
      </c>
      <c r="R7" s="75">
        <v>3072</v>
      </c>
      <c r="S7" s="75">
        <v>3407</v>
      </c>
      <c r="T7" s="75">
        <v>59.77</v>
      </c>
      <c r="U7" s="75">
        <v>57</v>
      </c>
      <c r="V7" s="75">
        <v>855</v>
      </c>
      <c r="W7" s="75">
        <v>0.63</v>
      </c>
      <c r="X7" s="75">
        <v>1357.14</v>
      </c>
      <c r="Y7" s="75">
        <v>68.55</v>
      </c>
      <c r="Z7" s="75">
        <v>99.1</v>
      </c>
      <c r="AA7" s="75">
        <v>96.24</v>
      </c>
      <c r="AB7" s="75">
        <v>98.64</v>
      </c>
      <c r="AC7" s="75">
        <v>99.16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4151.93</v>
      </c>
      <c r="BG7" s="75">
        <v>0</v>
      </c>
      <c r="BH7" s="75">
        <v>0</v>
      </c>
      <c r="BI7" s="75">
        <v>0</v>
      </c>
      <c r="BJ7" s="75">
        <v>0</v>
      </c>
      <c r="BK7" s="75">
        <v>974.93</v>
      </c>
      <c r="BL7" s="75">
        <v>855.8</v>
      </c>
      <c r="BM7" s="75">
        <v>789.46</v>
      </c>
      <c r="BN7" s="75">
        <v>826.83</v>
      </c>
      <c r="BO7" s="75">
        <v>867.83</v>
      </c>
      <c r="BP7" s="75">
        <v>832.52</v>
      </c>
      <c r="BQ7" s="75">
        <v>46.8</v>
      </c>
      <c r="BR7" s="75">
        <v>96.72</v>
      </c>
      <c r="BS7" s="75">
        <v>80.739999999999995</v>
      </c>
      <c r="BT7" s="75">
        <v>87.7</v>
      </c>
      <c r="BU7" s="75">
        <v>53.34</v>
      </c>
      <c r="BV7" s="75">
        <v>55.32</v>
      </c>
      <c r="BW7" s="75">
        <v>59.8</v>
      </c>
      <c r="BX7" s="75">
        <v>57.77</v>
      </c>
      <c r="BY7" s="75">
        <v>57.31</v>
      </c>
      <c r="BZ7" s="75">
        <v>57.08</v>
      </c>
      <c r="CA7" s="75">
        <v>60.94</v>
      </c>
      <c r="CB7" s="75">
        <v>347.97</v>
      </c>
      <c r="CC7" s="75">
        <v>150.02000000000001</v>
      </c>
      <c r="CD7" s="75">
        <v>189.86</v>
      </c>
      <c r="CE7" s="75">
        <v>167.96</v>
      </c>
      <c r="CF7" s="75">
        <v>265.73</v>
      </c>
      <c r="CG7" s="75">
        <v>283.17</v>
      </c>
      <c r="CH7" s="75">
        <v>263.76</v>
      </c>
      <c r="CI7" s="75">
        <v>274.35000000000002</v>
      </c>
      <c r="CJ7" s="75">
        <v>273.52</v>
      </c>
      <c r="CK7" s="75">
        <v>274.99</v>
      </c>
      <c r="CL7" s="75">
        <v>253.04</v>
      </c>
      <c r="CM7" s="75">
        <v>0</v>
      </c>
      <c r="CN7" s="75">
        <v>0</v>
      </c>
      <c r="CO7" s="75">
        <v>104.96</v>
      </c>
      <c r="CP7" s="75">
        <v>0</v>
      </c>
      <c r="CQ7" s="75">
        <v>75.290000000000006</v>
      </c>
      <c r="CR7" s="75">
        <v>60.65</v>
      </c>
      <c r="CS7" s="75">
        <v>51.75</v>
      </c>
      <c r="CT7" s="75">
        <v>50.68</v>
      </c>
      <c r="CU7" s="75">
        <v>50.14</v>
      </c>
      <c r="CV7" s="75">
        <v>54.83</v>
      </c>
      <c r="CW7" s="75">
        <v>54.84</v>
      </c>
      <c r="CX7" s="75">
        <v>72.56</v>
      </c>
      <c r="CY7" s="75">
        <v>73.89</v>
      </c>
      <c r="CZ7" s="75">
        <v>74.040000000000006</v>
      </c>
      <c r="DA7" s="75">
        <v>74.13</v>
      </c>
      <c r="DB7" s="75">
        <v>76.61</v>
      </c>
      <c r="DC7" s="75">
        <v>84.58</v>
      </c>
      <c r="DD7" s="75">
        <v>84.84</v>
      </c>
      <c r="DE7" s="75">
        <v>84.86</v>
      </c>
      <c r="DF7" s="75">
        <v>84.98</v>
      </c>
      <c r="DG7" s="75">
        <v>84.7</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2.0499999999999998</v>
      </c>
      <c r="EK7" s="75">
        <v>1.e-002</v>
      </c>
      <c r="EL7" s="75">
        <v>1.e-002</v>
      </c>
      <c r="EM7" s="75">
        <v>2.e-002</v>
      </c>
      <c r="EN7" s="75">
        <v>0.25</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2022-02-16T04:53:33Z</vt:filetime>
  </property>
</Properties>
</file>