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72.26.127.155\全庁共有\01_本庁\09_環境水道課\03_業務係\403_企業会計の調査に関する事項\02_経営比較分析（１月）\20220113_05_R03年調査（R02年度分）\02 作成\【経営比較分析表】2020_073687_47_1718\"/>
    </mc:Choice>
  </mc:AlternateContent>
  <xr:revisionPtr revIDLastSave="0" documentId="13_ncr:1_{8A2AEFE8-48FF-42BD-8400-E4C9C0575347}" xr6:coauthVersionLast="47" xr6:coauthVersionMax="47" xr10:uidLastSave="{00000000-0000-0000-0000-000000000000}"/>
  <workbookProtection workbookAlgorithmName="SHA-512" workbookHashValue="IH9k2H5lA/2AmKoj+B5BoufrTdJssTejaAvlmXgjRtADPbJTXyRTQrCXU79SIseEBTrxtPsLS3e868qB70PIwA==" workbookSaltValue="nxAePl+wFrfJtSMQbp8ZN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W10" i="4"/>
  <c r="BB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<sst xmlns="http://schemas.openxmlformats.org/spreadsheetml/2006/main" count="236" uniqueCount="120">
  <si>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</si>
  <si>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</si>
  <si>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</si>
  <si>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</si>
  <si>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</si>
  <si>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</si>
  <si>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</si>
  <si>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</si>
  <si>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</si>
  <si>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</si>
  <si>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</si>
  <si>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</si>
  <si>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</si>
  <si>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</si>
  <si>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</si>
  <si>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</si>
  <si>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</si>
  <si>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</si>
  <si>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</si>
  <si>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</si>
  <si>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</si>
  <si>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</si>
  <si>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</si>
  <si>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</si>
  <si>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</si>
  <si>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</si>
  <si>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</si>
  <si>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</si>
  <si>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</si>
  <si>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</si>
  <si>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</si>
  <si>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</si>
  <si>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</si>
  <si>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</si>
  <si>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</si>
  <si>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</si>
  <si>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</si>
  <si>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</si>
  <si>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</si>
  <si>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</si>
  <si>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</si>
  <si>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</si>
  <si>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</si>
  <si>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</si>
  <si>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</si>
  <si>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</si>
  <si>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</si>
  <si>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</si>
  <si>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</si>
  <si>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</si>
  <si>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</si>
  <si>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</si>
  <si>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</si>
  <si>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</si>
  <si>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</si>
  <si>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</si>
  <si>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</si>
  <si>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</si>
  <si>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</si>
  <si>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</si>
  <si>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</si>
  <si>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</si>
  <si>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</si>
  <si>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</si>
  <si>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</si>
  <si>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</si>
  <si>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</si>
  <si>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</si>
  <si>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</si>
  <si>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</si>
  <si>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</si>
  <si>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</si>
  <si>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</si>
  <si>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</si>
  <si>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</si>
  <si>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</si>
  <si>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</si>
  <si>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</si>
  <si>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</si>
  <si>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</si>
  <si>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</si>
  <si>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</si>
  <si>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</si>
  <si>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</si>
  <si>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</si>
  <si>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</si>
  <si>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</si>
  <si>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</si>
  <si>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</si>
  <si>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</si>
  <si>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</si>
  <si>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</si>
  <si>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</si>
  <si>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</si>
  <si>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</si>
  <si>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</si>
  <si>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</si>
  <si>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</si>
  <si>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</si>
  <si>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</si>
  <si>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</si>
  <si>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</si>
  <si>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</si>
  <si>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</si>
  <si>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</si>
  <si>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</si>
  <si>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</si>
  <si>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</si>
  <si>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</si>
  <si>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</si>
  <si>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</si>
  <si>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</si>
  <si>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</si>
  <si>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</si>
  <si>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</si>
  <si>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</si>
  <si>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</si>
  <si>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phoneticPr fontId="4"/>
  </si>
  <si>
    <t xml:space="preserve">　『①収益的収支比率』を見ると、単年度収支で黒字となっているものの、『⑤経費回収率』が100％を下回っており、『⑥汚水処理原価』も類似団体を上回っている状況です。
　主に人口減少に伴う使用料収入の減少と施設管理委託料の増加によるものであり、今後とも汚水処理原価は高い水準を示すと考えられます。
　『⑧水洗化率』が平成30年度と比較して大きく減少した要因として、移住定住対策により非水洗住宅への入居者が増加したため、処理区域内人口と水洗便所設置済人口のバランスに影響を与えたと考えます。
　人口減少に伴い使用料収入は減少傾向にあることから、安定した経営を行うためにも、使用料の見直しや更なる経費削減などの経営改善に努める必要があります。
</t>
    <rPh sb="48" eb="50">
      <t>シタマワ</t>
    </rPh>
    <rPh sb="65" eb="67">
      <t>ルイジ</t>
    </rPh>
    <rPh sb="67" eb="69">
      <t>ダンタイ</t>
    </rPh>
    <rPh sb="70" eb="72">
      <t>ウワマワ</t>
    </rPh>
    <rPh sb="76" eb="78">
      <t>ジョウキョウ</t>
    </rPh>
    <rPh sb="92" eb="95">
      <t>シヨウリョウ</t>
    </rPh>
    <rPh sb="95" eb="97">
      <t>シュウニュウ</t>
    </rPh>
    <rPh sb="101" eb="103">
      <t>シセツ</t>
    </rPh>
    <rPh sb="103" eb="105">
      <t>カンリ</t>
    </rPh>
    <rPh sb="105" eb="108">
      <t>イタクリョウ</t>
    </rPh>
    <rPh sb="109" eb="111">
      <t>ゾウカ</t>
    </rPh>
    <rPh sb="151" eb="154">
      <t>スイセンカ</t>
    </rPh>
    <rPh sb="154" eb="155">
      <t>リツ</t>
    </rPh>
    <rPh sb="157" eb="159">
      <t>ヘイセイ</t>
    </rPh>
    <rPh sb="161" eb="163">
      <t>ネンド</t>
    </rPh>
    <rPh sb="164" eb="166">
      <t>ヒカク</t>
    </rPh>
    <rPh sb="168" eb="169">
      <t>オオ</t>
    </rPh>
    <rPh sb="171" eb="173">
      <t>ゲンショウ</t>
    </rPh>
    <rPh sb="175" eb="177">
      <t>ヨウイン</t>
    </rPh>
    <rPh sb="181" eb="183">
      <t>イジュウ</t>
    </rPh>
    <rPh sb="183" eb="185">
      <t>テイジュウ</t>
    </rPh>
    <rPh sb="185" eb="187">
      <t>タイサク</t>
    </rPh>
    <rPh sb="199" eb="200">
      <t>シャ</t>
    </rPh>
    <rPh sb="201" eb="203">
      <t>ゾウカ</t>
    </rPh>
    <rPh sb="208" eb="210">
      <t>ショリ</t>
    </rPh>
    <rPh sb="210" eb="213">
      <t>クイキナイ</t>
    </rPh>
    <rPh sb="213" eb="215">
      <t>ジンコウ</t>
    </rPh>
    <rPh sb="216" eb="218">
      <t>スイセン</t>
    </rPh>
    <rPh sb="218" eb="220">
      <t>ベンジョ</t>
    </rPh>
    <rPh sb="220" eb="222">
      <t>セッチ</t>
    </rPh>
    <rPh sb="222" eb="223">
      <t>ズミ</t>
    </rPh>
    <rPh sb="223" eb="225">
      <t>ジンコウ</t>
    </rPh>
    <rPh sb="246" eb="248">
      <t>ジンコウ</t>
    </rPh>
    <rPh sb="248" eb="250">
      <t>ゲンショウ</t>
    </rPh>
    <rPh sb="251" eb="252">
      <t>トモナ</t>
    </rPh>
    <rPh sb="253" eb="256">
      <t>シヨウリョウ</t>
    </rPh>
    <rPh sb="256" eb="258">
      <t>シュウニュウ</t>
    </rPh>
    <rPh sb="271" eb="273">
      <t>アンテイ</t>
    </rPh>
    <rPh sb="275" eb="277">
      <t>ケイエイ</t>
    </rPh>
    <rPh sb="278" eb="279">
      <t>オコナ</t>
    </rPh>
    <phoneticPr fontId="4"/>
  </si>
  <si>
    <t>　供用開始後、20年が経過していますが、管渠の老朽化はみられません。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</si>
</sst>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0.55000000000000004</c:v>
                </c:pt>
                <c:pt idx="3" formatCode="#,##0.00;&quot;△&quot;#,##0.00;&quot;-&quot;">
                  <c:v>0.97</c:v>
                </c:pt>
                <c:pt idx="4" formatCode="#,##0.00;&quot;△&quot;#,##0.00;&quot;-&quot;">
                  <c:v>1.1200000000000001</c:v>
                </c:pt>
              </c:numCache>
            </c:numRef>
          </c:val>
          <c:extLst>
            <c:ext xmlns:c16="http://schemas.microsoft.com/office/drawing/2014/chart" uri="{C3380CC4-5D6E-409C-BE32-E72D297353CC}">
              <c16:uniqueId val="{00000000-69BE-43D6-B8D0-55C54CB1D3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69BE-43D6-B8D0-55C54CB1D3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39.18</c:v>
                </c:pt>
                <c:pt idx="1">
                  <c:v>41.64</c:v>
                </c:pt>
                <c:pt idx="2">
                  <c:v>38.549999999999997</c:v>
                </c:pt>
                <c:pt idx="3">
                  <c:v>37.090000000000003</c:v>
                </c:pt>
                <c:pt idx="4">
                  <c:v>37.64</c:v>
                </c:pt>
              </c:numCache>
            </c:numRef>
          </c:val>
          <c:extLst>
            <c:ext xmlns:c16="http://schemas.microsoft.com/office/drawing/2014/chart" uri="{C3380CC4-5D6E-409C-BE32-E72D297353CC}">
              <c16:uniqueId val="{00000000-AE12-463E-8C2D-08988852FA4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AE12-463E-8C2D-08988852FA4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81.77</c:v>
                </c:pt>
                <c:pt idx="1">
                  <c:v>80.239999999999995</c:v>
                </c:pt>
                <c:pt idx="2">
                  <c:v>83.86</c:v>
                </c:pt>
                <c:pt idx="3">
                  <c:v>78.77</c:v>
                </c:pt>
                <c:pt idx="4">
                  <c:v>78.75</c:v>
                </c:pt>
              </c:numCache>
            </c:numRef>
          </c:val>
          <c:extLst>
            <c:ext xmlns:c16="http://schemas.microsoft.com/office/drawing/2014/chart" uri="{C3380CC4-5D6E-409C-BE32-E72D297353CC}">
              <c16:uniqueId val="{00000000-0577-4516-A6C1-824D6C32C5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0577-4516-A6C1-824D6C32C5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102.44</c:v>
                </c:pt>
                <c:pt idx="1">
                  <c:v>110.88</c:v>
                </c:pt>
                <c:pt idx="2">
                  <c:v>120.82</c:v>
                </c:pt>
                <c:pt idx="3">
                  <c:v>114.99</c:v>
                </c:pt>
                <c:pt idx="4">
                  <c:v>119.75</c:v>
                </c:pt>
              </c:numCache>
            </c:numRef>
          </c:val>
          <c:extLst>
            <c:ext xmlns:c16="http://schemas.microsoft.com/office/drawing/2014/chart" uri="{C3380CC4-5D6E-409C-BE32-E72D297353CC}">
              <c16:uniqueId val="{00000000-174E-49CE-B4FC-CE56234BA83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4E-49CE-B4FC-CE56234BA83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D4-4685-A872-E53C448E60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D4-4685-A872-E53C448E60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6E-435C-B00D-2520AA5F84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6E-435C-B00D-2520AA5F84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CB-484B-8F1B-9C25DBEF32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CB-484B-8F1B-9C25DBEF32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2F-44D7-A561-46827C453A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2F-44D7-A561-46827C453A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5F-4CD9-B266-E65317C215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EC5F-4CD9-B266-E65317C215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106.16</c:v>
                </c:pt>
                <c:pt idx="1">
                  <c:v>100</c:v>
                </c:pt>
                <c:pt idx="2">
                  <c:v>51.82</c:v>
                </c:pt>
                <c:pt idx="3">
                  <c:v>66.41</c:v>
                </c:pt>
                <c:pt idx="4">
                  <c:v>62.22</c:v>
                </c:pt>
              </c:numCache>
            </c:numRef>
          </c:val>
          <c:extLst>
            <c:ext xmlns:c16="http://schemas.microsoft.com/office/drawing/2014/chart" uri="{C3380CC4-5D6E-409C-BE32-E72D297353CC}">
              <c16:uniqueId val="{00000000-5B3E-46A7-85C0-7102B38D78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5B3E-46A7-85C0-7102B38D78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207.24</c:v>
                </c:pt>
                <c:pt idx="1">
                  <c:v>225.81</c:v>
                </c:pt>
                <c:pt idx="2">
                  <c:v>435.07</c:v>
                </c:pt>
                <c:pt idx="3">
                  <c:v>331.52</c:v>
                </c:pt>
                <c:pt idx="4">
                  <c:v>360.37</c:v>
                </c:pt>
              </c:numCache>
            </c:numRef>
          </c:val>
          <c:extLst>
            <c:ext xmlns:c16="http://schemas.microsoft.com/office/drawing/2014/chart" uri="{C3380CC4-5D6E-409C-BE32-E72D297353CC}">
              <c16:uniqueId val="{00000000-17C3-467F-AD54-51B2FF9FE8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17C3-467F-AD54-51B2FF9FE8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南会津町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14948</v>
      </c>
      <c r="AM8" s="51"/>
      <c r="AN8" s="51"/>
      <c r="AO8" s="51"/>
      <c r="AP8" s="51"/>
      <c r="AQ8" s="51"/>
      <c r="AR8" s="51"/>
      <c r="AS8" s="51"/>
      <c r="AT8" s="46">
        <f>データ!T6</f>
        <v>886.47</v>
      </c>
      <c r="AU8" s="46"/>
      <c r="AV8" s="46"/>
      <c r="AW8" s="46"/>
      <c r="AX8" s="46"/>
      <c r="AY8" s="46"/>
      <c r="AZ8" s="46"/>
      <c r="BA8" s="46"/>
      <c r="BB8" s="46">
        <f>データ!U6</f>
        <v>16.86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12.63</v>
      </c>
      <c r="Q10" s="46"/>
      <c r="R10" s="46"/>
      <c r="S10" s="46"/>
      <c r="T10" s="46"/>
      <c r="U10" s="46"/>
      <c r="V10" s="46"/>
      <c r="W10" s="46">
        <f>データ!Q6</f>
        <v>101.86</v>
      </c>
      <c r="X10" s="46"/>
      <c r="Y10" s="46"/>
      <c r="Z10" s="46"/>
      <c r="AA10" s="46"/>
      <c r="AB10" s="46"/>
      <c r="AC10" s="46"/>
      <c r="AD10" s="51">
        <f>データ!R6</f>
        <v>4180</v>
      </c>
      <c r="AE10" s="51"/>
      <c r="AF10" s="51"/>
      <c r="AG10" s="51"/>
      <c r="AH10" s="51"/>
      <c r="AI10" s="51"/>
      <c r="AJ10" s="51"/>
      <c r="AK10" s="2"/>
      <c r="AL10" s="51">
        <f>データ!V6</f>
        <v>1854</v>
      </c>
      <c r="AM10" s="51"/>
      <c r="AN10" s="51"/>
      <c r="AO10" s="51"/>
      <c r="AP10" s="51"/>
      <c r="AQ10" s="51"/>
      <c r="AR10" s="51"/>
      <c r="AS10" s="51"/>
      <c r="AT10" s="46">
        <f>データ!W6</f>
        <v>1.04</v>
      </c>
      <c r="AU10" s="46"/>
      <c r="AV10" s="46"/>
      <c r="AW10" s="46"/>
      <c r="AX10" s="46"/>
      <c r="AY10" s="46"/>
      <c r="AZ10" s="46"/>
      <c r="BA10" s="46"/>
      <c r="BB10" s="46">
        <f>データ!X6</f>
        <v>1782.69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45</v>
      </c>
      <c r="O86" s="26" t="str">
        <f>データ!EO6</f>
        <v>【0.30】</v>
      </c>
    </row>
  </sheetData>
  <sheetProtection algorithmName="SHA-512" hashValue="eVcJiKk7l+mk97Z+mhHgfmGQunsPDhkXWqGPUPjBYkuBGnGbwDaa8xdXALhhdY+IbPnr8WMNOsWk4q6HbjYbiQ==" saltValue="Jd04zmR7/HIngHyDsyom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73687</v>
      </c>
      <c r="D6" s="33">
        <f t="shared" si="3"/>
        <v>47</v>
      </c>
      <c r="E6" s="33">
        <f t="shared" si="3"/>
        <v>17</v>
      </c>
      <c r="F6" s="33">
        <f t="shared" si="3"/>
        <v>4</v>
      </c>
      <c r="G6" s="33">
        <f t="shared" si="3"/>
        <v>0</v>
      </c>
      <c r="H6" s="33" t="str">
        <f t="shared" si="3"/>
        <v>福島県　南会津町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12.63</v>
      </c>
      <c r="Q6" s="34">
        <f t="shared" si="3"/>
        <v>101.86</v>
      </c>
      <c r="R6" s="34">
        <f t="shared" si="3"/>
        <v>4180</v>
      </c>
      <c r="S6" s="34">
        <f t="shared" si="3"/>
        <v>14948</v>
      </c>
      <c r="T6" s="34">
        <f t="shared" si="3"/>
        <v>886.47</v>
      </c>
      <c r="U6" s="34">
        <f t="shared" si="3"/>
        <v>16.86</v>
      </c>
      <c r="V6" s="34">
        <f t="shared" si="3"/>
        <v>1854</v>
      </c>
      <c r="W6" s="34">
        <f t="shared" si="3"/>
        <v>1.04</v>
      </c>
      <c r="X6" s="34">
        <f t="shared" si="3"/>
        <v>1782.69</v>
      </c>
      <c r="Y6" s="35">
        <f>IF(Y7="",NA(),Y7)</f>
        <v>102.44</v>
      </c>
      <c r="Z6" s="35">
        <f t="shared" ref="Z6:AH6" si="4">IF(Z7="",NA(),Z7)</f>
        <v>110.88</v>
      </c>
      <c r="AA6" s="35">
        <f t="shared" si="4"/>
        <v>120.82</v>
      </c>
      <c r="AB6" s="35">
        <f t="shared" si="4"/>
        <v>114.99</v>
      </c>
      <c r="AC6" s="35">
        <f t="shared" si="4"/>
        <v>119.75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106.16</v>
      </c>
      <c r="BR6" s="35">
        <f t="shared" ref="BR6:BZ6" si="8">IF(BR7="",NA(),BR7)</f>
        <v>100</v>
      </c>
      <c r="BS6" s="35">
        <f t="shared" si="8"/>
        <v>51.82</v>
      </c>
      <c r="BT6" s="35">
        <f t="shared" si="8"/>
        <v>66.41</v>
      </c>
      <c r="BU6" s="35">
        <f t="shared" si="8"/>
        <v>62.22</v>
      </c>
      <c r="BV6" s="35">
        <f t="shared" si="8"/>
        <v>69.87</v>
      </c>
      <c r="BW6" s="35">
        <f t="shared" si="8"/>
        <v>74.3</v>
      </c>
      <c r="BX6" s="35">
        <f t="shared" si="8"/>
        <v>72.260000000000005</v>
      </c>
      <c r="BY6" s="35">
        <f t="shared" si="8"/>
        <v>71.84</v>
      </c>
      <c r="BZ6" s="35">
        <f t="shared" si="8"/>
        <v>73.36</v>
      </c>
      <c r="CA6" s="34" t="str">
        <f>IF(CA7="","",IF(CA7="-","【-】","【"&amp;SUBSTITUTE(TEXT(CA7,"#,##0.00"),"-","△")&amp;"】"))</f>
        <v>【75.29】</v>
      </c>
      <c r="CB6" s="35">
        <f>IF(CB7="",NA(),CB7)</f>
        <v>207.24</v>
      </c>
      <c r="CC6" s="35">
        <f t="shared" ref="CC6:CK6" si="9">IF(CC7="",NA(),CC7)</f>
        <v>225.81</v>
      </c>
      <c r="CD6" s="35">
        <f t="shared" si="9"/>
        <v>435.07</v>
      </c>
      <c r="CE6" s="35">
        <f t="shared" si="9"/>
        <v>331.52</v>
      </c>
      <c r="CF6" s="35">
        <f t="shared" si="9"/>
        <v>360.37</v>
      </c>
      <c r="CG6" s="35">
        <f t="shared" si="9"/>
        <v>234.96</v>
      </c>
      <c r="CH6" s="35">
        <f t="shared" si="9"/>
        <v>221.81</v>
      </c>
      <c r="CI6" s="35">
        <f t="shared" si="9"/>
        <v>230.02</v>
      </c>
      <c r="CJ6" s="35">
        <f t="shared" si="9"/>
        <v>228.47</v>
      </c>
      <c r="CK6" s="35">
        <f t="shared" si="9"/>
        <v>224.88</v>
      </c>
      <c r="CL6" s="34" t="str">
        <f>IF(CL7="","",IF(CL7="-","【-】","【"&amp;SUBSTITUTE(TEXT(CL7,"#,##0.00"),"-","△")&amp;"】"))</f>
        <v>【215.41】</v>
      </c>
      <c r="CM6" s="35">
        <f>IF(CM7="",NA(),CM7)</f>
        <v>39.18</v>
      </c>
      <c r="CN6" s="35">
        <f t="shared" ref="CN6:CV6" si="10">IF(CN7="",NA(),CN7)</f>
        <v>41.64</v>
      </c>
      <c r="CO6" s="35">
        <f t="shared" si="10"/>
        <v>38.549999999999997</v>
      </c>
      <c r="CP6" s="35">
        <f t="shared" si="10"/>
        <v>37.090000000000003</v>
      </c>
      <c r="CQ6" s="35">
        <f t="shared" si="10"/>
        <v>37.64</v>
      </c>
      <c r="CR6" s="35">
        <f t="shared" si="10"/>
        <v>42.9</v>
      </c>
      <c r="CS6" s="35">
        <f t="shared" si="10"/>
        <v>43.36</v>
      </c>
      <c r="CT6" s="35">
        <f t="shared" si="10"/>
        <v>42.56</v>
      </c>
      <c r="CU6" s="35">
        <f t="shared" si="10"/>
        <v>42.47</v>
      </c>
      <c r="CV6" s="35">
        <f t="shared" si="10"/>
        <v>42.4</v>
      </c>
      <c r="CW6" s="34" t="str">
        <f>IF(CW7="","",IF(CW7="-","【-】","【"&amp;SUBSTITUTE(TEXT(CW7,"#,##0.00"),"-","△")&amp;"】"))</f>
        <v>【42.90】</v>
      </c>
      <c r="CX6" s="35">
        <f>IF(CX7="",NA(),CX7)</f>
        <v>81.77</v>
      </c>
      <c r="CY6" s="35">
        <f t="shared" ref="CY6:DG6" si="11">IF(CY7="",NA(),CY7)</f>
        <v>80.239999999999995</v>
      </c>
      <c r="CZ6" s="35">
        <f t="shared" si="11"/>
        <v>83.86</v>
      </c>
      <c r="DA6" s="35">
        <f t="shared" si="11"/>
        <v>78.77</v>
      </c>
      <c r="DB6" s="35">
        <f t="shared" si="11"/>
        <v>78.75</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0.55000000000000004</v>
      </c>
      <c r="EH6" s="35">
        <f t="shared" si="14"/>
        <v>0.97</v>
      </c>
      <c r="EI6" s="35">
        <f t="shared" si="14"/>
        <v>1.1200000000000001</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73687</v>
      </c>
      <c r="D7" s="37">
        <v>47</v>
      </c>
      <c r="E7" s="37">
        <v>17</v>
      </c>
      <c r="F7" s="37">
        <v>4</v>
      </c>
      <c r="G7" s="37">
        <v>0</v>
      </c>
      <c r="H7" s="37" t="s">
        <v>99</v>
      </c>
      <c r="I7" s="37" t="s">
        <v>100</v>
      </c>
      <c r="J7" s="37" t="s">
        <v>101</v>
      </c>
      <c r="K7" s="37" t="s">
        <v>102</v>
      </c>
      <c r="L7" s="37" t="s">
        <v>103</v>
      </c>
      <c r="M7" s="37" t="s">
        <v>104</v>
      </c>
      <c r="N7" s="38" t="s">
        <v>105</v>
      </c>
      <c r="O7" s="38" t="s">
        <v>106</v>
      </c>
      <c r="P7" s="38">
        <v>12.63</v>
      </c>
      <c r="Q7" s="38">
        <v>101.86</v>
      </c>
      <c r="R7" s="38">
        <v>4180</v>
      </c>
      <c r="S7" s="38">
        <v>14948</v>
      </c>
      <c r="T7" s="38">
        <v>886.47</v>
      </c>
      <c r="U7" s="38">
        <v>16.86</v>
      </c>
      <c r="V7" s="38">
        <v>1854</v>
      </c>
      <c r="W7" s="38">
        <v>1.04</v>
      </c>
      <c r="X7" s="38">
        <v>1782.69</v>
      </c>
      <c r="Y7" s="38">
        <v>102.44</v>
      </c>
      <c r="Z7" s="38">
        <v>110.88</v>
      </c>
      <c r="AA7" s="38">
        <v>120.82</v>
      </c>
      <c r="AB7" s="38">
        <v>114.99</v>
      </c>
      <c r="AC7" s="38">
        <v>119.75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106.16</v>
      </c>
      <c r="BR7" s="38">
        <v>100</v>
      </c>
      <c r="BS7" s="38">
        <v>51.82</v>
      </c>
      <c r="BT7" s="38">
        <v>66.41</v>
      </c>
      <c r="BU7" s="38">
        <v>62.22</v>
      </c>
      <c r="BV7" s="38">
        <v>69.87</v>
      </c>
      <c r="BW7" s="38">
        <v>74.3</v>
      </c>
      <c r="BX7" s="38">
        <v>72.260000000000005</v>
      </c>
      <c r="BY7" s="38">
        <v>71.84</v>
      </c>
      <c r="BZ7" s="38">
        <v>73.36</v>
      </c>
      <c r="CA7" s="38">
        <v>75.290000000000006</v>
      </c>
      <c r="CB7" s="38">
        <v>207.24</v>
      </c>
      <c r="CC7" s="38">
        <v>225.81</v>
      </c>
      <c r="CD7" s="38">
        <v>435.07</v>
      </c>
      <c r="CE7" s="38">
        <v>331.52</v>
      </c>
      <c r="CF7" s="38">
        <v>360.37</v>
      </c>
      <c r="CG7" s="38">
        <v>234.96</v>
      </c>
      <c r="CH7" s="38">
        <v>221.81</v>
      </c>
      <c r="CI7" s="38">
        <v>230.02</v>
      </c>
      <c r="CJ7" s="38">
        <v>228.47</v>
      </c>
      <c r="CK7" s="38">
        <v>224.88</v>
      </c>
      <c r="CL7" s="38">
        <v>215.41</v>
      </c>
      <c r="CM7" s="38">
        <v>39.18</v>
      </c>
      <c r="CN7" s="38">
        <v>41.64</v>
      </c>
      <c r="CO7" s="38">
        <v>38.549999999999997</v>
      </c>
      <c r="CP7" s="38">
        <v>37.090000000000003</v>
      </c>
      <c r="CQ7" s="38">
        <v>37.64</v>
      </c>
      <c r="CR7" s="38">
        <v>42.9</v>
      </c>
      <c r="CS7" s="38">
        <v>43.36</v>
      </c>
      <c r="CT7" s="38">
        <v>42.56</v>
      </c>
      <c r="CU7" s="38">
        <v>42.47</v>
      </c>
      <c r="CV7" s="38">
        <v>42.4</v>
      </c>
      <c r="CW7" s="38">
        <v>42.9</v>
      </c>
      <c r="CX7" s="38">
        <v>81.77</v>
      </c>
      <c r="CY7" s="38">
        <v>80.239999999999995</v>
      </c>
      <c r="CZ7" s="38">
        <v>83.86</v>
      </c>
      <c r="DA7" s="38">
        <v>78.77</v>
      </c>
      <c r="DB7" s="38">
        <v>78.75</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0.55000000000000004</v>
      </c>
      <c r="EH7" s="38">
        <v>0.97</v>
      </c>
      <c r="EI7" s="38">
        <v>1.1200000000000001</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