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inamisoma.local\name2\share\建設部\下水道課\業務係\02予算及び決算\04決算\決算統計関係\経営比較分析表\R4,1   公営企業に係る経営比較分析表（令和　２年度決算）の分析等について（依頼）\【経営比較分析表】2020_072125_46_1718\"/>
    </mc:Choice>
  </mc:AlternateContent>
  <workbookProtection workbookAlgorithmName="SHA-512" workbookHashValue="CGBr9YK+3d59r4ylLrhVfFp9szCM/tzUwL44+gcT08MCrq1Tn26Jo/88LW9akFf6JmoEd0iBUZnMsTEx5DgW1Q==" workbookSaltValue="w2c7T2MNmEnvlYEt7GS2ew=="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<sst xmlns="http://schemas.openxmlformats.org/spreadsheetml/2006/main" count="319" uniqueCount="118">
  <si>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</si>
  <si>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</si>
  <si>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</si>
  <si>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</si>
  <si>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</si>
  <si>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</si>
  <si>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</si>
  <si>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</si>
  <si>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</si>
  <si>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</si>
  <si>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</si>
  <si>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</si>
  <si>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</si>
  <si>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</si>
  <si>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</si>
  <si>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</si>
  <si>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</si>
  <si>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</si>
  <si>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</si>
  <si>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</si>
  <si>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</si>
  <si>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</si>
  <si>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</si>
  <si>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</si>
  <si>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</si>
  <si>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</si>
  <si>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</si>
  <si>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</si>
  <si>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</si>
  <si>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</si>
  <si>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</si>
  <si>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</si>
  <si>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</si>
  <si>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</si>
  <si>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</si>
  <si>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</si>
  <si>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</si>
  <si>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</si>
  <si>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</si>
  <si>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</si>
  <si>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</si>
  <si>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</si>
  <si>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</si>
  <si>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</si>
  <si>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</si>
  <si>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</si>
  <si>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</si>
  <si>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</si>
  <si>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</si>
  <si>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</si>
  <si>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</si>
  <si>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</si>
  <si>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</si>
  <si>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</si>
  <si>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</si>
  <si>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</si>
  <si>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</si>
  <si>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</si>
  <si>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</si>
  <si>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</si>
  <si>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</si>
  <si>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</si>
  <si>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</si>
  <si>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</si>
  <si>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</si>
  <si>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</si>
  <si>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</si>
  <si>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</si>
  <si>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</si>
  <si>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</si>
  <si>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</si>
  <si>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</si>
  <si>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</si>
  <si>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</si>
  <si>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</si>
  <si>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</si>
  <si>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</si>
  <si>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</si>
  <si>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</si>
  <si>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</si>
  <si>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</si>
  <si>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</si>
  <si>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</si>
  <si>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</si>
  <si>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</si>
  <si>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</si>
  <si>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</si>
  <si>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</si>
  <si>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</si>
  <si>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</si>
  <si>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</si>
  <si>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</si>
  <si>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</si>
  <si>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</si>
  <si>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</si>
  <si>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</si>
  <si>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南相馬市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</si>
  <si>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</si>
  <si>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</si>
  <si>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</si>
  <si>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</si>
  <si>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</si>
  <si>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</si>
  <si>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</si>
  <si>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</si>
  <si>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</si>
  <si>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</si>
  <si>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</si>
  <si>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</si>
  <si>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</si>
  <si>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</si>
  <si>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</si>
  <si>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</si>
  <si>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</si>
  <si>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</si>
  <si>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農業集落排水事業は、将来の普及人口の増加は期待できず、使用料収入の大幅な増加は見込めない状況である。
 今後は、これまで投資してきた資産の更新・改築需要が増大することから，より厳しいコスト意識が必要である。
　このことから、令和2年度に策定した最適整備構想及び機能診断結果に基づき、処理施設の統合及び公共下水道への接続など維持管理費削減に有効な対策の検討をし、機能保全対策をまとめ、効率的な事業運営を行っていく必要がある。</t>
    <rPh sb="53" eb="55">
      <t>コンゴ</t>
    </rPh>
    <phoneticPr fontId="4"/>
  </si>
  <si>
    <t>②管渠老朽化率
　管渠については法定耐用年数を超えるものはないが、将来的に更新等を迎える管渠が増加することが考えられるため計画的な修繕又は改築などの対応が必要になってくる。</t>
    <rPh sb="1" eb="3">
      <t>カンキョ</t>
    </rPh>
    <rPh sb="3" eb="6">
      <t>ロウキュウカ</t>
    </rPh>
    <rPh sb="6" eb="7">
      <t>リツ</t>
    </rPh>
    <rPh sb="9" eb="11">
      <t>カンキョ</t>
    </rPh>
    <rPh sb="16" eb="18">
      <t>ホウテイ</t>
    </rPh>
    <rPh sb="18" eb="20">
      <t>タイヨウ</t>
    </rPh>
    <rPh sb="20" eb="22">
      <t>ネンスウ</t>
    </rPh>
    <rPh sb="23" eb="24">
      <t>コ</t>
    </rPh>
    <rPh sb="33" eb="36">
      <t>ショウライテキ</t>
    </rPh>
    <rPh sb="37" eb="39">
      <t>コウシン</t>
    </rPh>
    <rPh sb="39" eb="40">
      <t>トウ</t>
    </rPh>
    <rPh sb="41" eb="42">
      <t>ムカ</t>
    </rPh>
    <rPh sb="44" eb="46">
      <t>カンキョ</t>
    </rPh>
    <rPh sb="47" eb="49">
      <t>ゾウカ</t>
    </rPh>
    <rPh sb="54" eb="55">
      <t>カンガ</t>
    </rPh>
    <rPh sb="61" eb="64">
      <t>ケイカクテキ</t>
    </rPh>
    <rPh sb="65" eb="67">
      <t>シュウゼン</t>
    </rPh>
    <rPh sb="67" eb="68">
      <t>マタ</t>
    </rPh>
    <rPh sb="69" eb="71">
      <t>カイチク</t>
    </rPh>
    <rPh sb="74" eb="76">
      <t>タイオウ</t>
    </rPh>
    <rPh sb="77" eb="79">
      <t>ヒツヨウ</t>
    </rPh>
    <phoneticPr fontId="4"/>
  </si>
  <si>
    <t>　本市の農業集落排水事業は令和２年度から地方公営企業法を一部適用させ公営企業会計に移行した。
①経常収支比率
　類似団体平均値と比べ若干下回っている。これは、使用料で回収すべき経費が賄われておらず、繰入金に依存している状況である。
⑤経費回収率
　100％に近い水準ではあるが、今後は老朽化に対応するための費用がさらに増加し、人口減少により使用料収入は減少することが予想されるため、将来的な財政バランスを見通して経営計画を見直していく必要がある。
⑦施設利用率
　類似団体平均値に比べ低い利用率になっている。
⑧水洗化率
　類似団体平均値を若干上回っている。</t>
    <rPh sb="1" eb="3">
      <t>ホンシ</t>
    </rPh>
    <rPh sb="4" eb="6">
      <t>ノウギョウ</t>
    </rPh>
    <rPh sb="6" eb="8">
      <t>シュウラク</t>
    </rPh>
    <rPh sb="8" eb="10">
      <t>ハイスイ</t>
    </rPh>
    <rPh sb="10" eb="12">
      <t>ジギョウ</t>
    </rPh>
    <rPh sb="13" eb="15">
      <t>レイワ</t>
    </rPh>
    <rPh sb="16" eb="18">
      <t>ネンド</t>
    </rPh>
    <rPh sb="20" eb="22">
      <t>チホウ</t>
    </rPh>
    <rPh sb="22" eb="24">
      <t>コウエイ</t>
    </rPh>
    <rPh sb="24" eb="26">
      <t>キギョウ</t>
    </rPh>
    <rPh sb="26" eb="27">
      <t>ホウ</t>
    </rPh>
    <rPh sb="28" eb="30">
      <t>イチブ</t>
    </rPh>
    <rPh sb="30" eb="32">
      <t>テキヨウ</t>
    </rPh>
    <rPh sb="34" eb="36">
      <t>コウエイ</t>
    </rPh>
    <rPh sb="36" eb="38">
      <t>キギョウ</t>
    </rPh>
    <rPh sb="38" eb="40">
      <t>カイケイ</t>
    </rPh>
    <rPh sb="41" eb="43">
      <t>イコウ</t>
    </rPh>
    <rPh sb="49" eb="51">
      <t>ケイジョウ</t>
    </rPh>
    <rPh sb="51" eb="53">
      <t>シュウシ</t>
    </rPh>
    <rPh sb="53" eb="55">
      <t>ヒリツ</t>
    </rPh>
    <rPh sb="57" eb="59">
      <t>ルイジ</t>
    </rPh>
    <rPh sb="59" eb="61">
      <t>ダンタイ</t>
    </rPh>
    <rPh sb="61" eb="64">
      <t>ヘイキンチ</t>
    </rPh>
    <rPh sb="65" eb="66">
      <t>クラ</t>
    </rPh>
    <rPh sb="67" eb="69">
      <t>ジャッカン</t>
    </rPh>
    <rPh sb="69" eb="71">
      <t>シタマワ</t>
    </rPh>
    <rPh sb="80" eb="83">
      <t>シヨウリョウ</t>
    </rPh>
    <rPh sb="84" eb="86">
      <t>カイシュウ</t>
    </rPh>
    <rPh sb="89" eb="91">
      <t>ケイヒ</t>
    </rPh>
    <rPh sb="92" eb="93">
      <t>マカナ</t>
    </rPh>
    <rPh sb="100" eb="102">
      <t>クリイレ</t>
    </rPh>
    <rPh sb="102" eb="103">
      <t>キン</t>
    </rPh>
    <rPh sb="104" eb="106">
      <t>イゾン</t>
    </rPh>
    <rPh sb="110" eb="112">
      <t>ジョウキョウ</t>
    </rPh>
    <rPh sb="118" eb="120">
      <t>ケイヒ</t>
    </rPh>
    <rPh sb="120" eb="122">
      <t>カイシュウ</t>
    </rPh>
    <rPh sb="122" eb="123">
      <t>リツ</t>
    </rPh>
    <rPh sb="130" eb="131">
      <t>チカ</t>
    </rPh>
    <rPh sb="132" eb="134">
      <t>スイジュン</t>
    </rPh>
    <rPh sb="140" eb="142">
      <t>コンゴ</t>
    </rPh>
    <rPh sb="143" eb="146">
      <t>ロウキュウカ</t>
    </rPh>
    <rPh sb="147" eb="149">
      <t>タイオウ</t>
    </rPh>
    <rPh sb="154" eb="156">
      <t>ヒヨウ</t>
    </rPh>
    <rPh sb="160" eb="162">
      <t>ゾウカ</t>
    </rPh>
    <rPh sb="164" eb="166">
      <t>ジンコウ</t>
    </rPh>
    <rPh sb="166" eb="168">
      <t>ゲンショウ</t>
    </rPh>
    <rPh sb="226" eb="228">
      <t>シセツ</t>
    </rPh>
    <rPh sb="228" eb="230">
      <t>リヨウ</t>
    </rPh>
    <rPh sb="230" eb="231">
      <t>リツ</t>
    </rPh>
    <rPh sb="233" eb="235">
      <t>ルイジ</t>
    </rPh>
    <rPh sb="235" eb="237">
      <t>ダンタイ</t>
    </rPh>
    <rPh sb="237" eb="239">
      <t>ヘイキン</t>
    </rPh>
    <rPh sb="239" eb="240">
      <t>チ</t>
    </rPh>
    <rPh sb="241" eb="242">
      <t>クラ</t>
    </rPh>
    <rPh sb="243" eb="244">
      <t>ヒク</t>
    </rPh>
    <rPh sb="245" eb="248">
      <t>リヨウリツ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</si>
</sst>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9F3-4DC0-AC6E-5BB2923D6B1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69F3-4DC0-AC6E-5BB2923D6B1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42.24</c:v>
                </c:pt>
              </c:numCache>
            </c:numRef>
          </c:val>
          <c:extLst>
            <c:ext xmlns:c16="http://schemas.microsoft.com/office/drawing/2014/chart" uri="{C3380CC4-5D6E-409C-BE32-E72D297353CC}">
              <c16:uniqueId val="{00000000-F60F-4207-BD21-C80F6AB32D4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55.26</c:v>
                </c:pt>
              </c:numCache>
            </c:numRef>
          </c:val>
          <c:smooth val="0"/>
          <c:extLst>
            <c:ext xmlns:c16="http://schemas.microsoft.com/office/drawing/2014/chart" uri="{C3380CC4-5D6E-409C-BE32-E72D297353CC}">
              <c16:uniqueId val="{00000001-F60F-4207-BD21-C80F6AB32D4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91.96</c:v>
                </c:pt>
              </c:numCache>
            </c:numRef>
          </c:val>
          <c:extLst>
            <c:ext xmlns:c16="http://schemas.microsoft.com/office/drawing/2014/chart" uri="{C3380CC4-5D6E-409C-BE32-E72D297353CC}">
              <c16:uniqueId val="{00000000-0268-4A86-B127-54748241A5F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90.52</c:v>
                </c:pt>
              </c:numCache>
            </c:numRef>
          </c:val>
          <c:smooth val="0"/>
          <c:extLst>
            <c:ext xmlns:c16="http://schemas.microsoft.com/office/drawing/2014/chart" uri="{C3380CC4-5D6E-409C-BE32-E72D297353CC}">
              <c16:uniqueId val="{00000001-0268-4A86-B127-54748241A5F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96.15</c:v>
                </c:pt>
              </c:numCache>
            </c:numRef>
          </c:val>
          <c:extLst>
            <c:ext xmlns:c16="http://schemas.microsoft.com/office/drawing/2014/chart" uri="{C3380CC4-5D6E-409C-BE32-E72D297353CC}">
              <c16:uniqueId val="{00000000-11C2-46BB-BB3C-939FA4EDEAD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103.09</c:v>
                </c:pt>
              </c:numCache>
            </c:numRef>
          </c:val>
          <c:smooth val="0"/>
          <c:extLst>
            <c:ext xmlns:c16="http://schemas.microsoft.com/office/drawing/2014/chart" uri="{C3380CC4-5D6E-409C-BE32-E72D297353CC}">
              <c16:uniqueId val="{00000001-11C2-46BB-BB3C-939FA4EDEAD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3.14</c:v>
                </c:pt>
              </c:numCache>
            </c:numRef>
          </c:val>
          <c:extLst>
            <c:ext xmlns:c16="http://schemas.microsoft.com/office/drawing/2014/chart" uri="{C3380CC4-5D6E-409C-BE32-E72D297353CC}">
              <c16:uniqueId val="{00000000-836C-468B-A74F-2C9DA811DE1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24.8</c:v>
                </c:pt>
              </c:numCache>
            </c:numRef>
          </c:val>
          <c:smooth val="0"/>
          <c:extLst>
            <c:ext xmlns:c16="http://schemas.microsoft.com/office/drawing/2014/chart" uri="{C3380CC4-5D6E-409C-BE32-E72D297353CC}">
              <c16:uniqueId val="{00000001-836C-468B-A74F-2C9DA811DE1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684-4717-9077-9AFAFB16B83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4684-4717-9077-9AFAFB16B83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15.86</c:v>
                </c:pt>
              </c:numCache>
            </c:numRef>
          </c:val>
          <c:extLst>
            <c:ext xmlns:c16="http://schemas.microsoft.com/office/drawing/2014/chart" uri="{C3380CC4-5D6E-409C-BE32-E72D297353CC}">
              <c16:uniqueId val="{00000000-328D-4AD4-84E8-A4B378E0DA8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101.24</c:v>
                </c:pt>
              </c:numCache>
            </c:numRef>
          </c:val>
          <c:smooth val="0"/>
          <c:extLst>
            <c:ext xmlns:c16="http://schemas.microsoft.com/office/drawing/2014/chart" uri="{C3380CC4-5D6E-409C-BE32-E72D297353CC}">
              <c16:uniqueId val="{00000001-328D-4AD4-84E8-A4B378E0DA8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7.78</c:v>
                </c:pt>
              </c:numCache>
            </c:numRef>
          </c:val>
          <c:extLst>
            <c:ext xmlns:c16="http://schemas.microsoft.com/office/drawing/2014/chart" uri="{C3380CC4-5D6E-409C-BE32-E72D297353CC}">
              <c16:uniqueId val="{00000000-B7CC-4EB0-95C9-388C081CDFD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37.24</c:v>
                </c:pt>
              </c:numCache>
            </c:numRef>
          </c:val>
          <c:smooth val="0"/>
          <c:extLst>
            <c:ext xmlns:c16="http://schemas.microsoft.com/office/drawing/2014/chart" uri="{C3380CC4-5D6E-409C-BE32-E72D297353CC}">
              <c16:uniqueId val="{00000001-B7CC-4EB0-95C9-388C081CDFD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1184.96</c:v>
                </c:pt>
              </c:numCache>
            </c:numRef>
          </c:val>
          <c:extLst>
            <c:ext xmlns:c16="http://schemas.microsoft.com/office/drawing/2014/chart" uri="{C3380CC4-5D6E-409C-BE32-E72D297353CC}">
              <c16:uniqueId val="{00000000-753E-43EB-804D-9508832919C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783.8</c:v>
                </c:pt>
              </c:numCache>
            </c:numRef>
          </c:val>
          <c:smooth val="0"/>
          <c:extLst>
            <c:ext xmlns:c16="http://schemas.microsoft.com/office/drawing/2014/chart" uri="{C3380CC4-5D6E-409C-BE32-E72D297353CC}">
              <c16:uniqueId val="{00000001-753E-43EB-804D-9508832919C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96.4</c:v>
                </c:pt>
              </c:numCache>
            </c:numRef>
          </c:val>
          <c:extLst>
            <c:ext xmlns:c16="http://schemas.microsoft.com/office/drawing/2014/chart" uri="{C3380CC4-5D6E-409C-BE32-E72D297353CC}">
              <c16:uniqueId val="{00000000-0B9B-45DD-A4D6-E817B5BF8AB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68.11</c:v>
                </c:pt>
              </c:numCache>
            </c:numRef>
          </c:val>
          <c:smooth val="0"/>
          <c:extLst>
            <c:ext xmlns:c16="http://schemas.microsoft.com/office/drawing/2014/chart" uri="{C3380CC4-5D6E-409C-BE32-E72D297353CC}">
              <c16:uniqueId val="{00000001-0B9B-45DD-A4D6-E817B5BF8AB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5CAD-4E34-8403-F1DF56B79CB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222.41</c:v>
                </c:pt>
              </c:numCache>
            </c:numRef>
          </c:val>
          <c:smooth val="0"/>
          <c:extLst>
            <c:ext xmlns:c16="http://schemas.microsoft.com/office/drawing/2014/chart" uri="{C3380CC4-5D6E-409C-BE32-E72D297353CC}">
              <c16:uniqueId val="{00000001-5CAD-4E34-8403-F1DF56B79CB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49"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福島県　南相馬市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59018</v>
      </c>
      <c r="AM8" s="69"/>
      <c r="AN8" s="69"/>
      <c r="AO8" s="69"/>
      <c r="AP8" s="69"/>
      <c r="AQ8" s="69"/>
      <c r="AR8" s="69"/>
      <c r="AS8" s="69"/>
      <c r="AT8" s="68">
        <f>データ!T6</f>
        <v>398.58</v>
      </c>
      <c r="AU8" s="68"/>
      <c r="AV8" s="68"/>
      <c r="AW8" s="68"/>
      <c r="AX8" s="68"/>
      <c r="AY8" s="68"/>
      <c r="AZ8" s="68"/>
      <c r="BA8" s="68"/>
      <c r="BB8" s="68">
        <f>データ!U6</f>
        <v>148.07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76.47</v>
      </c>
      <c r="J10" s="68"/>
      <c r="K10" s="68"/>
      <c r="L10" s="68"/>
      <c r="M10" s="68"/>
      <c r="N10" s="68"/>
      <c r="O10" s="68"/>
      <c r="P10" s="68">
        <f>データ!P6</f>
        <v>6.29</v>
      </c>
      <c r="Q10" s="68"/>
      <c r="R10" s="68"/>
      <c r="S10" s="68"/>
      <c r="T10" s="68"/>
      <c r="U10" s="68"/>
      <c r="V10" s="68"/>
      <c r="W10" s="68">
        <f>データ!Q6</f>
        <v>87.56</v>
      </c>
      <c r="X10" s="68"/>
      <c r="Y10" s="68"/>
      <c r="Z10" s="68"/>
      <c r="AA10" s="68"/>
      <c r="AB10" s="68"/>
      <c r="AC10" s="68"/>
      <c r="AD10" s="69">
        <f>データ!R6</f>
        <v>3107</v>
      </c>
      <c r="AE10" s="69"/>
      <c r="AF10" s="69"/>
      <c r="AG10" s="69"/>
      <c r="AH10" s="69"/>
      <c r="AI10" s="69"/>
      <c r="AJ10" s="69"/>
      <c r="AK10" s="2"/>
      <c r="AL10" s="69">
        <f>データ!V6</f>
        <v>3695</v>
      </c>
      <c r="AM10" s="69"/>
      <c r="AN10" s="69"/>
      <c r="AO10" s="69"/>
      <c r="AP10" s="69"/>
      <c r="AQ10" s="69"/>
      <c r="AR10" s="69"/>
      <c r="AS10" s="69"/>
      <c r="AT10" s="68">
        <f>データ!W6</f>
        <v>5.89</v>
      </c>
      <c r="AU10" s="68"/>
      <c r="AV10" s="68"/>
      <c r="AW10" s="68"/>
      <c r="AX10" s="68"/>
      <c r="AY10" s="68"/>
      <c r="AZ10" s="68"/>
      <c r="BA10" s="68"/>
      <c r="BB10" s="68">
        <f>データ!X6</f>
        <v>627.33000000000004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OvXshRKUBic83yHdKKAJISMLYdKfhwNV1qI6PCPuqkcSrL+Tgh8ePvn1NrvSzf02oQv44Bjm5Vhf/KISCHDV2Q==" saltValue="qefv8DHjdr5fUn9daGP/E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72125</v>
      </c>
      <c r="D6" s="33">
        <f t="shared" si="3"/>
        <v>46</v>
      </c>
      <c r="E6" s="33">
        <f t="shared" si="3"/>
        <v>17</v>
      </c>
      <c r="F6" s="33">
        <f t="shared" si="3"/>
        <v>5</v>
      </c>
      <c r="G6" s="33">
        <f t="shared" si="3"/>
        <v>0</v>
      </c>
      <c r="H6" s="33" t="str">
        <f t="shared" si="3"/>
        <v>福島県　南相馬市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76.47</v>
      </c>
      <c r="P6" s="34">
        <f t="shared" si="3"/>
        <v>6.29</v>
      </c>
      <c r="Q6" s="34">
        <f t="shared" si="3"/>
        <v>87.56</v>
      </c>
      <c r="R6" s="34">
        <f t="shared" si="3"/>
        <v>3107</v>
      </c>
      <c r="S6" s="34">
        <f t="shared" si="3"/>
        <v>59018</v>
      </c>
      <c r="T6" s="34">
        <f t="shared" si="3"/>
        <v>398.58</v>
      </c>
      <c r="U6" s="34">
        <f t="shared" si="3"/>
        <v>148.07</v>
      </c>
      <c r="V6" s="34">
        <f t="shared" si="3"/>
        <v>3695</v>
      </c>
      <c r="W6" s="34">
        <f t="shared" si="3"/>
        <v>5.89</v>
      </c>
      <c r="X6" s="34">
        <f t="shared" si="3"/>
        <v>627.33000000000004</v>
      </c>
      <c r="Y6" s="35" t="str">
        <f>IF(Y7="",NA(),Y7)</f>
        <v>-</v>
      </c>
      <c r="Z6" s="35" t="str">
        <f t="shared" ref="Z6:AH6" si="4">IF(Z7="",NA(),Z7)</f>
        <v>-</v>
      </c>
      <c r="AA6" s="35" t="str">
        <f t="shared" si="4"/>
        <v>-</v>
      </c>
      <c r="AB6" s="35" t="str">
        <f t="shared" si="4"/>
        <v>-</v>
      </c>
      <c r="AC6" s="35">
        <f t="shared" si="4"/>
        <v>96.15</v>
      </c>
      <c r="AD6" s="35" t="str">
        <f t="shared" si="4"/>
        <v>-</v>
      </c>
      <c r="AE6" s="35" t="str">
        <f t="shared" si="4"/>
        <v>-</v>
      </c>
      <c r="AF6" s="35" t="str">
        <f t="shared" si="4"/>
        <v>-</v>
      </c>
      <c r="AG6" s="35" t="str">
        <f t="shared" si="4"/>
        <v>-</v>
      </c>
      <c r="AH6" s="35">
        <f t="shared" si="4"/>
        <v>103.09</v>
      </c>
      <c r="AI6" s="34" t="str">
        <f>IF(AI7="","",IF(AI7="-","【-】","【"&amp;SUBSTITUTE(TEXT(AI7,"#,##0.00"),"-","△")&amp;"】"))</f>
        <v>【104.99】</v>
      </c>
      <c r="AJ6" s="35" t="str">
        <f>IF(AJ7="",NA(),AJ7)</f>
        <v>-</v>
      </c>
      <c r="AK6" s="35" t="str">
        <f t="shared" ref="AK6:AS6" si="5">IF(AK7="",NA(),AK7)</f>
        <v>-</v>
      </c>
      <c r="AL6" s="35" t="str">
        <f t="shared" si="5"/>
        <v>-</v>
      </c>
      <c r="AM6" s="35" t="str">
        <f t="shared" si="5"/>
        <v>-</v>
      </c>
      <c r="AN6" s="35">
        <f t="shared" si="5"/>
        <v>15.86</v>
      </c>
      <c r="AO6" s="35" t="str">
        <f t="shared" si="5"/>
        <v>-</v>
      </c>
      <c r="AP6" s="35" t="str">
        <f t="shared" si="5"/>
        <v>-</v>
      </c>
      <c r="AQ6" s="35" t="str">
        <f t="shared" si="5"/>
        <v>-</v>
      </c>
      <c r="AR6" s="35" t="str">
        <f t="shared" si="5"/>
        <v>-</v>
      </c>
      <c r="AS6" s="35">
        <f t="shared" si="5"/>
        <v>101.24</v>
      </c>
      <c r="AT6" s="34" t="str">
        <f>IF(AT7="","",IF(AT7="-","【-】","【"&amp;SUBSTITUTE(TEXT(AT7,"#,##0.00"),"-","△")&amp;"】"))</f>
        <v>【121.19】</v>
      </c>
      <c r="AU6" s="35" t="str">
        <f>IF(AU7="",NA(),AU7)</f>
        <v>-</v>
      </c>
      <c r="AV6" s="35" t="str">
        <f t="shared" ref="AV6:BD6" si="6">IF(AV7="",NA(),AV7)</f>
        <v>-</v>
      </c>
      <c r="AW6" s="35" t="str">
        <f t="shared" si="6"/>
        <v>-</v>
      </c>
      <c r="AX6" s="35" t="str">
        <f t="shared" si="6"/>
        <v>-</v>
      </c>
      <c r="AY6" s="35">
        <f t="shared" si="6"/>
        <v>7.78</v>
      </c>
      <c r="AZ6" s="35" t="str">
        <f t="shared" si="6"/>
        <v>-</v>
      </c>
      <c r="BA6" s="35" t="str">
        <f t="shared" si="6"/>
        <v>-</v>
      </c>
      <c r="BB6" s="35" t="str">
        <f t="shared" si="6"/>
        <v>-</v>
      </c>
      <c r="BC6" s="35" t="str">
        <f t="shared" si="6"/>
        <v>-</v>
      </c>
      <c r="BD6" s="35">
        <f t="shared" si="6"/>
        <v>37.24</v>
      </c>
      <c r="BE6" s="34" t="str">
        <f>IF(BE7="","",IF(BE7="-","【-】","【"&amp;SUBSTITUTE(TEXT(BE7,"#,##0.00"),"-","△")&amp;"】"))</f>
        <v>【32.80】</v>
      </c>
      <c r="BF6" s="35" t="str">
        <f>IF(BF7="",NA(),BF7)</f>
        <v>-</v>
      </c>
      <c r="BG6" s="35" t="str">
        <f t="shared" ref="BG6:BO6" si="7">IF(BG7="",NA(),BG7)</f>
        <v>-</v>
      </c>
      <c r="BH6" s="35" t="str">
        <f t="shared" si="7"/>
        <v>-</v>
      </c>
      <c r="BI6" s="35" t="str">
        <f t="shared" si="7"/>
        <v>-</v>
      </c>
      <c r="BJ6" s="35">
        <f t="shared" si="7"/>
        <v>1184.96</v>
      </c>
      <c r="BK6" s="35" t="str">
        <f t="shared" si="7"/>
        <v>-</v>
      </c>
      <c r="BL6" s="35" t="str">
        <f t="shared" si="7"/>
        <v>-</v>
      </c>
      <c r="BM6" s="35" t="str">
        <f t="shared" si="7"/>
        <v>-</v>
      </c>
      <c r="BN6" s="35" t="str">
        <f t="shared" si="7"/>
        <v>-</v>
      </c>
      <c r="BO6" s="35">
        <f t="shared" si="7"/>
        <v>783.8</v>
      </c>
      <c r="BP6" s="34" t="str">
        <f>IF(BP7="","",IF(BP7="-","【-】","【"&amp;SUBSTITUTE(TEXT(BP7,"#,##0.00"),"-","△")&amp;"】"))</f>
        <v>【832.52】</v>
      </c>
      <c r="BQ6" s="35" t="str">
        <f>IF(BQ7="",NA(),BQ7)</f>
        <v>-</v>
      </c>
      <c r="BR6" s="35" t="str">
        <f t="shared" ref="BR6:BZ6" si="8">IF(BR7="",NA(),BR7)</f>
        <v>-</v>
      </c>
      <c r="BS6" s="35" t="str">
        <f t="shared" si="8"/>
        <v>-</v>
      </c>
      <c r="BT6" s="35" t="str">
        <f t="shared" si="8"/>
        <v>-</v>
      </c>
      <c r="BU6" s="35">
        <f t="shared" si="8"/>
        <v>96.4</v>
      </c>
      <c r="BV6" s="35" t="str">
        <f t="shared" si="8"/>
        <v>-</v>
      </c>
      <c r="BW6" s="35" t="str">
        <f t="shared" si="8"/>
        <v>-</v>
      </c>
      <c r="BX6" s="35" t="str">
        <f t="shared" si="8"/>
        <v>-</v>
      </c>
      <c r="BY6" s="35" t="str">
        <f t="shared" si="8"/>
        <v>-</v>
      </c>
      <c r="BZ6" s="35">
        <f t="shared" si="8"/>
        <v>68.11</v>
      </c>
      <c r="CA6" s="34" t="str">
        <f>IF(CA7="","",IF(CA7="-","【-】","【"&amp;SUBSTITUTE(TEXT(CA7,"#,##0.00"),"-","△")&amp;"】"))</f>
        <v>【60.94】</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222.41</v>
      </c>
      <c r="CL6" s="34" t="str">
        <f>IF(CL7="","",IF(CL7="-","【-】","【"&amp;SUBSTITUTE(TEXT(CL7,"#,##0.00"),"-","△")&amp;"】"))</f>
        <v>【253.04】</v>
      </c>
      <c r="CM6" s="35" t="str">
        <f>IF(CM7="",NA(),CM7)</f>
        <v>-</v>
      </c>
      <c r="CN6" s="35" t="str">
        <f t="shared" ref="CN6:CV6" si="10">IF(CN7="",NA(),CN7)</f>
        <v>-</v>
      </c>
      <c r="CO6" s="35" t="str">
        <f t="shared" si="10"/>
        <v>-</v>
      </c>
      <c r="CP6" s="35" t="str">
        <f t="shared" si="10"/>
        <v>-</v>
      </c>
      <c r="CQ6" s="35">
        <f t="shared" si="10"/>
        <v>42.24</v>
      </c>
      <c r="CR6" s="35" t="str">
        <f t="shared" si="10"/>
        <v>-</v>
      </c>
      <c r="CS6" s="35" t="str">
        <f t="shared" si="10"/>
        <v>-</v>
      </c>
      <c r="CT6" s="35" t="str">
        <f t="shared" si="10"/>
        <v>-</v>
      </c>
      <c r="CU6" s="35" t="str">
        <f t="shared" si="10"/>
        <v>-</v>
      </c>
      <c r="CV6" s="35">
        <f t="shared" si="10"/>
        <v>55.26</v>
      </c>
      <c r="CW6" s="34" t="str">
        <f>IF(CW7="","",IF(CW7="-","【-】","【"&amp;SUBSTITUTE(TEXT(CW7,"#,##0.00"),"-","△")&amp;"】"))</f>
        <v>【54.84】</v>
      </c>
      <c r="CX6" s="35" t="str">
        <f>IF(CX7="",NA(),CX7)</f>
        <v>-</v>
      </c>
      <c r="CY6" s="35" t="str">
        <f t="shared" ref="CY6:DG6" si="11">IF(CY7="",NA(),CY7)</f>
        <v>-</v>
      </c>
      <c r="CZ6" s="35" t="str">
        <f t="shared" si="11"/>
        <v>-</v>
      </c>
      <c r="DA6" s="35" t="str">
        <f t="shared" si="11"/>
        <v>-</v>
      </c>
      <c r="DB6" s="35">
        <f t="shared" si="11"/>
        <v>91.96</v>
      </c>
      <c r="DC6" s="35" t="str">
        <f t="shared" si="11"/>
        <v>-</v>
      </c>
      <c r="DD6" s="35" t="str">
        <f t="shared" si="11"/>
        <v>-</v>
      </c>
      <c r="DE6" s="35" t="str">
        <f t="shared" si="11"/>
        <v>-</v>
      </c>
      <c r="DF6" s="35" t="str">
        <f t="shared" si="11"/>
        <v>-</v>
      </c>
      <c r="DG6" s="35">
        <f t="shared" si="11"/>
        <v>90.52</v>
      </c>
      <c r="DH6" s="34" t="str">
        <f>IF(DH7="","",IF(DH7="-","【-】","【"&amp;SUBSTITUTE(TEXT(DH7,"#,##0.00"),"-","△")&amp;"】"))</f>
        <v>【86.60】</v>
      </c>
      <c r="DI6" s="35" t="str">
        <f>IF(DI7="",NA(),DI7)</f>
        <v>-</v>
      </c>
      <c r="DJ6" s="35" t="str">
        <f t="shared" ref="DJ6:DR6" si="12">IF(DJ7="",NA(),DJ7)</f>
        <v>-</v>
      </c>
      <c r="DK6" s="35" t="str">
        <f t="shared" si="12"/>
        <v>-</v>
      </c>
      <c r="DL6" s="35" t="str">
        <f t="shared" si="12"/>
        <v>-</v>
      </c>
      <c r="DM6" s="35">
        <f t="shared" si="12"/>
        <v>3.14</v>
      </c>
      <c r="DN6" s="35" t="str">
        <f t="shared" si="12"/>
        <v>-</v>
      </c>
      <c r="DO6" s="35" t="str">
        <f t="shared" si="12"/>
        <v>-</v>
      </c>
      <c r="DP6" s="35" t="str">
        <f t="shared" si="12"/>
        <v>-</v>
      </c>
      <c r="DQ6" s="35" t="str">
        <f t="shared" si="12"/>
        <v>-</v>
      </c>
      <c r="DR6" s="35">
        <f t="shared" si="12"/>
        <v>24.8</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【0.16】</v>
      </c>
    </row>
    <row r="7" spans="1:148" s="36" customFormat="1" x14ac:dyDescent="0.2">
      <c r="A7" s="28"/>
      <c r="B7" s="37">
        <v>2020</v>
      </c>
      <c r="C7" s="37">
        <v>72125</v>
      </c>
      <c r="D7" s="37">
        <v>46</v>
      </c>
      <c r="E7" s="37">
        <v>17</v>
      </c>
      <c r="F7" s="37">
        <v>5</v>
      </c>
      <c r="G7" s="37">
        <v>0</v>
      </c>
      <c r="H7" s="37" t="s">
        <v>96</v>
      </c>
      <c r="I7" s="37" t="s">
        <v>97</v>
      </c>
      <c r="J7" s="37" t="s">
        <v>98</v>
      </c>
      <c r="K7" s="37" t="s">
        <v>99</v>
      </c>
      <c r="L7" s="37" t="s">
        <v>100</v>
      </c>
      <c r="M7" s="37" t="s">
        <v>101</v>
      </c>
      <c r="N7" s="38" t="s">
        <v>102</v>
      </c>
      <c r="O7" s="38">
        <v>76.47</v>
      </c>
      <c r="P7" s="38">
        <v>6.29</v>
      </c>
      <c r="Q7" s="38">
        <v>87.56</v>
      </c>
      <c r="R7" s="38">
        <v>3107</v>
      </c>
      <c r="S7" s="38">
        <v>59018</v>
      </c>
      <c r="T7" s="38">
        <v>398.58</v>
      </c>
      <c r="U7" s="38">
        <v>148.07</v>
      </c>
      <c r="V7" s="38">
        <v>3695</v>
      </c>
      <c r="W7" s="38">
        <v>5.89</v>
      </c>
      <c r="X7" s="38">
        <v>627.33000000000004</v>
      </c>
      <c r="Y7" s="38" t="s">
        <v>102</v>
      </c>
      <c r="Z7" s="38" t="s">
        <v>102</v>
      </c>
      <c r="AA7" s="38" t="s">
        <v>102</v>
      </c>
      <c r="AB7" s="38" t="s">
        <v>102</v>
      </c>
      <c r="AC7" s="38">
        <v>96.15</v>
      </c>
      <c r="AD7" s="38" t="s">
        <v>102</v>
      </c>
      <c r="AE7" s="38" t="s">
        <v>102</v>
      </c>
      <c r="AF7" s="38" t="s">
        <v>102</v>
      </c>
      <c r="AG7" s="38" t="s">
        <v>102</v>
      </c>
      <c r="AH7" s="38">
        <v>103.09</v>
      </c>
      <c r="AI7" s="38">
        <v>104.99</v>
      </c>
      <c r="AJ7" s="38" t="s">
        <v>102</v>
      </c>
      <c r="AK7" s="38" t="s">
        <v>102</v>
      </c>
      <c r="AL7" s="38" t="s">
        <v>102</v>
      </c>
      <c r="AM7" s="38" t="s">
        <v>102</v>
      </c>
      <c r="AN7" s="38">
        <v>15.86</v>
      </c>
      <c r="AO7" s="38" t="s">
        <v>102</v>
      </c>
      <c r="AP7" s="38" t="s">
        <v>102</v>
      </c>
      <c r="AQ7" s="38" t="s">
        <v>102</v>
      </c>
      <c r="AR7" s="38" t="s">
        <v>102</v>
      </c>
      <c r="AS7" s="38">
        <v>101.24</v>
      </c>
      <c r="AT7" s="38">
        <v>121.19</v>
      </c>
      <c r="AU7" s="38" t="s">
        <v>102</v>
      </c>
      <c r="AV7" s="38" t="s">
        <v>102</v>
      </c>
      <c r="AW7" s="38" t="s">
        <v>102</v>
      </c>
      <c r="AX7" s="38" t="s">
        <v>102</v>
      </c>
      <c r="AY7" s="38">
        <v>7.78</v>
      </c>
      <c r="AZ7" s="38" t="s">
        <v>102</v>
      </c>
      <c r="BA7" s="38" t="s">
        <v>102</v>
      </c>
      <c r="BB7" s="38" t="s">
        <v>102</v>
      </c>
      <c r="BC7" s="38" t="s">
        <v>102</v>
      </c>
      <c r="BD7" s="38">
        <v>37.24</v>
      </c>
      <c r="BE7" s="38">
        <v>32.799999999999997</v>
      </c>
      <c r="BF7" s="38" t="s">
        <v>102</v>
      </c>
      <c r="BG7" s="38" t="s">
        <v>102</v>
      </c>
      <c r="BH7" s="38" t="s">
        <v>102</v>
      </c>
      <c r="BI7" s="38" t="s">
        <v>102</v>
      </c>
      <c r="BJ7" s="38">
        <v>1184.96</v>
      </c>
      <c r="BK7" s="38" t="s">
        <v>102</v>
      </c>
      <c r="BL7" s="38" t="s">
        <v>102</v>
      </c>
      <c r="BM7" s="38" t="s">
        <v>102</v>
      </c>
      <c r="BN7" s="38" t="s">
        <v>102</v>
      </c>
      <c r="BO7" s="38">
        <v>783.8</v>
      </c>
      <c r="BP7" s="38">
        <v>832.52</v>
      </c>
      <c r="BQ7" s="38" t="s">
        <v>102</v>
      </c>
      <c r="BR7" s="38" t="s">
        <v>102</v>
      </c>
      <c r="BS7" s="38" t="s">
        <v>102</v>
      </c>
      <c r="BT7" s="38" t="s">
        <v>102</v>
      </c>
      <c r="BU7" s="38">
        <v>96.4</v>
      </c>
      <c r="BV7" s="38" t="s">
        <v>102</v>
      </c>
      <c r="BW7" s="38" t="s">
        <v>102</v>
      </c>
      <c r="BX7" s="38" t="s">
        <v>102</v>
      </c>
      <c r="BY7" s="38" t="s">
        <v>102</v>
      </c>
      <c r="BZ7" s="38">
        <v>68.11</v>
      </c>
      <c r="CA7" s="38">
        <v>60.94</v>
      </c>
      <c r="CB7" s="38" t="s">
        <v>102</v>
      </c>
      <c r="CC7" s="38" t="s">
        <v>102</v>
      </c>
      <c r="CD7" s="38" t="s">
        <v>102</v>
      </c>
      <c r="CE7" s="38" t="s">
        <v>102</v>
      </c>
      <c r="CF7" s="38">
        <v>150</v>
      </c>
      <c r="CG7" s="38" t="s">
        <v>102</v>
      </c>
      <c r="CH7" s="38" t="s">
        <v>102</v>
      </c>
      <c r="CI7" s="38" t="s">
        <v>102</v>
      </c>
      <c r="CJ7" s="38" t="s">
        <v>102</v>
      </c>
      <c r="CK7" s="38">
        <v>222.41</v>
      </c>
      <c r="CL7" s="38">
        <v>253.04</v>
      </c>
      <c r="CM7" s="38" t="s">
        <v>102</v>
      </c>
      <c r="CN7" s="38" t="s">
        <v>102</v>
      </c>
      <c r="CO7" s="38" t="s">
        <v>102</v>
      </c>
      <c r="CP7" s="38" t="s">
        <v>102</v>
      </c>
      <c r="CQ7" s="38">
        <v>42.24</v>
      </c>
      <c r="CR7" s="38" t="s">
        <v>102</v>
      </c>
      <c r="CS7" s="38" t="s">
        <v>102</v>
      </c>
      <c r="CT7" s="38" t="s">
        <v>102</v>
      </c>
      <c r="CU7" s="38" t="s">
        <v>102</v>
      </c>
      <c r="CV7" s="38">
        <v>55.26</v>
      </c>
      <c r="CW7" s="38">
        <v>54.84</v>
      </c>
      <c r="CX7" s="38" t="s">
        <v>102</v>
      </c>
      <c r="CY7" s="38" t="s">
        <v>102</v>
      </c>
      <c r="CZ7" s="38" t="s">
        <v>102</v>
      </c>
      <c r="DA7" s="38" t="s">
        <v>102</v>
      </c>
      <c r="DB7" s="38">
        <v>91.96</v>
      </c>
      <c r="DC7" s="38" t="s">
        <v>102</v>
      </c>
      <c r="DD7" s="38" t="s">
        <v>102</v>
      </c>
      <c r="DE7" s="38" t="s">
        <v>102</v>
      </c>
      <c r="DF7" s="38" t="s">
        <v>102</v>
      </c>
      <c r="DG7" s="38">
        <v>90.52</v>
      </c>
      <c r="DH7" s="38">
        <v>86.6</v>
      </c>
      <c r="DI7" s="38" t="s">
        <v>102</v>
      </c>
      <c r="DJ7" s="38" t="s">
        <v>102</v>
      </c>
      <c r="DK7" s="38" t="s">
        <v>102</v>
      </c>
      <c r="DL7" s="38" t="s">
        <v>102</v>
      </c>
      <c r="DM7" s="38">
        <v>3.14</v>
      </c>
      <c r="DN7" s="38" t="s">
        <v>102</v>
      </c>
      <c r="DO7" s="38" t="s">
        <v>102</v>
      </c>
      <c r="DP7" s="38" t="s">
        <v>102</v>
      </c>
      <c r="DQ7" s="38" t="s">
        <v>102</v>
      </c>
      <c r="DR7" s="38">
        <v>24.8</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0.02</v>
      </c>
      <c r="EO7" s="38">
        <v>0.16</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木下雄彦</cp:lastModifiedBy>
  <dcterms:created xsi:type="dcterms:W3CDTF">2021-12-03T07:29:56Z</dcterms:created>
  <dcterms:modified xsi:type="dcterms:W3CDTF">2022-01-27T01:31:38Z</dcterms:modified>
  <cp:category/>
</cp:coreProperties>
</file>