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212南相馬市\04 下水（南相馬市）農集含む（法適用初年度）\04 下水（南相馬市）農集含む（法適用初年度）\"/>
    </mc:Choice>
  </mc:AlternateContent>
  <workbookProtection workbookAlgorithmName="SHA-512" workbookHashValue="wvG8rS8WRy1c0rps1sa+5oUyTdrDOyhpMlUmEmFJJ/GNC3zsCkfqAeGTzxoCMgCu95i9QU0R1vPYd1TBY9STIQ==" workbookSaltValue="0gvYiUACMagh8qOvbIBzKQ==" workbookSpinCount="100000" lockStructure="1"/>
  <bookViews>
    <workbookView xWindow="0" yWindow="0" windowWidth="28800" windowHeight="1233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W10" i="4"/>
  <c r="P10" i="4"/>
  <c r="BB8" i="4"/>
  <c r="AT8" i="4"/>
  <c r="AD8" i="4"/>
  <c r="W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<sst xmlns="http://schemas.openxmlformats.org/spreadsheetml/2006/main" count="231" uniqueCount="117">
  <si>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</si>
  <si>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</si>
  <si>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</si>
  <si>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</si>
  <si>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</si>
  <si>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</si>
  <si>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</si>
  <si>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</si>
  <si>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</si>
  <si>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</si>
  <si>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</si>
  <si>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</si>
  <si>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</si>
  <si>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</si>
  <si>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</si>
  <si>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</si>
  <si>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</si>
  <si>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</si>
  <si>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</si>
  <si>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</si>
  <si>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</si>
  <si>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</si>
  <si>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</si>
  <si>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</si>
  <si>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</si>
  <si>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</si>
  <si>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</si>
  <si>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</si>
  <si>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</si>
  <si>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</si>
  <si>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</si>
  <si>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</si>
  <si>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</si>
  <si>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</si>
  <si>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</si>
  <si>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</si>
  <si>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</si>
  <si>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</si>
  <si>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</si>
  <si>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</si>
  <si>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</si>
  <si>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</si>
  <si>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</si>
  <si>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</si>
  <si>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</si>
  <si>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</si>
  <si>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</si>
  <si>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</si>
  <si>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</si>
  <si>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</si>
  <si>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</si>
  <si>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</si>
  <si>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</si>
  <si>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</si>
  <si>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</si>
  <si>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</si>
  <si>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</si>
  <si>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</si>
  <si>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</si>
  <si>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</si>
  <si>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</si>
  <si>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</si>
  <si>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</si>
  <si>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</si>
  <si>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</si>
  <si>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</si>
  <si>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</si>
  <si>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</si>
  <si>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</si>
  <si>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</si>
  <si>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</si>
  <si>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</si>
  <si>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</si>
  <si>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</si>
  <si>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</si>
  <si>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</si>
  <si>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</si>
  <si>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</si>
  <si>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</si>
  <si>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</si>
  <si>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</si>
  <si>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</si>
  <si>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</si>
  <si>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</si>
  <si>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</si>
  <si>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</si>
  <si>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</si>
  <si>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</si>
  <si>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</si>
  <si>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</si>
  <si>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</si>
  <si>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</si>
  <si>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</si>
  <si>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</si>
  <si>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</si>
  <si>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</si>
  <si>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</si>
  <si>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</si>
  <si>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</si>
  <si>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</si>
  <si>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</si>
  <si>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</si>
  <si>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</si>
  <si>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</si>
  <si>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</si>
  <si>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</si>
  <si>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</si>
  <si>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</si>
  <si>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</si>
  <si>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</si>
  <si>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</si>
  <si>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</si>
  <si>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</si>
  <si>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</si>
  <si>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①⑤⑥経常収支比率、経費回収率及び汚水処理原価
　経常収支比率については、100％以上を維持しているが、他会計負担金によるものが大きく経費回収率が類似団体平均値と比較すると低い数値となっている。
　また、汚水処理原価も平均値よりも高い数値となっているため適正な使用料収入の確保が必要である。
②累積欠損金比率
　東日本大震災により、資産を大量に除却したことから高い数値となっている。平成28年度で被災管渠処分工事が完了したことから徐々に改善している。
③流動比率
　類似団体平均値と比較すると高い数値となっているのは、</t>
    </r>
    <r>
      <rPr>
        <sz val="11"/>
        <color theme="1"/>
        <rFont val="ＭＳ ゴシック"/>
        <family val="3"/>
        <charset val="128"/>
      </rPr>
      <t>企業債の償還が進んだことによるものである。</t>
    </r>
    <rPh sb="3" eb="5">
      <t>ケイジョウ</t>
    </rPh>
    <rPh sb="5" eb="9">
      <t>シュウシヒリツ</t>
    </rPh>
    <rPh sb="10" eb="12">
      <t>ケイヒ</t>
    </rPh>
    <rPh sb="12" eb="15">
      <t>カイシュウリツ</t>
    </rPh>
    <rPh sb="15" eb="16">
      <t>オヨ</t>
    </rPh>
    <rPh sb="17" eb="19">
      <t>オスイ</t>
    </rPh>
    <rPh sb="19" eb="21">
      <t>ショリ</t>
    </rPh>
    <rPh sb="21" eb="23">
      <t>ゲンカ</t>
    </rPh>
    <rPh sb="25" eb="27">
      <t>ケイジョウ</t>
    </rPh>
    <rPh sb="27" eb="29">
      <t>シュウシ</t>
    </rPh>
    <rPh sb="29" eb="31">
      <t>ヒリツ</t>
    </rPh>
    <rPh sb="41" eb="43">
      <t>イジョウ</t>
    </rPh>
    <rPh sb="44" eb="46">
      <t>イジ</t>
    </rPh>
    <rPh sb="52" eb="55">
      <t>タカイケイ</t>
    </rPh>
    <rPh sb="55" eb="58">
      <t>フタンキン</t>
    </rPh>
    <rPh sb="64" eb="65">
      <t>オオ</t>
    </rPh>
    <rPh sb="67" eb="69">
      <t>ケイヒ</t>
    </rPh>
    <rPh sb="69" eb="71">
      <t>カイシュウ</t>
    </rPh>
    <rPh sb="71" eb="72">
      <t>リツ</t>
    </rPh>
    <rPh sb="73" eb="75">
      <t>ルイジ</t>
    </rPh>
    <rPh sb="75" eb="77">
      <t>ダンタイ</t>
    </rPh>
    <rPh sb="77" eb="80">
      <t>ヘイキンチ</t>
    </rPh>
    <rPh sb="81" eb="83">
      <t>ヒカク</t>
    </rPh>
    <rPh sb="86" eb="87">
      <t>ヒク</t>
    </rPh>
    <rPh sb="88" eb="90">
      <t>スウチ</t>
    </rPh>
    <rPh sb="127" eb="129">
      <t>テキセイ</t>
    </rPh>
    <rPh sb="133" eb="135">
      <t>シュウニュウ</t>
    </rPh>
    <rPh sb="136" eb="138">
      <t>カクホ</t>
    </rPh>
    <rPh sb="139" eb="141">
      <t>ヒツヨウ</t>
    </rPh>
    <rPh sb="148" eb="150">
      <t>ルイセキ</t>
    </rPh>
    <rPh sb="150" eb="152">
      <t>ケッソン</t>
    </rPh>
    <rPh sb="152" eb="153">
      <t>キン</t>
    </rPh>
    <rPh sb="153" eb="155">
      <t>ヒリツ</t>
    </rPh>
    <rPh sb="183" eb="185">
      <t>スウチ</t>
    </rPh>
    <rPh sb="229" eb="231">
      <t>リュウドウ</t>
    </rPh>
    <rPh sb="231" eb="233">
      <t>ヒリツ</t>
    </rPh>
    <rPh sb="235" eb="237">
      <t>ルイジ</t>
    </rPh>
    <rPh sb="237" eb="239">
      <t>ダンタイ</t>
    </rPh>
    <rPh sb="239" eb="242">
      <t>ヘイキンチ</t>
    </rPh>
    <rPh sb="243" eb="245">
      <t>ヒカク</t>
    </rPh>
    <rPh sb="248" eb="249">
      <t>タカ</t>
    </rPh>
    <rPh sb="250" eb="252">
      <t>スウチ</t>
    </rPh>
    <rPh sb="261" eb="263">
      <t>キギョウ</t>
    </rPh>
    <rPh sb="263" eb="264">
      <t>サイ</t>
    </rPh>
    <rPh sb="265" eb="267">
      <t>ショウカン</t>
    </rPh>
    <rPh sb="268" eb="269">
      <t>スス</t>
    </rPh>
    <phoneticPr fontId="4"/>
  </si>
  <si>
    <t>①有形固定資産減価償却率
　類似団体平均値より高い数値を示している。今後は施設の老朽化が進むことから、適切な更新工事が求められる。
②③管渠老朽化比率及び管渠改善率
　特定環境公共下水道事業は、平成3年に供用開始された事業であり老朽化は進んでいないため、管渠老朽化率は0％となっている。
　しかし、当該地区は不明水が多く有収率も低い数値を示している。令和元年度に実施した不明水調査結果に基づき令和2年度に修繕工事を実施したことによるものです。</t>
    <phoneticPr fontId="4"/>
  </si>
  <si>
    <r>
      <t xml:space="preserve"> 当市の特定環境保全公共下水道事業は、東日本大震災による津波被災によって2処理区の1つが流失しており、当初の財政想定と大きく状況が変化している。
 </t>
    </r>
    <r>
      <rPr>
        <sz val="11"/>
        <rFont val="ＭＳ ゴシック"/>
        <family val="3"/>
        <charset val="128"/>
      </rPr>
      <t>また、今後、人口減少に伴う使用料収入の減少が見込まれることから、現行使用料の妥当性や見直しの必要性を検証するとともに、平成28年度に策定した経営戦略における中長期財政計画の検証及び見直しも行っていく必要が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</si>
</sst>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quot;-&quot;">
                  <c:v>5.2</c:v>
                </c:pt>
              </c:numCache>
            </c:numRef>
          </c:val>
          <c:extLst>
            <c:ext xmlns:c16="http://schemas.microsoft.com/office/drawing/2014/chart" uri="{C3380CC4-5D6E-409C-BE32-E72D297353CC}">
              <c16:uniqueId val="{00000000-06A8-403E-9C59-FBFA531907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0.06</c:v>
                </c:pt>
              </c:numCache>
            </c:numRef>
          </c:val>
          <c:smooth val="0"/>
          <c:extLst>
            <c:ext xmlns:c16="http://schemas.microsoft.com/office/drawing/2014/chart" uri="{C3380CC4-5D6E-409C-BE32-E72D297353CC}">
              <c16:uniqueId val="{00000001-06A8-403E-9C59-FBFA531907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76.22</c:v>
                </c:pt>
                <c:pt idx="1">
                  <c:v>76.489999999999995</c:v>
                </c:pt>
                <c:pt idx="2">
                  <c:v>78.650000000000006</c:v>
                </c:pt>
                <c:pt idx="3">
                  <c:v>86.22</c:v>
                </c:pt>
                <c:pt idx="4">
                  <c:v>82.16</c:v>
                </c:pt>
              </c:numCache>
            </c:numRef>
          </c:val>
          <c:extLst>
            <c:ext xmlns:c16="http://schemas.microsoft.com/office/drawing/2014/chart" uri="{C3380CC4-5D6E-409C-BE32-E72D297353CC}">
              <c16:uniqueId val="{00000000-B3A0-437B-9BA6-688869F95B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45.87</c:v>
                </c:pt>
              </c:numCache>
            </c:numRef>
          </c:val>
          <c:smooth val="0"/>
          <c:extLst>
            <c:ext xmlns:c16="http://schemas.microsoft.com/office/drawing/2014/chart" uri="{C3380CC4-5D6E-409C-BE32-E72D297353CC}">
              <c16:uniqueId val="{00000001-B3A0-437B-9BA6-688869F95B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97.71</c:v>
                </c:pt>
                <c:pt idx="1">
                  <c:v>97.69</c:v>
                </c:pt>
                <c:pt idx="2">
                  <c:v>97.7</c:v>
                </c:pt>
                <c:pt idx="3">
                  <c:v>97.69</c:v>
                </c:pt>
                <c:pt idx="4">
                  <c:v>97.67</c:v>
                </c:pt>
              </c:numCache>
            </c:numRef>
          </c:val>
          <c:extLst>
            <c:ext xmlns:c16="http://schemas.microsoft.com/office/drawing/2014/chart" uri="{C3380CC4-5D6E-409C-BE32-E72D297353CC}">
              <c16:uniqueId val="{00000000-830F-453E-A6BF-8143B9F86F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87.65</c:v>
                </c:pt>
              </c:numCache>
            </c:numRef>
          </c:val>
          <c:smooth val="0"/>
          <c:extLst>
            <c:ext xmlns:c16="http://schemas.microsoft.com/office/drawing/2014/chart" uri="{C3380CC4-5D6E-409C-BE32-E72D297353CC}">
              <c16:uniqueId val="{00000001-830F-453E-A6BF-8143B9F86F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154.16</c:v>
                </c:pt>
                <c:pt idx="1">
                  <c:v>142.13</c:v>
                </c:pt>
                <c:pt idx="2">
                  <c:v>136.52000000000001</c:v>
                </c:pt>
                <c:pt idx="3">
                  <c:v>125.73</c:v>
                </c:pt>
                <c:pt idx="4">
                  <c:v>118.09</c:v>
                </c:pt>
              </c:numCache>
            </c:numRef>
          </c:val>
          <c:extLst>
            <c:ext xmlns:c16="http://schemas.microsoft.com/office/drawing/2014/chart" uri="{C3380CC4-5D6E-409C-BE32-E72D297353CC}">
              <c16:uniqueId val="{00000000-2A98-473C-B5EA-67BF384C41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102.7</c:v>
                </c:pt>
              </c:numCache>
            </c:numRef>
          </c:val>
          <c:smooth val="0"/>
          <c:extLst>
            <c:ext xmlns:c16="http://schemas.microsoft.com/office/drawing/2014/chart" uri="{C3380CC4-5D6E-409C-BE32-E72D297353CC}">
              <c16:uniqueId val="{00000001-2A98-473C-B5EA-67BF384C41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26.67</c:v>
                </c:pt>
                <c:pt idx="1">
                  <c:v>29.97</c:v>
                </c:pt>
                <c:pt idx="2">
                  <c:v>33.26</c:v>
                </c:pt>
                <c:pt idx="3">
                  <c:v>36.549999999999997</c:v>
                </c:pt>
                <c:pt idx="4">
                  <c:v>39.83</c:v>
                </c:pt>
              </c:numCache>
            </c:numRef>
          </c:val>
          <c:extLst>
            <c:ext xmlns:c16="http://schemas.microsoft.com/office/drawing/2014/chart" uri="{C3380CC4-5D6E-409C-BE32-E72D297353CC}">
              <c16:uniqueId val="{00000000-2F35-4FA4-857C-C8E3D8A8B9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29.24</c:v>
                </c:pt>
              </c:numCache>
            </c:numRef>
          </c:val>
          <c:smooth val="0"/>
          <c:extLst>
            <c:ext xmlns:c16="http://schemas.microsoft.com/office/drawing/2014/chart" uri="{C3380CC4-5D6E-409C-BE32-E72D297353CC}">
              <c16:uniqueId val="{00000001-2F35-4FA4-857C-C8E3D8A8B9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32-4E47-80A5-14613A7B00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c:v>0</c:v>
                </c:pt>
              </c:numCache>
            </c:numRef>
          </c:val>
          <c:smooth val="0"/>
          <c:extLst>
            <c:ext xmlns:c16="http://schemas.microsoft.com/office/drawing/2014/chart" uri="{C3380CC4-5D6E-409C-BE32-E72D297353CC}">
              <c16:uniqueId val="{00000001-BB32-4E47-80A5-14613A7B00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3059.45</c:v>
                </c:pt>
                <c:pt idx="1">
                  <c:v>2936.64</c:v>
                </c:pt>
                <c:pt idx="2">
                  <c:v>2851.62</c:v>
                </c:pt>
                <c:pt idx="3">
                  <c:v>2706.77</c:v>
                </c:pt>
                <c:pt idx="4">
                  <c:v>2710.71</c:v>
                </c:pt>
              </c:numCache>
            </c:numRef>
          </c:val>
          <c:extLst>
            <c:ext xmlns:c16="http://schemas.microsoft.com/office/drawing/2014/chart" uri="{C3380CC4-5D6E-409C-BE32-E72D297353CC}">
              <c16:uniqueId val="{00000000-3D7E-4BFF-A98D-EE189AF769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48.2</c:v>
                </c:pt>
              </c:numCache>
            </c:numRef>
          </c:val>
          <c:smooth val="0"/>
          <c:extLst>
            <c:ext xmlns:c16="http://schemas.microsoft.com/office/drawing/2014/chart" uri="{C3380CC4-5D6E-409C-BE32-E72D297353CC}">
              <c16:uniqueId val="{00000001-3D7E-4BFF-A98D-EE189AF769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45.77</c:v>
                </c:pt>
                <c:pt idx="1">
                  <c:v>59.98</c:v>
                </c:pt>
                <c:pt idx="2">
                  <c:v>65.58</c:v>
                </c:pt>
                <c:pt idx="3">
                  <c:v>77.739999999999995</c:v>
                </c:pt>
                <c:pt idx="4">
                  <c:v>107.5</c:v>
                </c:pt>
              </c:numCache>
            </c:numRef>
          </c:val>
          <c:extLst>
            <c:ext xmlns:c16="http://schemas.microsoft.com/office/drawing/2014/chart" uri="{C3380CC4-5D6E-409C-BE32-E72D297353CC}">
              <c16:uniqueId val="{00000000-82B7-4FE0-AC30-C041EAE1D0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46.85</c:v>
                </c:pt>
              </c:numCache>
            </c:numRef>
          </c:val>
          <c:smooth val="0"/>
          <c:extLst>
            <c:ext xmlns:c16="http://schemas.microsoft.com/office/drawing/2014/chart" uri="{C3380CC4-5D6E-409C-BE32-E72D297353CC}">
              <c16:uniqueId val="{00000001-82B7-4FE0-AC30-C041EAE1D0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2019.89</c:v>
                </c:pt>
                <c:pt idx="1">
                  <c:v>1910.87</c:v>
                </c:pt>
                <c:pt idx="2">
                  <c:v>1498.39</c:v>
                </c:pt>
                <c:pt idx="3">
                  <c:v>1594.41</c:v>
                </c:pt>
                <c:pt idx="4">
                  <c:v>1411.36</c:v>
                </c:pt>
              </c:numCache>
            </c:numRef>
          </c:val>
          <c:extLst>
            <c:ext xmlns:c16="http://schemas.microsoft.com/office/drawing/2014/chart" uri="{C3380CC4-5D6E-409C-BE32-E72D297353CC}">
              <c16:uniqueId val="{00000000-7AF9-415D-80BB-25BE70D1E4E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1268.6300000000001</c:v>
                </c:pt>
              </c:numCache>
            </c:numRef>
          </c:val>
          <c:smooth val="0"/>
          <c:extLst>
            <c:ext xmlns:c16="http://schemas.microsoft.com/office/drawing/2014/chart" uri="{C3380CC4-5D6E-409C-BE32-E72D297353CC}">
              <c16:uniqueId val="{00000001-7AF9-415D-80BB-25BE70D1E4E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29.14</c:v>
                </c:pt>
                <c:pt idx="1">
                  <c:v>59.25</c:v>
                </c:pt>
                <c:pt idx="2">
                  <c:v>55.67</c:v>
                </c:pt>
                <c:pt idx="3">
                  <c:v>44.96</c:v>
                </c:pt>
                <c:pt idx="4">
                  <c:v>36.92</c:v>
                </c:pt>
              </c:numCache>
            </c:numRef>
          </c:val>
          <c:extLst>
            <c:ext xmlns:c16="http://schemas.microsoft.com/office/drawing/2014/chart" uri="{C3380CC4-5D6E-409C-BE32-E72D297353CC}">
              <c16:uniqueId val="{00000000-EC75-440A-94D5-062AB3D618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82.88</c:v>
                </c:pt>
              </c:numCache>
            </c:numRef>
          </c:val>
          <c:smooth val="0"/>
          <c:extLst>
            <c:ext xmlns:c16="http://schemas.microsoft.com/office/drawing/2014/chart" uri="{C3380CC4-5D6E-409C-BE32-E72D297353CC}">
              <c16:uniqueId val="{00000001-EC75-440A-94D5-062AB3D618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531.05999999999995</c:v>
                </c:pt>
                <c:pt idx="1">
                  <c:v>261.3</c:v>
                </c:pt>
                <c:pt idx="2">
                  <c:v>278.01</c:v>
                </c:pt>
                <c:pt idx="3">
                  <c:v>343.83</c:v>
                </c:pt>
                <c:pt idx="4">
                  <c:v>413.59</c:v>
                </c:pt>
              </c:numCache>
            </c:numRef>
          </c:val>
          <c:extLst>
            <c:ext xmlns:c16="http://schemas.microsoft.com/office/drawing/2014/chart" uri="{C3380CC4-5D6E-409C-BE32-E72D297353CC}">
              <c16:uniqueId val="{00000000-5002-49D9-BD8D-58C19D4C08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187.76</c:v>
                </c:pt>
              </c:numCache>
            </c:numRef>
          </c:val>
          <c:smooth val="0"/>
          <c:extLst>
            <c:ext xmlns:c16="http://schemas.microsoft.com/office/drawing/2014/chart" uri="{C3380CC4-5D6E-409C-BE32-E72D297353CC}">
              <c16:uniqueId val="{00000001-5002-49D9-BD8D-58C19D4C08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8"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福島県　南相馬市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59018</v>
      </c>
      <c r="AM8" s="51"/>
      <c r="AN8" s="51"/>
      <c r="AO8" s="51"/>
      <c r="AP8" s="51"/>
      <c r="AQ8" s="51"/>
      <c r="AR8" s="51"/>
      <c r="AS8" s="51"/>
      <c r="AT8" s="46">
        <f>データ!T6</f>
        <v>398.58</v>
      </c>
      <c r="AU8" s="46"/>
      <c r="AV8" s="46"/>
      <c r="AW8" s="46"/>
      <c r="AX8" s="46"/>
      <c r="AY8" s="46"/>
      <c r="AZ8" s="46"/>
      <c r="BA8" s="46"/>
      <c r="BB8" s="46">
        <f>データ!U6</f>
        <v>148.07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54.53</v>
      </c>
      <c r="J10" s="46"/>
      <c r="K10" s="46"/>
      <c r="L10" s="46"/>
      <c r="M10" s="46"/>
      <c r="N10" s="46"/>
      <c r="O10" s="46"/>
      <c r="P10" s="46">
        <f>データ!P6</f>
        <v>1.17</v>
      </c>
      <c r="Q10" s="46"/>
      <c r="R10" s="46"/>
      <c r="S10" s="46"/>
      <c r="T10" s="46"/>
      <c r="U10" s="46"/>
      <c r="V10" s="46"/>
      <c r="W10" s="46">
        <f>データ!Q6</f>
        <v>53.24</v>
      </c>
      <c r="X10" s="46"/>
      <c r="Y10" s="46"/>
      <c r="Z10" s="46"/>
      <c r="AA10" s="46"/>
      <c r="AB10" s="46"/>
      <c r="AC10" s="46"/>
      <c r="AD10" s="51">
        <f>データ!R6</f>
        <v>2722</v>
      </c>
      <c r="AE10" s="51"/>
      <c r="AF10" s="51"/>
      <c r="AG10" s="51"/>
      <c r="AH10" s="51"/>
      <c r="AI10" s="51"/>
      <c r="AJ10" s="51"/>
      <c r="AK10" s="2"/>
      <c r="AL10" s="51">
        <f>データ!V6</f>
        <v>688</v>
      </c>
      <c r="AM10" s="51"/>
      <c r="AN10" s="51"/>
      <c r="AO10" s="51"/>
      <c r="AP10" s="51"/>
      <c r="AQ10" s="51"/>
      <c r="AR10" s="51"/>
      <c r="AS10" s="51"/>
      <c r="AT10" s="46">
        <f>データ!W6</f>
        <v>0.27</v>
      </c>
      <c r="AU10" s="46"/>
      <c r="AV10" s="46"/>
      <c r="AW10" s="46"/>
      <c r="AX10" s="46"/>
      <c r="AY10" s="46"/>
      <c r="AZ10" s="46"/>
      <c r="BA10" s="46"/>
      <c r="BB10" s="46">
        <f>データ!X6</f>
        <v>2548.15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Mv97HnCUNVRVdDmSjArja+DCPzyERBkIaJ8l/Lpbg6IxNqZOSYIDylvn0aVT1TtJnwgVePCPSCv2gCqqmkPmZA==" saltValue="xjzcmamSKgXtV8YCzv6+0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72125</v>
      </c>
      <c r="D6" s="33">
        <f t="shared" si="3"/>
        <v>46</v>
      </c>
      <c r="E6" s="33">
        <f t="shared" si="3"/>
        <v>17</v>
      </c>
      <c r="F6" s="33">
        <f t="shared" si="3"/>
        <v>4</v>
      </c>
      <c r="G6" s="33">
        <f t="shared" si="3"/>
        <v>0</v>
      </c>
      <c r="H6" s="33" t="str">
        <f t="shared" si="3"/>
        <v>福島県　南相馬市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54.53</v>
      </c>
      <c r="P6" s="34">
        <f t="shared" si="3"/>
        <v>1.17</v>
      </c>
      <c r="Q6" s="34">
        <f t="shared" si="3"/>
        <v>53.24</v>
      </c>
      <c r="R6" s="34">
        <f t="shared" si="3"/>
        <v>2722</v>
      </c>
      <c r="S6" s="34">
        <f t="shared" si="3"/>
        <v>59018</v>
      </c>
      <c r="T6" s="34">
        <f t="shared" si="3"/>
        <v>398.58</v>
      </c>
      <c r="U6" s="34">
        <f t="shared" si="3"/>
        <v>148.07</v>
      </c>
      <c r="V6" s="34">
        <f t="shared" si="3"/>
        <v>688</v>
      </c>
      <c r="W6" s="34">
        <f t="shared" si="3"/>
        <v>0.27</v>
      </c>
      <c r="X6" s="34">
        <f t="shared" si="3"/>
        <v>2548.15</v>
      </c>
      <c r="Y6" s="35">
        <f>IF(Y7="",NA(),Y7)</f>
        <v>154.16</v>
      </c>
      <c r="Z6" s="35">
        <f t="shared" ref="Z6:AH6" si="4">IF(Z7="",NA(),Z7)</f>
        <v>142.13</v>
      </c>
      <c r="AA6" s="35">
        <f t="shared" si="4"/>
        <v>136.52000000000001</v>
      </c>
      <c r="AB6" s="35">
        <f t="shared" si="4"/>
        <v>125.73</v>
      </c>
      <c r="AC6" s="35">
        <f t="shared" si="4"/>
        <v>118.09</v>
      </c>
      <c r="AD6" s="35">
        <f t="shared" si="4"/>
        <v>100.85</v>
      </c>
      <c r="AE6" s="35">
        <f t="shared" si="4"/>
        <v>102.13</v>
      </c>
      <c r="AF6" s="35">
        <f t="shared" si="4"/>
        <v>101.72</v>
      </c>
      <c r="AG6" s="35">
        <f t="shared" si="4"/>
        <v>102.73</v>
      </c>
      <c r="AH6" s="35">
        <f t="shared" si="4"/>
        <v>102.7</v>
      </c>
      <c r="AI6" s="34" t="str">
        <f>IF(AI7="","",IF(AI7="-","【-】","【"&amp;SUBSTITUTE(TEXT(AI7,"#,##0.00"),"-","△")&amp;"】"))</f>
        <v>【104.83】</v>
      </c>
      <c r="AJ6" s="35">
        <f>IF(AJ7="",NA(),AJ7)</f>
        <v>3059.45</v>
      </c>
      <c r="AK6" s="35">
        <f t="shared" ref="AK6:AS6" si="5">IF(AK7="",NA(),AK7)</f>
        <v>2936.64</v>
      </c>
      <c r="AL6" s="35">
        <f t="shared" si="5"/>
        <v>2851.62</v>
      </c>
      <c r="AM6" s="35">
        <f t="shared" si="5"/>
        <v>2706.77</v>
      </c>
      <c r="AN6" s="35">
        <f t="shared" si="5"/>
        <v>2710.71</v>
      </c>
      <c r="AO6" s="35">
        <f t="shared" si="5"/>
        <v>110.77</v>
      </c>
      <c r="AP6" s="35">
        <f t="shared" si="5"/>
        <v>109.51</v>
      </c>
      <c r="AQ6" s="35">
        <f t="shared" si="5"/>
        <v>112.88</v>
      </c>
      <c r="AR6" s="35">
        <f t="shared" si="5"/>
        <v>94.97</v>
      </c>
      <c r="AS6" s="35">
        <f t="shared" si="5"/>
        <v>48.2</v>
      </c>
      <c r="AT6" s="34" t="str">
        <f>IF(AT7="","",IF(AT7="-","【-】","【"&amp;SUBSTITUTE(TEXT(AT7,"#,##0.00"),"-","△")&amp;"】"))</f>
        <v>【61.55】</v>
      </c>
      <c r="AU6" s="35">
        <f>IF(AU7="",NA(),AU7)</f>
        <v>45.77</v>
      </c>
      <c r="AV6" s="35">
        <f t="shared" ref="AV6:BD6" si="6">IF(AV7="",NA(),AV7)</f>
        <v>59.98</v>
      </c>
      <c r="AW6" s="35">
        <f t="shared" si="6"/>
        <v>65.58</v>
      </c>
      <c r="AX6" s="35">
        <f t="shared" si="6"/>
        <v>77.739999999999995</v>
      </c>
      <c r="AY6" s="35">
        <f t="shared" si="6"/>
        <v>107.5</v>
      </c>
      <c r="AZ6" s="35">
        <f t="shared" si="6"/>
        <v>46.78</v>
      </c>
      <c r="BA6" s="35">
        <f t="shared" si="6"/>
        <v>47.44</v>
      </c>
      <c r="BB6" s="35">
        <f t="shared" si="6"/>
        <v>49.18</v>
      </c>
      <c r="BC6" s="35">
        <f t="shared" si="6"/>
        <v>47.72</v>
      </c>
      <c r="BD6" s="35">
        <f t="shared" si="6"/>
        <v>46.85</v>
      </c>
      <c r="BE6" s="34" t="str">
        <f>IF(BE7="","",IF(BE7="-","【-】","【"&amp;SUBSTITUTE(TEXT(BE7,"#,##0.00"),"-","△")&amp;"】"))</f>
        <v>【45.34】</v>
      </c>
      <c r="BF6" s="35">
        <f>IF(BF7="",NA(),BF7)</f>
        <v>2019.89</v>
      </c>
      <c r="BG6" s="35">
        <f t="shared" ref="BG6:BO6" si="7">IF(BG7="",NA(),BG7)</f>
        <v>1910.87</v>
      </c>
      <c r="BH6" s="35">
        <f t="shared" si="7"/>
        <v>1498.39</v>
      </c>
      <c r="BI6" s="35">
        <f t="shared" si="7"/>
        <v>1594.41</v>
      </c>
      <c r="BJ6" s="35">
        <f t="shared" si="7"/>
        <v>1411.36</v>
      </c>
      <c r="BK6" s="35">
        <f t="shared" si="7"/>
        <v>1298.9100000000001</v>
      </c>
      <c r="BL6" s="35">
        <f t="shared" si="7"/>
        <v>1243.71</v>
      </c>
      <c r="BM6" s="35">
        <f t="shared" si="7"/>
        <v>1194.1500000000001</v>
      </c>
      <c r="BN6" s="35">
        <f t="shared" si="7"/>
        <v>1206.79</v>
      </c>
      <c r="BO6" s="35">
        <f t="shared" si="7"/>
        <v>1268.6300000000001</v>
      </c>
      <c r="BP6" s="34" t="str">
        <f>IF(BP7="","",IF(BP7="-","【-】","【"&amp;SUBSTITUTE(TEXT(BP7,"#,##0.00"),"-","△")&amp;"】"))</f>
        <v>【1,260.21】</v>
      </c>
      <c r="BQ6" s="35">
        <f>IF(BQ7="",NA(),BQ7)</f>
        <v>29.14</v>
      </c>
      <c r="BR6" s="35">
        <f t="shared" ref="BR6:BZ6" si="8">IF(BR7="",NA(),BR7)</f>
        <v>59.25</v>
      </c>
      <c r="BS6" s="35">
        <f t="shared" si="8"/>
        <v>55.67</v>
      </c>
      <c r="BT6" s="35">
        <f t="shared" si="8"/>
        <v>44.96</v>
      </c>
      <c r="BU6" s="35">
        <f t="shared" si="8"/>
        <v>36.92</v>
      </c>
      <c r="BV6" s="35">
        <f t="shared" si="8"/>
        <v>69.87</v>
      </c>
      <c r="BW6" s="35">
        <f t="shared" si="8"/>
        <v>74.3</v>
      </c>
      <c r="BX6" s="35">
        <f t="shared" si="8"/>
        <v>72.260000000000005</v>
      </c>
      <c r="BY6" s="35">
        <f t="shared" si="8"/>
        <v>71.84</v>
      </c>
      <c r="BZ6" s="35">
        <f t="shared" si="8"/>
        <v>82.88</v>
      </c>
      <c r="CA6" s="34" t="str">
        <f>IF(CA7="","",IF(CA7="-","【-】","【"&amp;SUBSTITUTE(TEXT(CA7,"#,##0.00"),"-","△")&amp;"】"))</f>
        <v>【75.29】</v>
      </c>
      <c r="CB6" s="35">
        <f>IF(CB7="",NA(),CB7)</f>
        <v>531.05999999999995</v>
      </c>
      <c r="CC6" s="35">
        <f t="shared" ref="CC6:CK6" si="9">IF(CC7="",NA(),CC7)</f>
        <v>261.3</v>
      </c>
      <c r="CD6" s="35">
        <f t="shared" si="9"/>
        <v>278.01</v>
      </c>
      <c r="CE6" s="35">
        <f t="shared" si="9"/>
        <v>343.83</v>
      </c>
      <c r="CF6" s="35">
        <f t="shared" si="9"/>
        <v>413.59</v>
      </c>
      <c r="CG6" s="35">
        <f t="shared" si="9"/>
        <v>234.96</v>
      </c>
      <c r="CH6" s="35">
        <f t="shared" si="9"/>
        <v>221.81</v>
      </c>
      <c r="CI6" s="35">
        <f t="shared" si="9"/>
        <v>230.02</v>
      </c>
      <c r="CJ6" s="35">
        <f t="shared" si="9"/>
        <v>228.47</v>
      </c>
      <c r="CK6" s="35">
        <f t="shared" si="9"/>
        <v>187.76</v>
      </c>
      <c r="CL6" s="34" t="str">
        <f>IF(CL7="","",IF(CL7="-","【-】","【"&amp;SUBSTITUTE(TEXT(CL7,"#,##0.00"),"-","△")&amp;"】"))</f>
        <v>【215.41】</v>
      </c>
      <c r="CM6" s="35">
        <f>IF(CM7="",NA(),CM7)</f>
        <v>76.22</v>
      </c>
      <c r="CN6" s="35">
        <f t="shared" ref="CN6:CV6" si="10">IF(CN7="",NA(),CN7)</f>
        <v>76.489999999999995</v>
      </c>
      <c r="CO6" s="35">
        <f t="shared" si="10"/>
        <v>78.650000000000006</v>
      </c>
      <c r="CP6" s="35">
        <f t="shared" si="10"/>
        <v>86.22</v>
      </c>
      <c r="CQ6" s="35">
        <f t="shared" si="10"/>
        <v>82.16</v>
      </c>
      <c r="CR6" s="35">
        <f t="shared" si="10"/>
        <v>42.9</v>
      </c>
      <c r="CS6" s="35">
        <f t="shared" si="10"/>
        <v>43.36</v>
      </c>
      <c r="CT6" s="35">
        <f t="shared" si="10"/>
        <v>42.56</v>
      </c>
      <c r="CU6" s="35">
        <f t="shared" si="10"/>
        <v>42.47</v>
      </c>
      <c r="CV6" s="35">
        <f t="shared" si="10"/>
        <v>45.87</v>
      </c>
      <c r="CW6" s="34" t="str">
        <f>IF(CW7="","",IF(CW7="-","【-】","【"&amp;SUBSTITUTE(TEXT(CW7,"#,##0.00"),"-","△")&amp;"】"))</f>
        <v>【42.90】</v>
      </c>
      <c r="CX6" s="35">
        <f>IF(CX7="",NA(),CX7)</f>
        <v>97.71</v>
      </c>
      <c r="CY6" s="35">
        <f t="shared" ref="CY6:DG6" si="11">IF(CY7="",NA(),CY7)</f>
        <v>97.69</v>
      </c>
      <c r="CZ6" s="35">
        <f t="shared" si="11"/>
        <v>97.7</v>
      </c>
      <c r="DA6" s="35">
        <f t="shared" si="11"/>
        <v>97.69</v>
      </c>
      <c r="DB6" s="35">
        <f t="shared" si="11"/>
        <v>97.67</v>
      </c>
      <c r="DC6" s="35">
        <f t="shared" si="11"/>
        <v>83.5</v>
      </c>
      <c r="DD6" s="35">
        <f t="shared" si="11"/>
        <v>83.06</v>
      </c>
      <c r="DE6" s="35">
        <f t="shared" si="11"/>
        <v>83.32</v>
      </c>
      <c r="DF6" s="35">
        <f t="shared" si="11"/>
        <v>83.75</v>
      </c>
      <c r="DG6" s="35">
        <f t="shared" si="11"/>
        <v>87.65</v>
      </c>
      <c r="DH6" s="34" t="str">
        <f>IF(DH7="","",IF(DH7="-","【-】","【"&amp;SUBSTITUTE(TEXT(DH7,"#,##0.00"),"-","△")&amp;"】"))</f>
        <v>【84.75】</v>
      </c>
      <c r="DI6" s="35">
        <f>IF(DI7="",NA(),DI7)</f>
        <v>26.67</v>
      </c>
      <c r="DJ6" s="35">
        <f t="shared" ref="DJ6:DR6" si="12">IF(DJ7="",NA(),DJ7)</f>
        <v>29.97</v>
      </c>
      <c r="DK6" s="35">
        <f t="shared" si="12"/>
        <v>33.26</v>
      </c>
      <c r="DL6" s="35">
        <f t="shared" si="12"/>
        <v>36.549999999999997</v>
      </c>
      <c r="DM6" s="35">
        <f t="shared" si="12"/>
        <v>39.83</v>
      </c>
      <c r="DN6" s="35">
        <f t="shared" si="12"/>
        <v>22.77</v>
      </c>
      <c r="DO6" s="35">
        <f t="shared" si="12"/>
        <v>23.93</v>
      </c>
      <c r="DP6" s="35">
        <f t="shared" si="12"/>
        <v>24.68</v>
      </c>
      <c r="DQ6" s="35">
        <f t="shared" si="12"/>
        <v>24.68</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4">
        <f t="shared" si="13"/>
        <v>0</v>
      </c>
      <c r="ED6" s="34" t="str">
        <f>IF(ED7="","",IF(ED7="-","【-】","【"&amp;SUBSTITUTE(TEXT(ED7,"#,##0.00"),"-","△")&amp;"】"))</f>
        <v>【0.01】</v>
      </c>
      <c r="EE6" s="34">
        <f>IF(EE7="",NA(),EE7)</f>
        <v>0</v>
      </c>
      <c r="EF6" s="34">
        <f t="shared" ref="EF6:EN6" si="14">IF(EF7="",NA(),EF7)</f>
        <v>0</v>
      </c>
      <c r="EG6" s="34">
        <f t="shared" si="14"/>
        <v>0</v>
      </c>
      <c r="EH6" s="34">
        <f t="shared" si="14"/>
        <v>0</v>
      </c>
      <c r="EI6" s="35">
        <f t="shared" si="14"/>
        <v>5.2</v>
      </c>
      <c r="EJ6" s="35">
        <f t="shared" si="14"/>
        <v>0.09</v>
      </c>
      <c r="EK6" s="35">
        <f t="shared" si="14"/>
        <v>0.09</v>
      </c>
      <c r="EL6" s="35">
        <f t="shared" si="14"/>
        <v>0.13</v>
      </c>
      <c r="EM6" s="35">
        <f t="shared" si="14"/>
        <v>0.36</v>
      </c>
      <c r="EN6" s="35">
        <f t="shared" si="14"/>
        <v>0.06</v>
      </c>
      <c r="EO6" s="34" t="str">
        <f>IF(EO7="","",IF(EO7="-","【-】","【"&amp;SUBSTITUTE(TEXT(EO7,"#,##0.00"),"-","△")&amp;"】"))</f>
        <v>【0.30】</v>
      </c>
    </row>
    <row r="7" spans="1:148" s="36" customFormat="1" x14ac:dyDescent="0.2">
      <c r="A7" s="28"/>
      <c r="B7" s="37">
        <v>2020</v>
      </c>
      <c r="C7" s="37">
        <v>72125</v>
      </c>
      <c r="D7" s="37">
        <v>46</v>
      </c>
      <c r="E7" s="37">
        <v>17</v>
      </c>
      <c r="F7" s="37">
        <v>4</v>
      </c>
      <c r="G7" s="37">
        <v>0</v>
      </c>
      <c r="H7" s="37" t="s">
        <v>96</v>
      </c>
      <c r="I7" s="37" t="s">
        <v>97</v>
      </c>
      <c r="J7" s="37" t="s">
        <v>98</v>
      </c>
      <c r="K7" s="37" t="s">
        <v>99</v>
      </c>
      <c r="L7" s="37" t="s">
        <v>100</v>
      </c>
      <c r="M7" s="37" t="s">
        <v>101</v>
      </c>
      <c r="N7" s="38" t="s">
        <v>102</v>
      </c>
      <c r="O7" s="38">
        <v>54.53</v>
      </c>
      <c r="P7" s="38">
        <v>1.17</v>
      </c>
      <c r="Q7" s="38">
        <v>53.24</v>
      </c>
      <c r="R7" s="38">
        <v>2722</v>
      </c>
      <c r="S7" s="38">
        <v>59018</v>
      </c>
      <c r="T7" s="38">
        <v>398.58</v>
      </c>
      <c r="U7" s="38">
        <v>148.07</v>
      </c>
      <c r="V7" s="38">
        <v>688</v>
      </c>
      <c r="W7" s="38">
        <v>0.27</v>
      </c>
      <c r="X7" s="38">
        <v>2548.15</v>
      </c>
      <c r="Y7" s="38">
        <v>154.16</v>
      </c>
      <c r="Z7" s="38">
        <v>142.13</v>
      </c>
      <c r="AA7" s="38">
        <v>136.52000000000001</v>
      </c>
      <c r="AB7" s="38">
        <v>125.73</v>
      </c>
      <c r="AC7" s="38">
        <v>118.09</v>
      </c>
      <c r="AD7" s="38">
        <v>100.85</v>
      </c>
      <c r="AE7" s="38">
        <v>102.13</v>
      </c>
      <c r="AF7" s="38">
        <v>101.72</v>
      </c>
      <c r="AG7" s="38">
        <v>102.73</v>
      </c>
      <c r="AH7" s="38">
        <v>102.7</v>
      </c>
      <c r="AI7" s="38">
        <v>104.83</v>
      </c>
      <c r="AJ7" s="38">
        <v>3059.45</v>
      </c>
      <c r="AK7" s="38">
        <v>2936.64</v>
      </c>
      <c r="AL7" s="38">
        <v>2851.62</v>
      </c>
      <c r="AM7" s="38">
        <v>2706.77</v>
      </c>
      <c r="AN7" s="38">
        <v>2710.71</v>
      </c>
      <c r="AO7" s="38">
        <v>110.77</v>
      </c>
      <c r="AP7" s="38">
        <v>109.51</v>
      </c>
      <c r="AQ7" s="38">
        <v>112.88</v>
      </c>
      <c r="AR7" s="38">
        <v>94.97</v>
      </c>
      <c r="AS7" s="38">
        <v>48.2</v>
      </c>
      <c r="AT7" s="38">
        <v>61.55</v>
      </c>
      <c r="AU7" s="38">
        <v>45.77</v>
      </c>
      <c r="AV7" s="38">
        <v>59.98</v>
      </c>
      <c r="AW7" s="38">
        <v>65.58</v>
      </c>
      <c r="AX7" s="38">
        <v>77.739999999999995</v>
      </c>
      <c r="AY7" s="38">
        <v>107.5</v>
      </c>
      <c r="AZ7" s="38">
        <v>46.78</v>
      </c>
      <c r="BA7" s="38">
        <v>47.44</v>
      </c>
      <c r="BB7" s="38">
        <v>49.18</v>
      </c>
      <c r="BC7" s="38">
        <v>47.72</v>
      </c>
      <c r="BD7" s="38">
        <v>46.85</v>
      </c>
      <c r="BE7" s="38">
        <v>45.34</v>
      </c>
      <c r="BF7" s="38">
        <v>2019.89</v>
      </c>
      <c r="BG7" s="38">
        <v>1910.87</v>
      </c>
      <c r="BH7" s="38">
        <v>1498.39</v>
      </c>
      <c r="BI7" s="38">
        <v>1594.41</v>
      </c>
      <c r="BJ7" s="38">
        <v>1411.36</v>
      </c>
      <c r="BK7" s="38">
        <v>1298.9100000000001</v>
      </c>
      <c r="BL7" s="38">
        <v>1243.71</v>
      </c>
      <c r="BM7" s="38">
        <v>1194.1500000000001</v>
      </c>
      <c r="BN7" s="38">
        <v>1206.79</v>
      </c>
      <c r="BO7" s="38">
        <v>1268.6300000000001</v>
      </c>
      <c r="BP7" s="38">
        <v>1260.21</v>
      </c>
      <c r="BQ7" s="38">
        <v>29.14</v>
      </c>
      <c r="BR7" s="38">
        <v>59.25</v>
      </c>
      <c r="BS7" s="38">
        <v>55.67</v>
      </c>
      <c r="BT7" s="38">
        <v>44.96</v>
      </c>
      <c r="BU7" s="38">
        <v>36.92</v>
      </c>
      <c r="BV7" s="38">
        <v>69.87</v>
      </c>
      <c r="BW7" s="38">
        <v>74.3</v>
      </c>
      <c r="BX7" s="38">
        <v>72.260000000000005</v>
      </c>
      <c r="BY7" s="38">
        <v>71.84</v>
      </c>
      <c r="BZ7" s="38">
        <v>82.88</v>
      </c>
      <c r="CA7" s="38">
        <v>75.290000000000006</v>
      </c>
      <c r="CB7" s="38">
        <v>531.05999999999995</v>
      </c>
      <c r="CC7" s="38">
        <v>261.3</v>
      </c>
      <c r="CD7" s="38">
        <v>278.01</v>
      </c>
      <c r="CE7" s="38">
        <v>343.83</v>
      </c>
      <c r="CF7" s="38">
        <v>413.59</v>
      </c>
      <c r="CG7" s="38">
        <v>234.96</v>
      </c>
      <c r="CH7" s="38">
        <v>221.81</v>
      </c>
      <c r="CI7" s="38">
        <v>230.02</v>
      </c>
      <c r="CJ7" s="38">
        <v>228.47</v>
      </c>
      <c r="CK7" s="38">
        <v>187.76</v>
      </c>
      <c r="CL7" s="38">
        <v>215.41</v>
      </c>
      <c r="CM7" s="38">
        <v>76.22</v>
      </c>
      <c r="CN7" s="38">
        <v>76.489999999999995</v>
      </c>
      <c r="CO7" s="38">
        <v>78.650000000000006</v>
      </c>
      <c r="CP7" s="38">
        <v>86.22</v>
      </c>
      <c r="CQ7" s="38">
        <v>82.16</v>
      </c>
      <c r="CR7" s="38">
        <v>42.9</v>
      </c>
      <c r="CS7" s="38">
        <v>43.36</v>
      </c>
      <c r="CT7" s="38">
        <v>42.56</v>
      </c>
      <c r="CU7" s="38">
        <v>42.47</v>
      </c>
      <c r="CV7" s="38">
        <v>45.87</v>
      </c>
      <c r="CW7" s="38">
        <v>42.9</v>
      </c>
      <c r="CX7" s="38">
        <v>97.71</v>
      </c>
      <c r="CY7" s="38">
        <v>97.69</v>
      </c>
      <c r="CZ7" s="38">
        <v>97.7</v>
      </c>
      <c r="DA7" s="38">
        <v>97.69</v>
      </c>
      <c r="DB7" s="38">
        <v>97.67</v>
      </c>
      <c r="DC7" s="38">
        <v>83.5</v>
      </c>
      <c r="DD7" s="38">
        <v>83.06</v>
      </c>
      <c r="DE7" s="38">
        <v>83.32</v>
      </c>
      <c r="DF7" s="38">
        <v>83.75</v>
      </c>
      <c r="DG7" s="38">
        <v>87.65</v>
      </c>
      <c r="DH7" s="38">
        <v>84.75</v>
      </c>
      <c r="DI7" s="38">
        <v>26.67</v>
      </c>
      <c r="DJ7" s="38">
        <v>29.97</v>
      </c>
      <c r="DK7" s="38">
        <v>33.26</v>
      </c>
      <c r="DL7" s="38">
        <v>36.549999999999997</v>
      </c>
      <c r="DM7" s="38">
        <v>39.83</v>
      </c>
      <c r="DN7" s="38">
        <v>22.77</v>
      </c>
      <c r="DO7" s="38">
        <v>23.93</v>
      </c>
      <c r="DP7" s="38">
        <v>24.68</v>
      </c>
      <c r="DQ7" s="38">
        <v>24.68</v>
      </c>
      <c r="DR7" s="38">
        <v>29.24</v>
      </c>
      <c r="DS7" s="38">
        <v>23.6</v>
      </c>
      <c r="DT7" s="38">
        <v>0</v>
      </c>
      <c r="DU7" s="38">
        <v>0</v>
      </c>
      <c r="DV7" s="38">
        <v>0</v>
      </c>
      <c r="DW7" s="38">
        <v>0</v>
      </c>
      <c r="DX7" s="38">
        <v>0</v>
      </c>
      <c r="DY7" s="38">
        <v>0</v>
      </c>
      <c r="DZ7" s="38">
        <v>0</v>
      </c>
      <c r="EA7" s="38">
        <v>0.01</v>
      </c>
      <c r="EB7" s="38">
        <v>8.6199999999999992</v>
      </c>
      <c r="EC7" s="38">
        <v>0</v>
      </c>
      <c r="ED7" s="38">
        <v>0.01</v>
      </c>
      <c r="EE7" s="38">
        <v>0</v>
      </c>
      <c r="EF7" s="38">
        <v>0</v>
      </c>
      <c r="EG7" s="38">
        <v>0</v>
      </c>
      <c r="EH7" s="38">
        <v>0</v>
      </c>
      <c r="EI7" s="38">
        <v>5.2</v>
      </c>
      <c r="EJ7" s="38">
        <v>0.09</v>
      </c>
      <c r="EK7" s="38">
        <v>0.09</v>
      </c>
      <c r="EL7" s="38">
        <v>0.13</v>
      </c>
      <c r="EM7" s="38">
        <v>0.36</v>
      </c>
      <c r="EN7" s="38">
        <v>0.06</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雄也</cp:lastModifiedBy>
  <dcterms:created xsi:type="dcterms:W3CDTF">2021-12-03T07:22:16Z</dcterms:created>
  <dcterms:modified xsi:type="dcterms:W3CDTF">2022-02-18T07:58:06Z</dcterms:modified>
  <cp:category/>
</cp:coreProperties>
</file>