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102044\Desktop\令和３年度\経営比較分析表\"/>
    </mc:Choice>
  </mc:AlternateContent>
  <xr:revisionPtr revIDLastSave="0" documentId="13_ncr:1_{509891D5-F4D5-4DD1-A18D-BE256FFE8C1D}" xr6:coauthVersionLast="36" xr6:coauthVersionMax="36" xr10:uidLastSave="{00000000-0000-0000-0000-000000000000}"/>
  <workbookProtection workbookAlgorithmName="SHA-512" workbookHashValue="PP97R+q/XUE5uk/i8mqILkycJQFJffCpSBWSlPKOX2hn+M7y6n1iJct4yNomUfX7qib8pEgFzK0Z3m8A/WUpcA==" workbookSaltValue="sBq6EjpAPjXkiHHhFUzZP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F85" i="4"/>
  <c r="E85" i="4"/>
  <c r="BB10" i="4"/>
  <c r="AT10" i="4"/>
  <c r="AL10" i="4"/>
  <c r="W10" i="4"/>
  <c r="I10" i="4"/>
  <c r="BB8" i="4"/>
  <c r="AL8" i="4"/>
  <c r="AD8" i="4"/>
  <c r="W8" i="4"/>
  <c r="P8" i="4"/>
  <c r="I8" i="4"/>
  <c r="B8" i="4"/>
</calcChain>
</file>

<file path=xl/sharedStrings.xml><?xml version="1.0" encoding="utf-8"?>
<sst xmlns="http://schemas.openxmlformats.org/spreadsheetml/2006/main" count="230" uniqueCount="117">
  <si>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</si>
  <si>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</si>
  <si>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</si>
  <si>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</si>
  <si>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</si>
  <si>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</si>
  <si>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</si>
  <si>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</si>
  <si>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</si>
  <si>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</si>
  <si>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</si>
  <si>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</si>
  <si>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</si>
  <si>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</si>
  <si>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</si>
  <si>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</si>
  <si>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</si>
  <si>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</si>
  <si>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</si>
  <si>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</si>
  <si>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</si>
  <si>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</si>
  <si>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</si>
  <si>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</si>
  <si>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</si>
  <si>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</si>
  <si>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</si>
  <si>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</si>
  <si>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</si>
  <si>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</si>
  <si>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</si>
  <si>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</si>
  <si>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</si>
  <si>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</si>
  <si>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</si>
  <si>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</si>
  <si>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</si>
  <si>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</si>
  <si>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</si>
  <si>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</si>
  <si>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</si>
  <si>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</si>
  <si>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</si>
  <si>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</si>
  <si>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</si>
  <si>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</si>
  <si>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</si>
  <si>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</si>
  <si>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</si>
  <si>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</si>
  <si>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</si>
  <si>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</si>
  <si>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</si>
  <si>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</si>
  <si>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</si>
  <si>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</si>
  <si>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</si>
  <si>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</si>
  <si>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</si>
  <si>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</si>
  <si>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</si>
  <si>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</si>
  <si>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</si>
  <si>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</si>
  <si>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</si>
  <si>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</si>
  <si>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</si>
  <si>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</si>
  <si>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</si>
  <si>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</si>
  <si>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</si>
  <si>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</si>
  <si>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</si>
  <si>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</si>
  <si>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</si>
  <si>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</si>
  <si>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</si>
  <si>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</si>
  <si>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</si>
  <si>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</si>
  <si>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</si>
  <si>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</si>
  <si>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</si>
  <si>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</si>
  <si>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</si>
  <si>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</si>
  <si>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</si>
  <si>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</si>
  <si>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</si>
  <si>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</si>
  <si>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</si>
  <si>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</si>
  <si>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</si>
  <si>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</si>
  <si>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</si>
  <si>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</si>
  <si>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</si>
  <si>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</si>
  <si>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下水道事業</t>
  </si>
  <si>
    <t>農業集落排水</t>
  </si>
  <si>
    <t>F2</t>
  </si>
  <si>
    <t>自治体職員</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</si>
  <si>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</si>
  <si>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</si>
  <si>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</si>
  <si>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</si>
  <si>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</si>
  <si>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</si>
  <si>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</si>
  <si>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</si>
  <si>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</si>
  <si>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</si>
  <si>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</si>
  <si>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</si>
  <si>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増加傾向であり、類似団体と比べると高い水準である。
②管渠老朽化率、③管渠改善率
　類似団体と同様、法定耐用年数を超えた管渠はなく、管渠改善も突発的な修繕等への対応である。
　今後の更新需要に備え、適時、適切な調査等を行っていく必要がある。</t>
    <phoneticPr fontId="4"/>
  </si>
  <si>
    <t>　一般会計繰入金により欠損金は発生していないものの、汚水処理費を使用料で回収できていない状況を踏まえ、経費節減に努めるとともに、使用料や有収水量の確保に向け、効果的な普及啓発活動について研究し実施していくことで、経営の改善を図っていく必要がある。
　特に、水洗化率が70％程度と低いことから、人口減少や高齢化の進行が早い当該地区の実情に配慮したきめ細やかな普及啓発活動が必要となる。
　また、管渠を含めた資産の老朽化度合は低い状態ではあるが、予防保全の観点から状態を適時調査・確認し、計画的な修繕を行うとともに、施設の長寿命化や公共下水道への接続替え等の計画により、改築更新費及び維持管理費の削減を図っていく必要がある。</t>
    <phoneticPr fontId="4"/>
  </si>
  <si>
    <t>①経常収支比率、②累積欠損金比率、③流動比率
　経常収支比率は、一般会計の繰入により100％で推移している。流動資産が減少し流動比率も減少した。経常収支比率、流動比率ともに類似団体より低い水準である。なお、欠損金は生じていない。
④企業債残高対事業規模比率
　企業債残高・使用料ともに減少傾向にある。一般会計負担額を令和元年度に修正したため、比率は大きく増加した。
⑤経費回収率
　汚水処理費が増加したため経費回収率は減少した。維持管理費を使用料収入で賄えていないため、100%に満たないが、類似団体と比べ高い水準にある。
⑥汚水処理原価
　汚水処理費の増加に伴い汚水処理原価も増加したが、類似団体と比べ低い水準にある。
⑦施設利用率、⑧水洗化率
　類似団体と比べ施設利用率が低い水準にあるが、これは水洗化率が類似団体と比べて低いためだと考えられる。
　人口減による使用料の減少が見込まれる中、自立した経営に向け、未接続世帯への普及啓発活動をより一層強化することなどにより使用料の確保に努めるとともに、経費節減に取り組み、経営の改善を図る必要がある。</t>
    <rPh sb="56" eb="58">
      <t>シサン</t>
    </rPh>
    <rPh sb="59" eb="61">
      <t>ゲンショウ</t>
    </rPh>
    <rPh sb="62" eb="64">
      <t>リュウドウ</t>
    </rPh>
    <rPh sb="67" eb="69">
      <t>ゲンショウ</t>
    </rPh>
    <rPh sb="72" eb="74">
      <t>ケイジョウ</t>
    </rPh>
    <rPh sb="74" eb="76">
      <t>シュウシ</t>
    </rPh>
    <rPh sb="76" eb="78">
      <t>ヒリツ</t>
    </rPh>
    <rPh sb="79" eb="81">
      <t>リュウドウ</t>
    </rPh>
    <rPh sb="81" eb="83">
      <t>ヒリツ</t>
    </rPh>
    <rPh sb="92" eb="93">
      <t>ヒク</t>
    </rPh>
    <rPh sb="171" eb="173">
      <t>ヒリツ</t>
    </rPh>
    <rPh sb="174" eb="175">
      <t>オオ</t>
    </rPh>
    <rPh sb="177" eb="179">
      <t>ゾウカ</t>
    </rPh>
    <rPh sb="197" eb="199">
      <t>ゾウカ</t>
    </rPh>
    <rPh sb="209" eb="211">
      <t>ゲンショウ</t>
    </rPh>
    <rPh sb="240" eb="241">
      <t>ミ</t>
    </rPh>
    <rPh sb="253" eb="254">
      <t>タカ</t>
    </rPh>
    <rPh sb="277" eb="279">
      <t>ゾウカ</t>
    </rPh>
    <rPh sb="280" eb="281">
      <t>トモナ</t>
    </rPh>
    <rPh sb="289" eb="29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</si>
</sst>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0.06</c:v>
                </c:pt>
                <c:pt idx="1">
                  <c:v>0</c:v>
                </c:pt>
                <c:pt idx="2">
                  <c:v>0</c:v>
                </c:pt>
                <c:pt idx="3" formatCode="#,##0.00;&quot;△&quot;#,##0.00;&quot;-&quot;">
                  <c:v>0.04</c:v>
                </c:pt>
                <c:pt idx="4" formatCode="#,##0.00;&quot;△&quot;#,##0.00;&quot;-&quot;">
                  <c:v>0.04</c:v>
                </c:pt>
              </c:numCache>
            </c:numRef>
          </c:val>
          <c:extLst>
            <c:ext xmlns:c16="http://schemas.microsoft.com/office/drawing/2014/chart" uri="{C3380CC4-5D6E-409C-BE32-E72D297353CC}">
              <c16:uniqueId val="{00000000-0698-4585-A00C-E22B340C2A9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0698-4585-A00C-E22B340C2A9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47.49</c:v>
                </c:pt>
                <c:pt idx="1">
                  <c:v>47.71</c:v>
                </c:pt>
                <c:pt idx="2">
                  <c:v>46.17</c:v>
                </c:pt>
                <c:pt idx="3">
                  <c:v>39.19</c:v>
                </c:pt>
                <c:pt idx="4">
                  <c:v>34.11</c:v>
                </c:pt>
              </c:numCache>
            </c:numRef>
          </c:val>
          <c:extLst>
            <c:ext xmlns:c16="http://schemas.microsoft.com/office/drawing/2014/chart" uri="{C3380CC4-5D6E-409C-BE32-E72D297353CC}">
              <c16:uniqueId val="{00000000-18DE-4C7F-9313-A8C14244FA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18DE-4C7F-9313-A8C14244FA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73.91</c:v>
                </c:pt>
                <c:pt idx="1">
                  <c:v>73.12</c:v>
                </c:pt>
                <c:pt idx="2">
                  <c:v>73.3</c:v>
                </c:pt>
                <c:pt idx="3">
                  <c:v>73.38</c:v>
                </c:pt>
                <c:pt idx="4">
                  <c:v>73.38</c:v>
                </c:pt>
              </c:numCache>
            </c:numRef>
          </c:val>
          <c:extLst>
            <c:ext xmlns:c16="http://schemas.microsoft.com/office/drawing/2014/chart" uri="{C3380CC4-5D6E-409C-BE32-E72D297353CC}">
              <c16:uniqueId val="{00000000-49E6-4FF3-BACC-71CBF28984A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49E6-4FF3-BACC-71CBF28984A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99.83</c:v>
                </c:pt>
                <c:pt idx="1">
                  <c:v>101.4</c:v>
                </c:pt>
                <c:pt idx="2">
                  <c:v>100.7</c:v>
                </c:pt>
                <c:pt idx="3">
                  <c:v>103.42</c:v>
                </c:pt>
                <c:pt idx="4">
                  <c:v>104.72</c:v>
                </c:pt>
              </c:numCache>
            </c:numRef>
          </c:val>
          <c:extLst>
            <c:ext xmlns:c16="http://schemas.microsoft.com/office/drawing/2014/chart" uri="{C3380CC4-5D6E-409C-BE32-E72D297353CC}">
              <c16:uniqueId val="{00000000-D574-4866-BEBC-93490E8F65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D574-4866-BEBC-93490E8F65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25.53</c:v>
                </c:pt>
                <c:pt idx="1">
                  <c:v>28</c:v>
                </c:pt>
                <c:pt idx="2">
                  <c:v>30.41</c:v>
                </c:pt>
                <c:pt idx="3">
                  <c:v>32.69</c:v>
                </c:pt>
                <c:pt idx="4">
                  <c:v>34.25</c:v>
                </c:pt>
              </c:numCache>
            </c:numRef>
          </c:val>
          <c:extLst>
            <c:ext xmlns:c16="http://schemas.microsoft.com/office/drawing/2014/chart" uri="{C3380CC4-5D6E-409C-BE32-E72D297353CC}">
              <c16:uniqueId val="{00000000-218E-48B5-82F7-ED842534FC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218E-48B5-82F7-ED842534FC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6E-48FF-8F5A-159DAE4A43B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26E-48FF-8F5A-159DAE4A43B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4A-46C2-A42F-A49586410E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D44A-46C2-A42F-A49586410E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7.32</c:v>
                </c:pt>
                <c:pt idx="1">
                  <c:v>31.38</c:v>
                </c:pt>
                <c:pt idx="2">
                  <c:v>30.74</c:v>
                </c:pt>
                <c:pt idx="3">
                  <c:v>38.4</c:v>
                </c:pt>
                <c:pt idx="4">
                  <c:v>23.58</c:v>
                </c:pt>
              </c:numCache>
            </c:numRef>
          </c:val>
          <c:extLst>
            <c:ext xmlns:c16="http://schemas.microsoft.com/office/drawing/2014/chart" uri="{C3380CC4-5D6E-409C-BE32-E72D297353CC}">
              <c16:uniqueId val="{00000000-346C-450C-AD50-98280659446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346C-450C-AD50-98280659446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quot;-&quot;">
                  <c:v>2787.12</c:v>
                </c:pt>
                <c:pt idx="4" formatCode="#,##0.00;&quot;△&quot;#,##0.00;&quot;-&quot;">
                  <c:v>3064.99</c:v>
                </c:pt>
              </c:numCache>
            </c:numRef>
          </c:val>
          <c:extLst>
            <c:ext xmlns:c16="http://schemas.microsoft.com/office/drawing/2014/chart" uri="{C3380CC4-5D6E-409C-BE32-E72D297353CC}">
              <c16:uniqueId val="{00000000-4263-4640-BD8C-074010C610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4263-4640-BD8C-074010C610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79.38</c:v>
                </c:pt>
                <c:pt idx="1">
                  <c:v>79.87</c:v>
                </c:pt>
                <c:pt idx="2">
                  <c:v>71.61</c:v>
                </c:pt>
                <c:pt idx="3">
                  <c:v>73.52</c:v>
                </c:pt>
                <c:pt idx="4">
                  <c:v>66.510000000000005</c:v>
                </c:pt>
              </c:numCache>
            </c:numRef>
          </c:val>
          <c:extLst>
            <c:ext xmlns:c16="http://schemas.microsoft.com/office/drawing/2014/chart" uri="{C3380CC4-5D6E-409C-BE32-E72D297353CC}">
              <c16:uniqueId val="{00000000-6294-4FD9-9A96-F8E522FB2BE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6294-4FD9-9A96-F8E522FB2BE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205.38</c:v>
                </c:pt>
                <c:pt idx="1">
                  <c:v>201.19</c:v>
                </c:pt>
                <c:pt idx="2">
                  <c:v>224.39</c:v>
                </c:pt>
                <c:pt idx="3">
                  <c:v>217.62</c:v>
                </c:pt>
                <c:pt idx="4">
                  <c:v>239.86</c:v>
                </c:pt>
              </c:numCache>
            </c:numRef>
          </c:val>
          <c:extLst>
            <c:ext xmlns:c16="http://schemas.microsoft.com/office/drawing/2014/chart" uri="{C3380CC4-5D6E-409C-BE32-E72D297353CC}">
              <c16:uniqueId val="{00000000-69E4-454B-8FE8-1D3C0B93676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69E4-454B-8FE8-1D3C0B93676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郡山市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自治体職員</v>
      </c>
      <c r="AE8" s="73"/>
      <c r="AF8" s="73"/>
      <c r="AG8" s="73"/>
      <c r="AH8" s="73"/>
      <c r="AI8" s="73"/>
      <c r="AJ8" s="73"/>
      <c r="AK8" s="3"/>
      <c r="AL8" s="69">
        <f>データ!S6</f>
        <v>321394</v>
      </c>
      <c r="AM8" s="69"/>
      <c r="AN8" s="69"/>
      <c r="AO8" s="69"/>
      <c r="AP8" s="69"/>
      <c r="AQ8" s="69"/>
      <c r="AR8" s="69"/>
      <c r="AS8" s="69"/>
      <c r="AT8" s="68">
        <f>データ!T6</f>
        <v>757.2</v>
      </c>
      <c r="AU8" s="68"/>
      <c r="AV8" s="68"/>
      <c r="AW8" s="68"/>
      <c r="AX8" s="68"/>
      <c r="AY8" s="68"/>
      <c r="AZ8" s="68"/>
      <c r="BA8" s="68"/>
      <c r="BB8" s="68">
        <f>データ!U6</f>
        <v>424.45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f>データ!N6</f>
        <v>104</v>
      </c>
      <c r="C10" s="68"/>
      <c r="D10" s="68"/>
      <c r="E10" s="68"/>
      <c r="F10" s="68"/>
      <c r="G10" s="68"/>
      <c r="H10" s="68"/>
      <c r="I10" s="68">
        <f>データ!O6</f>
        <v>62.19</v>
      </c>
      <c r="J10" s="68"/>
      <c r="K10" s="68"/>
      <c r="L10" s="68"/>
      <c r="M10" s="68"/>
      <c r="N10" s="68"/>
      <c r="O10" s="68"/>
      <c r="P10" s="68">
        <f>データ!P6</f>
        <v>3.72</v>
      </c>
      <c r="Q10" s="68"/>
      <c r="R10" s="68"/>
      <c r="S10" s="68"/>
      <c r="T10" s="68"/>
      <c r="U10" s="68"/>
      <c r="V10" s="68"/>
      <c r="W10" s="68">
        <f>データ!Q6</f>
        <v>94.82</v>
      </c>
      <c r="X10" s="68"/>
      <c r="Y10" s="68"/>
      <c r="Z10" s="68"/>
      <c r="AA10" s="68"/>
      <c r="AB10" s="68"/>
      <c r="AC10" s="68"/>
      <c r="AD10" s="69">
        <f>データ!R6</f>
        <v>3066</v>
      </c>
      <c r="AE10" s="69"/>
      <c r="AF10" s="69"/>
      <c r="AG10" s="69"/>
      <c r="AH10" s="69"/>
      <c r="AI10" s="69"/>
      <c r="AJ10" s="69"/>
      <c r="AK10" s="2"/>
      <c r="AL10" s="69">
        <f>データ!V6</f>
        <v>11909</v>
      </c>
      <c r="AM10" s="69"/>
      <c r="AN10" s="69"/>
      <c r="AO10" s="69"/>
      <c r="AP10" s="69"/>
      <c r="AQ10" s="69"/>
      <c r="AR10" s="69"/>
      <c r="AS10" s="69"/>
      <c r="AT10" s="68">
        <f>データ!W6</f>
        <v>15.22</v>
      </c>
      <c r="AU10" s="68"/>
      <c r="AV10" s="68"/>
      <c r="AW10" s="68"/>
      <c r="AX10" s="68"/>
      <c r="AY10" s="68"/>
      <c r="AZ10" s="68"/>
      <c r="BA10" s="68"/>
      <c r="BB10" s="68">
        <f>データ!X6</f>
        <v>782.46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P0QXr8Yvlye/5aml7bgkkLBr87X6UAuDJd/hSVer50YGtlVVDCguKfsVTj4fMXn5Ut2aEtbh5dFUbndASv8oSw==" saltValue="o+gsUrj/U/Y/3pPXqYpXd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72036</v>
      </c>
      <c r="D6" s="33">
        <f t="shared" si="3"/>
        <v>46</v>
      </c>
      <c r="E6" s="33">
        <f t="shared" si="3"/>
        <v>17</v>
      </c>
      <c r="F6" s="33">
        <f t="shared" si="3"/>
        <v>5</v>
      </c>
      <c r="G6" s="33">
        <f t="shared" si="3"/>
        <v>0</v>
      </c>
      <c r="H6" s="33" t="str">
        <f t="shared" si="3"/>
        <v>福島県　郡山市</v>
      </c>
      <c r="I6" s="33" t="str">
        <f t="shared" si="3"/>
        <v>法適用</v>
      </c>
      <c r="J6" s="33" t="str">
        <f t="shared" si="3"/>
        <v>下水道事業</v>
      </c>
      <c r="K6" s="33" t="str">
        <f t="shared" si="3"/>
        <v>農業集落排水</v>
      </c>
      <c r="L6" s="33" t="str">
        <f t="shared" si="3"/>
        <v>F2</v>
      </c>
      <c r="M6" s="33" t="str">
        <f t="shared" si="3"/>
        <v>自治体職員</v>
      </c>
      <c r="N6" s="34">
        <f t="shared" si="3"/>
        <v>104</v>
      </c>
      <c r="O6" s="34">
        <f t="shared" si="3"/>
        <v>62.19</v>
      </c>
      <c r="P6" s="34">
        <f t="shared" si="3"/>
        <v>3.72</v>
      </c>
      <c r="Q6" s="34">
        <f t="shared" si="3"/>
        <v>94.82</v>
      </c>
      <c r="R6" s="34">
        <f t="shared" si="3"/>
        <v>3066</v>
      </c>
      <c r="S6" s="34">
        <f t="shared" si="3"/>
        <v>321394</v>
      </c>
      <c r="T6" s="34">
        <f t="shared" si="3"/>
        <v>757.2</v>
      </c>
      <c r="U6" s="34">
        <f t="shared" si="3"/>
        <v>424.45</v>
      </c>
      <c r="V6" s="34">
        <f t="shared" si="3"/>
        <v>11909</v>
      </c>
      <c r="W6" s="34">
        <f t="shared" si="3"/>
        <v>15.22</v>
      </c>
      <c r="X6" s="34">
        <f t="shared" si="3"/>
        <v>782.46</v>
      </c>
      <c r="Y6" s="35">
        <f>IF(Y7="",NA(),Y7)</f>
        <v>99.83</v>
      </c>
      <c r="Z6" s="35">
        <f t="shared" ref="Z6:AH6" si="4">IF(Z7="",NA(),Z7)</f>
        <v>101.4</v>
      </c>
      <c r="AA6" s="35">
        <f t="shared" si="4"/>
        <v>100.7</v>
      </c>
      <c r="AB6" s="35">
        <f t="shared" si="4"/>
        <v>103.42</v>
      </c>
      <c r="AC6" s="35">
        <f t="shared" si="4"/>
        <v>104.72</v>
      </c>
      <c r="AD6" s="35">
        <f t="shared" si="4"/>
        <v>99.66</v>
      </c>
      <c r="AE6" s="35">
        <f t="shared" si="4"/>
        <v>100.95</v>
      </c>
      <c r="AF6" s="35">
        <f t="shared" si="4"/>
        <v>101.77</v>
      </c>
      <c r="AG6" s="35">
        <f t="shared" si="4"/>
        <v>103.6</v>
      </c>
      <c r="AH6" s="35">
        <f t="shared" si="4"/>
        <v>106.37</v>
      </c>
      <c r="AI6" s="34" t="str">
        <f>IF(AI7="","",IF(AI7="-","【-】","【"&amp;SUBSTITUTE(TEXT(AI7,"#,##0.00"),"-","△")&amp;"】"))</f>
        <v>【104.99】</v>
      </c>
      <c r="AJ6" s="34">
        <f>IF(AJ7="",NA(),AJ7)</f>
        <v>0</v>
      </c>
      <c r="AK6" s="34">
        <f t="shared" ref="AK6:AS6" si="5">IF(AK7="",NA(),AK7)</f>
        <v>0</v>
      </c>
      <c r="AL6" s="34">
        <f t="shared" si="5"/>
        <v>0</v>
      </c>
      <c r="AM6" s="34">
        <f t="shared" si="5"/>
        <v>0</v>
      </c>
      <c r="AN6" s="34">
        <f t="shared" si="5"/>
        <v>0</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7.32</v>
      </c>
      <c r="AV6" s="35">
        <f t="shared" ref="AV6:BD6" si="6">IF(AV7="",NA(),AV7)</f>
        <v>31.38</v>
      </c>
      <c r="AW6" s="35">
        <f t="shared" si="6"/>
        <v>30.74</v>
      </c>
      <c r="AX6" s="35">
        <f t="shared" si="6"/>
        <v>38.4</v>
      </c>
      <c r="AY6" s="35">
        <f t="shared" si="6"/>
        <v>23.58</v>
      </c>
      <c r="AZ6" s="35">
        <f t="shared" si="6"/>
        <v>31.84</v>
      </c>
      <c r="BA6" s="35">
        <f t="shared" si="6"/>
        <v>29.91</v>
      </c>
      <c r="BB6" s="35">
        <f t="shared" si="6"/>
        <v>29.54</v>
      </c>
      <c r="BC6" s="35">
        <f t="shared" si="6"/>
        <v>26.99</v>
      </c>
      <c r="BD6" s="35">
        <f t="shared" si="6"/>
        <v>29.13</v>
      </c>
      <c r="BE6" s="34" t="str">
        <f>IF(BE7="","",IF(BE7="-","【-】","【"&amp;SUBSTITUTE(TEXT(BE7,"#,##0.00"),"-","△")&amp;"】"))</f>
        <v>【32.80】</v>
      </c>
      <c r="BF6" s="34">
        <f>IF(BF7="",NA(),BF7)</f>
        <v>0</v>
      </c>
      <c r="BG6" s="34">
        <f t="shared" ref="BG6:BO6" si="7">IF(BG7="",NA(),BG7)</f>
        <v>0</v>
      </c>
      <c r="BH6" s="34">
        <f t="shared" si="7"/>
        <v>0</v>
      </c>
      <c r="BI6" s="35">
        <f t="shared" si="7"/>
        <v>2787.12</v>
      </c>
      <c r="BJ6" s="35">
        <f t="shared" si="7"/>
        <v>3064.99</v>
      </c>
      <c r="BK6" s="35">
        <f t="shared" si="7"/>
        <v>974.93</v>
      </c>
      <c r="BL6" s="35">
        <f t="shared" si="7"/>
        <v>855.8</v>
      </c>
      <c r="BM6" s="35">
        <f t="shared" si="7"/>
        <v>789.46</v>
      </c>
      <c r="BN6" s="35">
        <f t="shared" si="7"/>
        <v>826.83</v>
      </c>
      <c r="BO6" s="35">
        <f t="shared" si="7"/>
        <v>867.83</v>
      </c>
      <c r="BP6" s="34" t="str">
        <f>IF(BP7="","",IF(BP7="-","【-】","【"&amp;SUBSTITUTE(TEXT(BP7,"#,##0.00"),"-","△")&amp;"】"))</f>
        <v>【832.52】</v>
      </c>
      <c r="BQ6" s="35">
        <f>IF(BQ7="",NA(),BQ7)</f>
        <v>79.38</v>
      </c>
      <c r="BR6" s="35">
        <f t="shared" ref="BR6:BZ6" si="8">IF(BR7="",NA(),BR7)</f>
        <v>79.87</v>
      </c>
      <c r="BS6" s="35">
        <f t="shared" si="8"/>
        <v>71.61</v>
      </c>
      <c r="BT6" s="35">
        <f t="shared" si="8"/>
        <v>73.52</v>
      </c>
      <c r="BU6" s="35">
        <f t="shared" si="8"/>
        <v>66.510000000000005</v>
      </c>
      <c r="BV6" s="35">
        <f t="shared" si="8"/>
        <v>55.32</v>
      </c>
      <c r="BW6" s="35">
        <f t="shared" si="8"/>
        <v>59.8</v>
      </c>
      <c r="BX6" s="35">
        <f t="shared" si="8"/>
        <v>57.77</v>
      </c>
      <c r="BY6" s="35">
        <f t="shared" si="8"/>
        <v>57.31</v>
      </c>
      <c r="BZ6" s="35">
        <f t="shared" si="8"/>
        <v>57.08</v>
      </c>
      <c r="CA6" s="34" t="str">
        <f>IF(CA7="","",IF(CA7="-","【-】","【"&amp;SUBSTITUTE(TEXT(CA7,"#,##0.00"),"-","△")&amp;"】"))</f>
        <v>【60.94】</v>
      </c>
      <c r="CB6" s="35">
        <f>IF(CB7="",NA(),CB7)</f>
        <v>205.38</v>
      </c>
      <c r="CC6" s="35">
        <f t="shared" ref="CC6:CK6" si="9">IF(CC7="",NA(),CC7)</f>
        <v>201.19</v>
      </c>
      <c r="CD6" s="35">
        <f t="shared" si="9"/>
        <v>224.39</v>
      </c>
      <c r="CE6" s="35">
        <f t="shared" si="9"/>
        <v>217.62</v>
      </c>
      <c r="CF6" s="35">
        <f t="shared" si="9"/>
        <v>239.86</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47.49</v>
      </c>
      <c r="CN6" s="35">
        <f t="shared" ref="CN6:CV6" si="10">IF(CN7="",NA(),CN7)</f>
        <v>47.71</v>
      </c>
      <c r="CO6" s="35">
        <f t="shared" si="10"/>
        <v>46.17</v>
      </c>
      <c r="CP6" s="35">
        <f t="shared" si="10"/>
        <v>39.19</v>
      </c>
      <c r="CQ6" s="35">
        <f t="shared" si="10"/>
        <v>34.11</v>
      </c>
      <c r="CR6" s="35">
        <f t="shared" si="10"/>
        <v>60.65</v>
      </c>
      <c r="CS6" s="35">
        <f t="shared" si="10"/>
        <v>51.75</v>
      </c>
      <c r="CT6" s="35">
        <f t="shared" si="10"/>
        <v>50.68</v>
      </c>
      <c r="CU6" s="35">
        <f t="shared" si="10"/>
        <v>50.14</v>
      </c>
      <c r="CV6" s="35">
        <f t="shared" si="10"/>
        <v>54.83</v>
      </c>
      <c r="CW6" s="34" t="str">
        <f>IF(CW7="","",IF(CW7="-","【-】","【"&amp;SUBSTITUTE(TEXT(CW7,"#,##0.00"),"-","△")&amp;"】"))</f>
        <v>【54.84】</v>
      </c>
      <c r="CX6" s="35">
        <f>IF(CX7="",NA(),CX7)</f>
        <v>73.91</v>
      </c>
      <c r="CY6" s="35">
        <f t="shared" ref="CY6:DG6" si="11">IF(CY7="",NA(),CY7)</f>
        <v>73.12</v>
      </c>
      <c r="CZ6" s="35">
        <f t="shared" si="11"/>
        <v>73.3</v>
      </c>
      <c r="DA6" s="35">
        <f t="shared" si="11"/>
        <v>73.38</v>
      </c>
      <c r="DB6" s="35">
        <f t="shared" si="11"/>
        <v>73.38</v>
      </c>
      <c r="DC6" s="35">
        <f t="shared" si="11"/>
        <v>84.58</v>
      </c>
      <c r="DD6" s="35">
        <f t="shared" si="11"/>
        <v>84.84</v>
      </c>
      <c r="DE6" s="35">
        <f t="shared" si="11"/>
        <v>84.86</v>
      </c>
      <c r="DF6" s="35">
        <f t="shared" si="11"/>
        <v>84.98</v>
      </c>
      <c r="DG6" s="35">
        <f t="shared" si="11"/>
        <v>84.7</v>
      </c>
      <c r="DH6" s="34" t="str">
        <f>IF(DH7="","",IF(DH7="-","【-】","【"&amp;SUBSTITUTE(TEXT(DH7,"#,##0.00"),"-","△")&amp;"】"))</f>
        <v>【86.60】</v>
      </c>
      <c r="DI6" s="35">
        <f>IF(DI7="",NA(),DI7)</f>
        <v>25.53</v>
      </c>
      <c r="DJ6" s="35">
        <f t="shared" ref="DJ6:DR6" si="12">IF(DJ7="",NA(),DJ7)</f>
        <v>28</v>
      </c>
      <c r="DK6" s="35">
        <f t="shared" si="12"/>
        <v>30.41</v>
      </c>
      <c r="DL6" s="35">
        <f t="shared" si="12"/>
        <v>32.69</v>
      </c>
      <c r="DM6" s="35">
        <f t="shared" si="12"/>
        <v>34.25</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5">
        <f>IF(EE7="",NA(),EE7)</f>
        <v>0.06</v>
      </c>
      <c r="EF6" s="34">
        <f t="shared" ref="EF6:EN6" si="14">IF(EF7="",NA(),EF7)</f>
        <v>0</v>
      </c>
      <c r="EG6" s="34">
        <f t="shared" si="14"/>
        <v>0</v>
      </c>
      <c r="EH6" s="35">
        <f t="shared" si="14"/>
        <v>0.04</v>
      </c>
      <c r="EI6" s="35">
        <f t="shared" si="14"/>
        <v>0.04</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72036</v>
      </c>
      <c r="D7" s="37">
        <v>46</v>
      </c>
      <c r="E7" s="37">
        <v>17</v>
      </c>
      <c r="F7" s="37">
        <v>5</v>
      </c>
      <c r="G7" s="37">
        <v>0</v>
      </c>
      <c r="H7" s="37" t="s">
        <v>96</v>
      </c>
      <c r="I7" s="37" t="s">
        <v>97</v>
      </c>
      <c r="J7" s="37" t="s">
        <v>98</v>
      </c>
      <c r="K7" s="37" t="s">
        <v>99</v>
      </c>
      <c r="L7" s="37" t="s">
        <v>100</v>
      </c>
      <c r="M7" s="37" t="s">
        <v>101</v>
      </c>
      <c r="N7" s="38">
        <v>104</v>
      </c>
      <c r="O7" s="38">
        <v>62.19</v>
      </c>
      <c r="P7" s="38">
        <v>3.72</v>
      </c>
      <c r="Q7" s="38">
        <v>94.82</v>
      </c>
      <c r="R7" s="38">
        <v>3066</v>
      </c>
      <c r="S7" s="38">
        <v>321394</v>
      </c>
      <c r="T7" s="38">
        <v>757.2</v>
      </c>
      <c r="U7" s="38">
        <v>424.45</v>
      </c>
      <c r="V7" s="38">
        <v>11909</v>
      </c>
      <c r="W7" s="38">
        <v>15.22</v>
      </c>
      <c r="X7" s="38">
        <v>782.46</v>
      </c>
      <c r="Y7" s="38">
        <v>99.83</v>
      </c>
      <c r="Z7" s="38">
        <v>101.4</v>
      </c>
      <c r="AA7" s="38">
        <v>100.7</v>
      </c>
      <c r="AB7" s="38">
        <v>103.42</v>
      </c>
      <c r="AC7" s="38">
        <v>104.72</v>
      </c>
      <c r="AD7" s="38">
        <v>99.66</v>
      </c>
      <c r="AE7" s="38">
        <v>100.95</v>
      </c>
      <c r="AF7" s="38">
        <v>101.77</v>
      </c>
      <c r="AG7" s="38">
        <v>103.6</v>
      </c>
      <c r="AH7" s="38">
        <v>106.37</v>
      </c>
      <c r="AI7" s="38">
        <v>104.99</v>
      </c>
      <c r="AJ7" s="38">
        <v>0</v>
      </c>
      <c r="AK7" s="38">
        <v>0</v>
      </c>
      <c r="AL7" s="38">
        <v>0</v>
      </c>
      <c r="AM7" s="38">
        <v>0</v>
      </c>
      <c r="AN7" s="38">
        <v>0</v>
      </c>
      <c r="AO7" s="38">
        <v>225.39</v>
      </c>
      <c r="AP7" s="38">
        <v>224.04</v>
      </c>
      <c r="AQ7" s="38">
        <v>227.4</v>
      </c>
      <c r="AR7" s="38">
        <v>193.99</v>
      </c>
      <c r="AS7" s="38">
        <v>139.02000000000001</v>
      </c>
      <c r="AT7" s="38">
        <v>121.19</v>
      </c>
      <c r="AU7" s="38">
        <v>7.32</v>
      </c>
      <c r="AV7" s="38">
        <v>31.38</v>
      </c>
      <c r="AW7" s="38">
        <v>30.74</v>
      </c>
      <c r="AX7" s="38">
        <v>38.4</v>
      </c>
      <c r="AY7" s="38">
        <v>23.58</v>
      </c>
      <c r="AZ7" s="38">
        <v>31.84</v>
      </c>
      <c r="BA7" s="38">
        <v>29.91</v>
      </c>
      <c r="BB7" s="38">
        <v>29.54</v>
      </c>
      <c r="BC7" s="38">
        <v>26.99</v>
      </c>
      <c r="BD7" s="38">
        <v>29.13</v>
      </c>
      <c r="BE7" s="38">
        <v>32.799999999999997</v>
      </c>
      <c r="BF7" s="38">
        <v>0</v>
      </c>
      <c r="BG7" s="38">
        <v>0</v>
      </c>
      <c r="BH7" s="38">
        <v>0</v>
      </c>
      <c r="BI7" s="38">
        <v>2787.12</v>
      </c>
      <c r="BJ7" s="38">
        <v>3064.99</v>
      </c>
      <c r="BK7" s="38">
        <v>974.93</v>
      </c>
      <c r="BL7" s="38">
        <v>855.8</v>
      </c>
      <c r="BM7" s="38">
        <v>789.46</v>
      </c>
      <c r="BN7" s="38">
        <v>826.83</v>
      </c>
      <c r="BO7" s="38">
        <v>867.83</v>
      </c>
      <c r="BP7" s="38">
        <v>832.52</v>
      </c>
      <c r="BQ7" s="38">
        <v>79.38</v>
      </c>
      <c r="BR7" s="38">
        <v>79.87</v>
      </c>
      <c r="BS7" s="38">
        <v>71.61</v>
      </c>
      <c r="BT7" s="38">
        <v>73.52</v>
      </c>
      <c r="BU7" s="38">
        <v>66.510000000000005</v>
      </c>
      <c r="BV7" s="38">
        <v>55.32</v>
      </c>
      <c r="BW7" s="38">
        <v>59.8</v>
      </c>
      <c r="BX7" s="38">
        <v>57.77</v>
      </c>
      <c r="BY7" s="38">
        <v>57.31</v>
      </c>
      <c r="BZ7" s="38">
        <v>57.08</v>
      </c>
      <c r="CA7" s="38">
        <v>60.94</v>
      </c>
      <c r="CB7" s="38">
        <v>205.38</v>
      </c>
      <c r="CC7" s="38">
        <v>201.19</v>
      </c>
      <c r="CD7" s="38">
        <v>224.39</v>
      </c>
      <c r="CE7" s="38">
        <v>217.62</v>
      </c>
      <c r="CF7" s="38">
        <v>239.86</v>
      </c>
      <c r="CG7" s="38">
        <v>283.17</v>
      </c>
      <c r="CH7" s="38">
        <v>263.76</v>
      </c>
      <c r="CI7" s="38">
        <v>274.35000000000002</v>
      </c>
      <c r="CJ7" s="38">
        <v>273.52</v>
      </c>
      <c r="CK7" s="38">
        <v>274.99</v>
      </c>
      <c r="CL7" s="38">
        <v>253.04</v>
      </c>
      <c r="CM7" s="38">
        <v>47.49</v>
      </c>
      <c r="CN7" s="38">
        <v>47.71</v>
      </c>
      <c r="CO7" s="38">
        <v>46.17</v>
      </c>
      <c r="CP7" s="38">
        <v>39.19</v>
      </c>
      <c r="CQ7" s="38">
        <v>34.11</v>
      </c>
      <c r="CR7" s="38">
        <v>60.65</v>
      </c>
      <c r="CS7" s="38">
        <v>51.75</v>
      </c>
      <c r="CT7" s="38">
        <v>50.68</v>
      </c>
      <c r="CU7" s="38">
        <v>50.14</v>
      </c>
      <c r="CV7" s="38">
        <v>54.83</v>
      </c>
      <c r="CW7" s="38">
        <v>54.84</v>
      </c>
      <c r="CX7" s="38">
        <v>73.91</v>
      </c>
      <c r="CY7" s="38">
        <v>73.12</v>
      </c>
      <c r="CZ7" s="38">
        <v>73.3</v>
      </c>
      <c r="DA7" s="38">
        <v>73.38</v>
      </c>
      <c r="DB7" s="38">
        <v>73.38</v>
      </c>
      <c r="DC7" s="38">
        <v>84.58</v>
      </c>
      <c r="DD7" s="38">
        <v>84.84</v>
      </c>
      <c r="DE7" s="38">
        <v>84.86</v>
      </c>
      <c r="DF7" s="38">
        <v>84.98</v>
      </c>
      <c r="DG7" s="38">
        <v>84.7</v>
      </c>
      <c r="DH7" s="38">
        <v>86.6</v>
      </c>
      <c r="DI7" s="38">
        <v>25.53</v>
      </c>
      <c r="DJ7" s="38">
        <v>28</v>
      </c>
      <c r="DK7" s="38">
        <v>30.41</v>
      </c>
      <c r="DL7" s="38">
        <v>32.69</v>
      </c>
      <c r="DM7" s="38">
        <v>34.25</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0.06</v>
      </c>
      <c r="EF7" s="38">
        <v>0</v>
      </c>
      <c r="EG7" s="38">
        <v>0</v>
      </c>
      <c r="EH7" s="38">
        <v>0.04</v>
      </c>
      <c r="EI7" s="38">
        <v>0.04</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生田　晶教</cp:lastModifiedBy>
  <cp:lastPrinted>2022-01-26T05:32:39Z</cp:lastPrinted>
  <dcterms:created xsi:type="dcterms:W3CDTF">2021-12-03T07:29:50Z</dcterms:created>
  <dcterms:modified xsi:type="dcterms:W3CDTF">2022-01-26T07:13:44Z</dcterms:modified>
  <cp:category/>
</cp:coreProperties>
</file>