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10.152.18.4\10_企業局\00_企業局共通\⑧企業局財務\11_経営分析表\水道　済\"/>
    </mc:Choice>
  </mc:AlternateContent>
  <xr:revisionPtr revIDLastSave="0" documentId="13_ncr:1_{D2868DBC-D4E4-4A23-955C-45CAABEE4DD2}" xr6:coauthVersionLast="47" xr6:coauthVersionMax="47" xr10:uidLastSave="{00000000-0000-0000-0000-000000000000}"/>
  <workbookProtection workbookAlgorithmName="SHA-512" workbookHashValue="DP6OwiWjpsyH9G+2Y0x2fZf0yNOW8wqyAehPX5kEPF6ktgjEdhWDTBA6gC9UCTbDAOtUp5OEaUt0gmILHho/VQ==" workbookSaltValue="dyQWs4AbD6igh/gop5piN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G85" i="4"/>
  <c r="F85" i="4"/>
  <c r="BB10" i="4"/>
  <c r="AT10" i="4"/>
  <c r="AL10" i="4"/>
  <c r="W10" i="4"/>
  <c r="I10" i="4"/>
  <c r="AT8" i="4"/>
  <c r="AL8" i="4"/>
  <c r="AD8" i="4"/>
  <c r="P8" i="4"/>
  <c r="B8"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<sst xmlns="http://schemas.openxmlformats.org/spreadsheetml/2006/main" count="228" uniqueCount="116">
  <si>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</si>
  <si>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</si>
  <si>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</si>
  <si>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</si>
  <si>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</si>
  <si>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</si>
  <si>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</si>
  <si>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</si>
  <si>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</si>
  <si>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</si>
  <si>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</si>
  <si>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</si>
  <si>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</si>
  <si>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</si>
  <si>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</si>
  <si>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</si>
  <si>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</si>
  <si>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</si>
  <si>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</si>
  <si>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</si>
  <si>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</si>
  <si>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</si>
  <si>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</si>
  <si>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</si>
  <si>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</si>
  <si>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</si>
  <si>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</si>
  <si>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</si>
  <si>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</si>
  <si>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</si>
  <si>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</si>
  <si>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</si>
  <si>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</si>
  <si>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</si>
  <si>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</si>
  <si>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</si>
  <si>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</si>
  <si>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</si>
  <si>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</si>
  <si>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</si>
  <si>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</si>
  <si>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</si>
  <si>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</si>
  <si>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</si>
  <si>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</si>
  <si>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</si>
  <si>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</si>
  <si>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</si>
  <si>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</si>
  <si>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</si>
  <si>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</si>
  <si>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</si>
  <si>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</si>
  <si>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</si>
  <si>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</si>
  <si>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</si>
  <si>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</si>
  <si>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</si>
  <si>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</si>
  <si>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</si>
  <si>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</si>
  <si>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</si>
  <si>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</si>
  <si>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</si>
  <si>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</si>
  <si>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</si>
  <si>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</si>
  <si>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</si>
  <si>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</si>
  <si>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</si>
  <si>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</si>
  <si>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</si>
  <si>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</si>
  <si>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</si>
  <si>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</si>
  <si>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</si>
  <si>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</si>
  <si>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</si>
  <si>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</si>
  <si>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</si>
  <si>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</si>
  <si>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</si>
  <si>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</si>
  <si>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</si>
  <si>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</si>
  <si>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</si>
  <si>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</si>
  <si>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</si>
  <si>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</si>
  <si>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</si>
  <si>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</si>
  <si>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</si>
  <si>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</si>
  <si>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</si>
  <si>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</si>
  <si>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</si>
  <si>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</si>
  <si>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</si>
  <si>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</si>
  <si>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</si>
  <si>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</si>
  <si>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</si>
  <si>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</si>
  <si>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</si>
  <si>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</si>
  <si>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</si>
  <si>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</si>
  <si>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</si>
  <si>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</si>
  <si>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</si>
  <si>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</si>
  <si>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</si>
  <si>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</si>
  <si>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現在の運営状況については、経営の健全性・効率性は概ね確保されていると思われる。今後、給水人口の減少による給水収益の減少、老朽施設の更新費用の増加が見込まれることから、適切な財務計画による施設の維持管理及び運用に努める。</t>
    <phoneticPr fontId="4"/>
  </si>
  <si>
    <t>　有形固定資産減価償却率は、類似団体よりも上回っている。施設の老朽化が進み更新が必要であるが、財源の確保が課題である。
　管路経年化率は、前年度より3.52％上回ったが、類似団体・全国平均は下回っている。　　　　　　　　　　　　　　　　　　　　　　　
　管路更新率については、耐用年数経過管路及び管種による耐震性の確保についても考慮しながら、計画的に更新に取り組むものとする。</t>
    <rPh sb="14" eb="18">
      <t>ルイジダンタイ</t>
    </rPh>
    <rPh sb="21" eb="23">
      <t>ウワマワ</t>
    </rPh>
    <rPh sb="28" eb="30">
      <t>シセツ</t>
    </rPh>
    <rPh sb="31" eb="34">
      <t>ロウキュウカ</t>
    </rPh>
    <rPh sb="35" eb="36">
      <t>スス</t>
    </rPh>
    <rPh sb="37" eb="39">
      <t>コウシン</t>
    </rPh>
    <rPh sb="40" eb="42">
      <t>ヒツヨウ</t>
    </rPh>
    <rPh sb="47" eb="49">
      <t>ザイゲン</t>
    </rPh>
    <rPh sb="50" eb="52">
      <t>カクホ</t>
    </rPh>
    <rPh sb="53" eb="55">
      <t>カダイ</t>
    </rPh>
    <rPh sb="80" eb="81">
      <t>マワ</t>
    </rPh>
    <phoneticPr fontId="4"/>
  </si>
  <si>
    <t>　経常収支比率は、前年度から6.04％増加しているが、ピーク時（平成28年度：115.8％）からは大幅に減少しており、経営状況の改善に努めているところである。
　また、今後の給水人口の減少による給水収益の増収は見込めないことから、更なる経費削減に取り組むこととする。
　流動比率は前年度より6.14％下回っている。
　企業債残高対給水収益比率については、年々減少しており問題ないものと考える。
　給水原価は、類似団体等より下回った。中長期的な財政見通しを踏まえた更新に取り組むものとする。　
　施設利用率については、前年度より1.92％上回わったものの、類似団体・全国平均を下回った。しかしながら、１日の最大配水量に対する利用率は64.4％であり過大な施設規模ではないものと考える。
　有収率については、前年度から2.84％下回った。漏水箇所等の把握に努め、有収率の向上に努めたい。</t>
    <rPh sb="211" eb="213">
      <t>シタマワ</t>
    </rPh>
    <rPh sb="268" eb="269">
      <t>ウエ</t>
    </rPh>
    <rPh sb="362" eb="36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</si>
</sst>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0.31</c:v>
                </c:pt>
                <c:pt idx="1">
                  <c:v>0</c:v>
                </c:pt>
                <c:pt idx="2">
                  <c:v>0</c:v>
                </c:pt>
                <c:pt idx="3" formatCode="#,##0.00;&quot;△&quot;#,##0.00;&quot;-&quot;">
                  <c:v>0.26</c:v>
                </c:pt>
                <c:pt idx="4" formatCode="#,##0.00;&quot;△&quot;#,##0.00;&quot;-&quot;">
                  <c:v>1.47</c:v>
                </c:pt>
              </c:numCache>
            </c:numRef>
          </c:val>
          <c:extLst>
            <c:ext xmlns:c16="http://schemas.microsoft.com/office/drawing/2014/chart" uri="{C3380CC4-5D6E-409C-BE32-E72D297353CC}">
              <c16:uniqueId val="{00000000-7F21-4F54-86DD-50EF96E565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0.43</c:v>
                </c:pt>
                <c:pt idx="3">
                  <c:v>0.42</c:v>
                </c:pt>
                <c:pt idx="4">
                  <c:v>0.44</c:v>
                </c:pt>
              </c:numCache>
            </c:numRef>
          </c:val>
          <c:smooth val="0"/>
          <c:extLst>
            <c:ext xmlns:c16="http://schemas.microsoft.com/office/drawing/2014/chart" uri="{C3380CC4-5D6E-409C-BE32-E72D297353CC}">
              <c16:uniqueId val="{00000001-7F21-4F54-86DD-50EF96E565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53.85</c:v>
                </c:pt>
                <c:pt idx="1">
                  <c:v>53.4</c:v>
                </c:pt>
                <c:pt idx="2">
                  <c:v>53.48</c:v>
                </c:pt>
                <c:pt idx="3">
                  <c:v>50.25</c:v>
                </c:pt>
                <c:pt idx="4">
                  <c:v>52.17</c:v>
                </c:pt>
              </c:numCache>
            </c:numRef>
          </c:val>
          <c:extLst>
            <c:ext xmlns:c16="http://schemas.microsoft.com/office/drawing/2014/chart" uri="{C3380CC4-5D6E-409C-BE32-E72D297353CC}">
              <c16:uniqueId val="{00000000-F1D5-4EA7-97AB-435B8FD408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55.22</c:v>
                </c:pt>
                <c:pt idx="3">
                  <c:v>54.05</c:v>
                </c:pt>
                <c:pt idx="4">
                  <c:v>54.43</c:v>
                </c:pt>
              </c:numCache>
            </c:numRef>
          </c:val>
          <c:smooth val="0"/>
          <c:extLst>
            <c:ext xmlns:c16="http://schemas.microsoft.com/office/drawing/2014/chart" uri="{C3380CC4-5D6E-409C-BE32-E72D297353CC}">
              <c16:uniqueId val="{00000001-F1D5-4EA7-97AB-435B8FD408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85.24</c:v>
                </c:pt>
                <c:pt idx="1">
                  <c:v>85.52</c:v>
                </c:pt>
                <c:pt idx="2">
                  <c:v>84.24</c:v>
                </c:pt>
                <c:pt idx="3">
                  <c:v>87.31</c:v>
                </c:pt>
                <c:pt idx="4">
                  <c:v>84.47</c:v>
                </c:pt>
              </c:numCache>
            </c:numRef>
          </c:val>
          <c:extLst>
            <c:ext xmlns:c16="http://schemas.microsoft.com/office/drawing/2014/chart" uri="{C3380CC4-5D6E-409C-BE32-E72D297353CC}">
              <c16:uniqueId val="{00000000-0FCC-46D7-B9DD-10EDCB7C00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80.930000000000007</c:v>
                </c:pt>
                <c:pt idx="3">
                  <c:v>80.510000000000005</c:v>
                </c:pt>
                <c:pt idx="4">
                  <c:v>79.44</c:v>
                </c:pt>
              </c:numCache>
            </c:numRef>
          </c:val>
          <c:smooth val="0"/>
          <c:extLst>
            <c:ext xmlns:c16="http://schemas.microsoft.com/office/drawing/2014/chart" uri="{C3380CC4-5D6E-409C-BE32-E72D297353CC}">
              <c16:uniqueId val="{00000001-0FCC-46D7-B9DD-10EDCB7C00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115.82</c:v>
                </c:pt>
                <c:pt idx="1">
                  <c:v>111.41</c:v>
                </c:pt>
                <c:pt idx="2">
                  <c:v>101.97</c:v>
                </c:pt>
                <c:pt idx="3">
                  <c:v>106.28</c:v>
                </c:pt>
                <c:pt idx="4">
                  <c:v>112.32</c:v>
                </c:pt>
              </c:numCache>
            </c:numRef>
          </c:val>
          <c:extLst>
            <c:ext xmlns:c16="http://schemas.microsoft.com/office/drawing/2014/chart" uri="{C3380CC4-5D6E-409C-BE32-E72D297353CC}">
              <c16:uniqueId val="{00000000-AD68-4366-82C5-4B63D60201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108.76</c:v>
                </c:pt>
                <c:pt idx="3">
                  <c:v>108.46</c:v>
                </c:pt>
                <c:pt idx="4">
                  <c:v>109.02</c:v>
                </c:pt>
              </c:numCache>
            </c:numRef>
          </c:val>
          <c:smooth val="0"/>
          <c:extLst>
            <c:ext xmlns:c16="http://schemas.microsoft.com/office/drawing/2014/chart" uri="{C3380CC4-5D6E-409C-BE32-E72D297353CC}">
              <c16:uniqueId val="{00000001-AD68-4366-82C5-4B63D60201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56.33</c:v>
                </c:pt>
                <c:pt idx="1">
                  <c:v>57.61</c:v>
                </c:pt>
                <c:pt idx="2">
                  <c:v>56.29</c:v>
                </c:pt>
                <c:pt idx="3">
                  <c:v>57.44</c:v>
                </c:pt>
                <c:pt idx="4">
                  <c:v>58.93</c:v>
                </c:pt>
              </c:numCache>
            </c:numRef>
          </c:val>
          <c:extLst>
            <c:ext xmlns:c16="http://schemas.microsoft.com/office/drawing/2014/chart" uri="{C3380CC4-5D6E-409C-BE32-E72D297353CC}">
              <c16:uniqueId val="{00000000-8510-412F-8DDD-78E570BB8B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47.97</c:v>
                </c:pt>
                <c:pt idx="3">
                  <c:v>49.12</c:v>
                </c:pt>
                <c:pt idx="4">
                  <c:v>49.39</c:v>
                </c:pt>
              </c:numCache>
            </c:numRef>
          </c:val>
          <c:smooth val="0"/>
          <c:extLst>
            <c:ext xmlns:c16="http://schemas.microsoft.com/office/drawing/2014/chart" uri="{C3380CC4-5D6E-409C-BE32-E72D297353CC}">
              <c16:uniqueId val="{00000001-8510-412F-8DDD-78E570BB8B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2.94</c:v>
                </c:pt>
                <c:pt idx="1">
                  <c:v>3.07</c:v>
                </c:pt>
                <c:pt idx="2">
                  <c:v>3.06</c:v>
                </c:pt>
                <c:pt idx="3">
                  <c:v>3.06</c:v>
                </c:pt>
                <c:pt idx="4">
                  <c:v>6.58</c:v>
                </c:pt>
              </c:numCache>
            </c:numRef>
          </c:val>
          <c:extLst>
            <c:ext xmlns:c16="http://schemas.microsoft.com/office/drawing/2014/chart" uri="{C3380CC4-5D6E-409C-BE32-E72D297353CC}">
              <c16:uniqueId val="{00000000-F519-4211-93C4-6CE33CD179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15.33</c:v>
                </c:pt>
                <c:pt idx="3">
                  <c:v>16.760000000000002</c:v>
                </c:pt>
                <c:pt idx="4">
                  <c:v>18.57</c:v>
                </c:pt>
              </c:numCache>
            </c:numRef>
          </c:val>
          <c:smooth val="0"/>
          <c:extLst>
            <c:ext xmlns:c16="http://schemas.microsoft.com/office/drawing/2014/chart" uri="{C3380CC4-5D6E-409C-BE32-E72D297353CC}">
              <c16:uniqueId val="{00000001-F519-4211-93C4-6CE33CD179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0-4956-817F-E5817AFAE4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7.48</c:v>
                </c:pt>
                <c:pt idx="3">
                  <c:v>11.94</c:v>
                </c:pt>
                <c:pt idx="4">
                  <c:v>11</c:v>
                </c:pt>
              </c:numCache>
            </c:numRef>
          </c:val>
          <c:smooth val="0"/>
          <c:extLst>
            <c:ext xmlns:c16="http://schemas.microsoft.com/office/drawing/2014/chart" uri="{C3380CC4-5D6E-409C-BE32-E72D297353CC}">
              <c16:uniqueId val="{00000001-3D20-4956-817F-E5817AFAE4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110.74</c:v>
                </c:pt>
                <c:pt idx="1">
                  <c:v>98.04</c:v>
                </c:pt>
                <c:pt idx="2">
                  <c:v>88.17</c:v>
                </c:pt>
                <c:pt idx="3">
                  <c:v>86.06</c:v>
                </c:pt>
                <c:pt idx="4">
                  <c:v>79.92</c:v>
                </c:pt>
              </c:numCache>
            </c:numRef>
          </c:val>
          <c:extLst>
            <c:ext xmlns:c16="http://schemas.microsoft.com/office/drawing/2014/chart" uri="{C3380CC4-5D6E-409C-BE32-E72D297353CC}">
              <c16:uniqueId val="{00000000-C71F-4A5F-AD68-A43D88F6B6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359.7</c:v>
                </c:pt>
                <c:pt idx="3">
                  <c:v>362.93</c:v>
                </c:pt>
                <c:pt idx="4">
                  <c:v>371.81</c:v>
                </c:pt>
              </c:numCache>
            </c:numRef>
          </c:val>
          <c:smooth val="0"/>
          <c:extLst>
            <c:ext xmlns:c16="http://schemas.microsoft.com/office/drawing/2014/chart" uri="{C3380CC4-5D6E-409C-BE32-E72D297353CC}">
              <c16:uniqueId val="{00000001-C71F-4A5F-AD68-A43D88F6B6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263.94</c:v>
                </c:pt>
                <c:pt idx="1">
                  <c:v>220.22</c:v>
                </c:pt>
                <c:pt idx="2">
                  <c:v>180.18</c:v>
                </c:pt>
                <c:pt idx="3">
                  <c:v>143.19999999999999</c:v>
                </c:pt>
                <c:pt idx="4">
                  <c:v>100.1</c:v>
                </c:pt>
              </c:numCache>
            </c:numRef>
          </c:val>
          <c:extLst>
            <c:ext xmlns:c16="http://schemas.microsoft.com/office/drawing/2014/chart" uri="{C3380CC4-5D6E-409C-BE32-E72D297353CC}">
              <c16:uniqueId val="{00000000-5160-4CC3-856F-EEB66E9502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447.01</c:v>
                </c:pt>
                <c:pt idx="3">
                  <c:v>439.05</c:v>
                </c:pt>
                <c:pt idx="4">
                  <c:v>465.85</c:v>
                </c:pt>
              </c:numCache>
            </c:numRef>
          </c:val>
          <c:smooth val="0"/>
          <c:extLst>
            <c:ext xmlns:c16="http://schemas.microsoft.com/office/drawing/2014/chart" uri="{C3380CC4-5D6E-409C-BE32-E72D297353CC}">
              <c16:uniqueId val="{00000001-5160-4CC3-856F-EEB66E9502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111.92</c:v>
                </c:pt>
                <c:pt idx="1">
                  <c:v>107.43</c:v>
                </c:pt>
                <c:pt idx="2">
                  <c:v>96.21</c:v>
                </c:pt>
                <c:pt idx="3">
                  <c:v>103.6</c:v>
                </c:pt>
                <c:pt idx="4">
                  <c:v>111.63</c:v>
                </c:pt>
              </c:numCache>
            </c:numRef>
          </c:val>
          <c:extLst>
            <c:ext xmlns:c16="http://schemas.microsoft.com/office/drawing/2014/chart" uri="{C3380CC4-5D6E-409C-BE32-E72D297353CC}">
              <c16:uniqueId val="{00000000-D33B-4FA2-BD34-EFD207DC36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95.81</c:v>
                </c:pt>
                <c:pt idx="3">
                  <c:v>95.26</c:v>
                </c:pt>
                <c:pt idx="4">
                  <c:v>92.39</c:v>
                </c:pt>
              </c:numCache>
            </c:numRef>
          </c:val>
          <c:smooth val="0"/>
          <c:extLst>
            <c:ext xmlns:c16="http://schemas.microsoft.com/office/drawing/2014/chart" uri="{C3380CC4-5D6E-409C-BE32-E72D297353CC}">
              <c16:uniqueId val="{00000001-D33B-4FA2-BD34-EFD207DC36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189.11</c:v>
                </c:pt>
                <c:pt idx="1">
                  <c:v>198.52</c:v>
                </c:pt>
                <c:pt idx="2">
                  <c:v>221.51</c:v>
                </c:pt>
                <c:pt idx="3">
                  <c:v>204.71</c:v>
                </c:pt>
                <c:pt idx="4">
                  <c:v>189.32</c:v>
                </c:pt>
              </c:numCache>
            </c:numRef>
          </c:val>
          <c:extLst>
            <c:ext xmlns:c16="http://schemas.microsoft.com/office/drawing/2014/chart" uri="{C3380CC4-5D6E-409C-BE32-E72D297353CC}">
              <c16:uniqueId val="{00000000-427B-4293-A47B-2723013529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189.58</c:v>
                </c:pt>
                <c:pt idx="3">
                  <c:v>192.82</c:v>
                </c:pt>
                <c:pt idx="4">
                  <c:v>192.98</c:v>
                </c:pt>
              </c:numCache>
            </c:numRef>
          </c:val>
          <c:smooth val="0"/>
          <c:extLst>
            <c:ext xmlns:c16="http://schemas.microsoft.com/office/drawing/2014/chart" uri="{C3380CC4-5D6E-409C-BE32-E72D297353CC}">
              <c16:uniqueId val="{00000001-427B-4293-A47B-2723013529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三春町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16816</v>
      </c>
      <c r="AM8" s="61"/>
      <c r="AN8" s="61"/>
      <c r="AO8" s="61"/>
      <c r="AP8" s="61"/>
      <c r="AQ8" s="61"/>
      <c r="AR8" s="61"/>
      <c r="AS8" s="61"/>
      <c r="AT8" s="52">
        <f>データ!$S$6</f>
        <v>72.760000000000005</v>
      </c>
      <c r="AU8" s="53"/>
      <c r="AV8" s="53"/>
      <c r="AW8" s="53"/>
      <c r="AX8" s="53"/>
      <c r="AY8" s="53"/>
      <c r="AZ8" s="53"/>
      <c r="BA8" s="53"/>
      <c r="BB8" s="54">
        <f>データ!$T$6</f>
        <v>231.12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82.98</v>
      </c>
      <c r="J10" s="53"/>
      <c r="K10" s="53"/>
      <c r="L10" s="53"/>
      <c r="M10" s="53"/>
      <c r="N10" s="53"/>
      <c r="O10" s="64"/>
      <c r="P10" s="54">
        <f>データ!$P$6</f>
        <v>86.75</v>
      </c>
      <c r="Q10" s="54"/>
      <c r="R10" s="54"/>
      <c r="S10" s="54"/>
      <c r="T10" s="54"/>
      <c r="U10" s="54"/>
      <c r="V10" s="54"/>
      <c r="W10" s="61">
        <f>データ!$Q$6</f>
        <v>3850</v>
      </c>
      <c r="X10" s="61"/>
      <c r="Y10" s="61"/>
      <c r="Z10" s="61"/>
      <c r="AA10" s="61"/>
      <c r="AB10" s="61"/>
      <c r="AC10" s="61"/>
      <c r="AD10" s="2"/>
      <c r="AE10" s="2"/>
      <c r="AF10" s="2"/>
      <c r="AG10" s="2"/>
      <c r="AH10" s="4"/>
      <c r="AI10" s="4"/>
      <c r="AJ10" s="4"/>
      <c r="AK10" s="4"/>
      <c r="AL10" s="61">
        <f>データ!$U$6</f>
        <v>14546</v>
      </c>
      <c r="AM10" s="61"/>
      <c r="AN10" s="61"/>
      <c r="AO10" s="61"/>
      <c r="AP10" s="61"/>
      <c r="AQ10" s="61"/>
      <c r="AR10" s="61"/>
      <c r="AS10" s="61"/>
      <c r="AT10" s="52">
        <f>データ!$V$6</f>
        <v>37.24</v>
      </c>
      <c r="AU10" s="53"/>
      <c r="AV10" s="53"/>
      <c r="AW10" s="53"/>
      <c r="AX10" s="53"/>
      <c r="AY10" s="53"/>
      <c r="AZ10" s="53"/>
      <c r="BA10" s="53"/>
      <c r="BB10" s="54">
        <f>データ!$W$6</f>
        <v>390.6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PedY3eM68785/OhqsL8Nh8K7Z/WolY67K1JsZSOMlCWN5hWUFcsdomVKC4qR7NgTBUrv0toZX7oLSM+WyT8/A==" saltValue="ctVVedMUbQsM/sZLiBdR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75213</v>
      </c>
      <c r="D6" s="34">
        <f t="shared" si="3"/>
        <v>46</v>
      </c>
      <c r="E6" s="34">
        <f t="shared" si="3"/>
        <v>1</v>
      </c>
      <c r="F6" s="34">
        <f t="shared" si="3"/>
        <v>0</v>
      </c>
      <c r="G6" s="34">
        <f t="shared" si="3"/>
        <v>1</v>
      </c>
      <c r="H6" s="34" t="str">
        <f t="shared" si="3"/>
        <v>福島県　三春町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82.98</v>
      </c>
      <c r="P6" s="35">
        <f t="shared" si="3"/>
        <v>86.75</v>
      </c>
      <c r="Q6" s="35">
        <f t="shared" si="3"/>
        <v>3850</v>
      </c>
      <c r="R6" s="35">
        <f t="shared" si="3"/>
        <v>16816</v>
      </c>
      <c r="S6" s="35">
        <f t="shared" si="3"/>
        <v>72.760000000000005</v>
      </c>
      <c r="T6" s="35">
        <f t="shared" si="3"/>
        <v>231.12</v>
      </c>
      <c r="U6" s="35">
        <f t="shared" si="3"/>
        <v>14546</v>
      </c>
      <c r="V6" s="35">
        <f t="shared" si="3"/>
        <v>37.24</v>
      </c>
      <c r="W6" s="35">
        <f t="shared" si="3"/>
        <v>390.6</v>
      </c>
      <c r="X6" s="36">
        <f>IF(X7="",NA(),X7)</f>
        <v>115.82</v>
      </c>
      <c r="Y6" s="36">
        <f t="shared" ref="Y6:AG6" si="4">IF(Y7="",NA(),Y7)</f>
        <v>111.41</v>
      </c>
      <c r="Z6" s="36">
        <f t="shared" si="4"/>
        <v>101.97</v>
      </c>
      <c r="AA6" s="36">
        <f t="shared" si="4"/>
        <v>106.28</v>
      </c>
      <c r="AB6" s="36">
        <f t="shared" si="4"/>
        <v>112.32</v>
      </c>
      <c r="AC6" s="36">
        <f t="shared" si="4"/>
        <v>111.71</v>
      </c>
      <c r="AD6" s="36">
        <f t="shared" si="4"/>
        <v>110.05</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7.48</v>
      </c>
      <c r="AQ6" s="36">
        <f t="shared" si="5"/>
        <v>11.94</v>
      </c>
      <c r="AR6" s="36">
        <f t="shared" si="5"/>
        <v>11</v>
      </c>
      <c r="AS6" s="35" t="str">
        <f>IF(AS7="","",IF(AS7="-","【-】","【"&amp;SUBSTITUTE(TEXT(AS7,"#,##0.00"),"-","△")&amp;"】"))</f>
        <v>【1.15】</v>
      </c>
      <c r="AT6" s="36">
        <f>IF(AT7="",NA(),AT7)</f>
        <v>110.74</v>
      </c>
      <c r="AU6" s="36">
        <f t="shared" ref="AU6:BC6" si="6">IF(AU7="",NA(),AU7)</f>
        <v>98.04</v>
      </c>
      <c r="AV6" s="36">
        <f t="shared" si="6"/>
        <v>88.17</v>
      </c>
      <c r="AW6" s="36">
        <f t="shared" si="6"/>
        <v>86.06</v>
      </c>
      <c r="AX6" s="36">
        <f t="shared" si="6"/>
        <v>79.92</v>
      </c>
      <c r="AY6" s="36">
        <f t="shared" si="6"/>
        <v>384.34</v>
      </c>
      <c r="AZ6" s="36">
        <f t="shared" si="6"/>
        <v>359.47</v>
      </c>
      <c r="BA6" s="36">
        <f t="shared" si="6"/>
        <v>359.7</v>
      </c>
      <c r="BB6" s="36">
        <f t="shared" si="6"/>
        <v>362.93</v>
      </c>
      <c r="BC6" s="36">
        <f t="shared" si="6"/>
        <v>371.81</v>
      </c>
      <c r="BD6" s="35" t="str">
        <f>IF(BD7="","",IF(BD7="-","【-】","【"&amp;SUBSTITUTE(TEXT(BD7,"#,##0.00"),"-","△")&amp;"】"))</f>
        <v>【260.31】</v>
      </c>
      <c r="BE6" s="36">
        <f>IF(BE7="",NA(),BE7)</f>
        <v>263.94</v>
      </c>
      <c r="BF6" s="36">
        <f t="shared" ref="BF6:BN6" si="7">IF(BF7="",NA(),BF7)</f>
        <v>220.22</v>
      </c>
      <c r="BG6" s="36">
        <f t="shared" si="7"/>
        <v>180.18</v>
      </c>
      <c r="BH6" s="36">
        <f t="shared" si="7"/>
        <v>143.19999999999999</v>
      </c>
      <c r="BI6" s="36">
        <f t="shared" si="7"/>
        <v>100.1</v>
      </c>
      <c r="BJ6" s="36">
        <f t="shared" si="7"/>
        <v>380.58</v>
      </c>
      <c r="BK6" s="36">
        <f t="shared" si="7"/>
        <v>401.79</v>
      </c>
      <c r="BL6" s="36">
        <f t="shared" si="7"/>
        <v>447.01</v>
      </c>
      <c r="BM6" s="36">
        <f t="shared" si="7"/>
        <v>439.05</v>
      </c>
      <c r="BN6" s="36">
        <f t="shared" si="7"/>
        <v>465.85</v>
      </c>
      <c r="BO6" s="35" t="str">
        <f>IF(BO7="","",IF(BO7="-","【-】","【"&amp;SUBSTITUTE(TEXT(BO7,"#,##0.00"),"-","△")&amp;"】"))</f>
        <v>【275.67】</v>
      </c>
      <c r="BP6" s="36">
        <f>IF(BP7="",NA(),BP7)</f>
        <v>111.92</v>
      </c>
      <c r="BQ6" s="36">
        <f t="shared" ref="BQ6:BY6" si="8">IF(BQ7="",NA(),BQ7)</f>
        <v>107.43</v>
      </c>
      <c r="BR6" s="36">
        <f t="shared" si="8"/>
        <v>96.21</v>
      </c>
      <c r="BS6" s="36">
        <f t="shared" si="8"/>
        <v>103.6</v>
      </c>
      <c r="BT6" s="36">
        <f t="shared" si="8"/>
        <v>111.63</v>
      </c>
      <c r="BU6" s="36">
        <f t="shared" si="8"/>
        <v>102.38</v>
      </c>
      <c r="BV6" s="36">
        <f t="shared" si="8"/>
        <v>100.12</v>
      </c>
      <c r="BW6" s="36">
        <f t="shared" si="8"/>
        <v>95.81</v>
      </c>
      <c r="BX6" s="36">
        <f t="shared" si="8"/>
        <v>95.26</v>
      </c>
      <c r="BY6" s="36">
        <f t="shared" si="8"/>
        <v>92.39</v>
      </c>
      <c r="BZ6" s="35" t="str">
        <f>IF(BZ7="","",IF(BZ7="-","【-】","【"&amp;SUBSTITUTE(TEXT(BZ7,"#,##0.00"),"-","△")&amp;"】"))</f>
        <v>【100.05】</v>
      </c>
      <c r="CA6" s="36">
        <f>IF(CA7="",NA(),CA7)</f>
        <v>189.11</v>
      </c>
      <c r="CB6" s="36">
        <f t="shared" ref="CB6:CJ6" si="9">IF(CB7="",NA(),CB7)</f>
        <v>198.52</v>
      </c>
      <c r="CC6" s="36">
        <f t="shared" si="9"/>
        <v>221.51</v>
      </c>
      <c r="CD6" s="36">
        <f t="shared" si="9"/>
        <v>204.71</v>
      </c>
      <c r="CE6" s="36">
        <f t="shared" si="9"/>
        <v>189.32</v>
      </c>
      <c r="CF6" s="36">
        <f t="shared" si="9"/>
        <v>168.67</v>
      </c>
      <c r="CG6" s="36">
        <f t="shared" si="9"/>
        <v>174.97</v>
      </c>
      <c r="CH6" s="36">
        <f t="shared" si="9"/>
        <v>189.58</v>
      </c>
      <c r="CI6" s="36">
        <f t="shared" si="9"/>
        <v>192.82</v>
      </c>
      <c r="CJ6" s="36">
        <f t="shared" si="9"/>
        <v>192.98</v>
      </c>
      <c r="CK6" s="35" t="str">
        <f>IF(CK7="","",IF(CK7="-","【-】","【"&amp;SUBSTITUTE(TEXT(CK7,"#,##0.00"),"-","△")&amp;"】"))</f>
        <v>【166.40】</v>
      </c>
      <c r="CL6" s="36">
        <f>IF(CL7="",NA(),CL7)</f>
        <v>53.85</v>
      </c>
      <c r="CM6" s="36">
        <f t="shared" ref="CM6:CU6" si="10">IF(CM7="",NA(),CM7)</f>
        <v>53.4</v>
      </c>
      <c r="CN6" s="36">
        <f t="shared" si="10"/>
        <v>53.48</v>
      </c>
      <c r="CO6" s="36">
        <f t="shared" si="10"/>
        <v>50.25</v>
      </c>
      <c r="CP6" s="36">
        <f t="shared" si="10"/>
        <v>52.17</v>
      </c>
      <c r="CQ6" s="36">
        <f t="shared" si="10"/>
        <v>54.92</v>
      </c>
      <c r="CR6" s="36">
        <f t="shared" si="10"/>
        <v>55.63</v>
      </c>
      <c r="CS6" s="36">
        <f t="shared" si="10"/>
        <v>55.22</v>
      </c>
      <c r="CT6" s="36">
        <f t="shared" si="10"/>
        <v>54.05</v>
      </c>
      <c r="CU6" s="36">
        <f t="shared" si="10"/>
        <v>54.43</v>
      </c>
      <c r="CV6" s="35" t="str">
        <f>IF(CV7="","",IF(CV7="-","【-】","【"&amp;SUBSTITUTE(TEXT(CV7,"#,##0.00"),"-","△")&amp;"】"))</f>
        <v>【60.69】</v>
      </c>
      <c r="CW6" s="36">
        <f>IF(CW7="",NA(),CW7)</f>
        <v>85.24</v>
      </c>
      <c r="CX6" s="36">
        <f t="shared" ref="CX6:DF6" si="11">IF(CX7="",NA(),CX7)</f>
        <v>85.52</v>
      </c>
      <c r="CY6" s="36">
        <f t="shared" si="11"/>
        <v>84.24</v>
      </c>
      <c r="CZ6" s="36">
        <f t="shared" si="11"/>
        <v>87.31</v>
      </c>
      <c r="DA6" s="36">
        <f t="shared" si="11"/>
        <v>84.47</v>
      </c>
      <c r="DB6" s="36">
        <f t="shared" si="11"/>
        <v>82.66</v>
      </c>
      <c r="DC6" s="36">
        <f t="shared" si="11"/>
        <v>82.04</v>
      </c>
      <c r="DD6" s="36">
        <f t="shared" si="11"/>
        <v>80.930000000000007</v>
      </c>
      <c r="DE6" s="36">
        <f t="shared" si="11"/>
        <v>80.510000000000005</v>
      </c>
      <c r="DF6" s="36">
        <f t="shared" si="11"/>
        <v>79.44</v>
      </c>
      <c r="DG6" s="35" t="str">
        <f>IF(DG7="","",IF(DG7="-","【-】","【"&amp;SUBSTITUTE(TEXT(DG7,"#,##0.00"),"-","△")&amp;"】"))</f>
        <v>【89.82】</v>
      </c>
      <c r="DH6" s="36">
        <f>IF(DH7="",NA(),DH7)</f>
        <v>56.33</v>
      </c>
      <c r="DI6" s="36">
        <f t="shared" ref="DI6:DQ6" si="12">IF(DI7="",NA(),DI7)</f>
        <v>57.61</v>
      </c>
      <c r="DJ6" s="36">
        <f t="shared" si="12"/>
        <v>56.29</v>
      </c>
      <c r="DK6" s="36">
        <f t="shared" si="12"/>
        <v>57.44</v>
      </c>
      <c r="DL6" s="36">
        <f t="shared" si="12"/>
        <v>58.93</v>
      </c>
      <c r="DM6" s="36">
        <f t="shared" si="12"/>
        <v>48.49</v>
      </c>
      <c r="DN6" s="36">
        <f t="shared" si="12"/>
        <v>48.05</v>
      </c>
      <c r="DO6" s="36">
        <f t="shared" si="12"/>
        <v>47.97</v>
      </c>
      <c r="DP6" s="36">
        <f t="shared" si="12"/>
        <v>49.12</v>
      </c>
      <c r="DQ6" s="36">
        <f t="shared" si="12"/>
        <v>49.39</v>
      </c>
      <c r="DR6" s="35" t="str">
        <f>IF(DR7="","",IF(DR7="-","【-】","【"&amp;SUBSTITUTE(TEXT(DR7,"#,##0.00"),"-","△")&amp;"】"))</f>
        <v>【50.19】</v>
      </c>
      <c r="DS6" s="36">
        <f>IF(DS7="",NA(),DS7)</f>
        <v>2.94</v>
      </c>
      <c r="DT6" s="36">
        <f t="shared" ref="DT6:EB6" si="13">IF(DT7="",NA(),DT7)</f>
        <v>3.07</v>
      </c>
      <c r="DU6" s="36">
        <f t="shared" si="13"/>
        <v>3.06</v>
      </c>
      <c r="DV6" s="36">
        <f t="shared" si="13"/>
        <v>3.06</v>
      </c>
      <c r="DW6" s="36">
        <f t="shared" si="13"/>
        <v>6.58</v>
      </c>
      <c r="DX6" s="36">
        <f t="shared" si="13"/>
        <v>12.79</v>
      </c>
      <c r="DY6" s="36">
        <f t="shared" si="13"/>
        <v>13.39</v>
      </c>
      <c r="DZ6" s="36">
        <f t="shared" si="13"/>
        <v>15.33</v>
      </c>
      <c r="EA6" s="36">
        <f t="shared" si="13"/>
        <v>16.760000000000002</v>
      </c>
      <c r="EB6" s="36">
        <f t="shared" si="13"/>
        <v>18.57</v>
      </c>
      <c r="EC6" s="35" t="str">
        <f>IF(EC7="","",IF(EC7="-","【-】","【"&amp;SUBSTITUTE(TEXT(EC7,"#,##0.00"),"-","△")&amp;"】"))</f>
        <v>【20.63】</v>
      </c>
      <c r="ED6" s="36">
        <f>IF(ED7="",NA(),ED7)</f>
        <v>0.31</v>
      </c>
      <c r="EE6" s="35">
        <f t="shared" ref="EE6:EM6" si="14">IF(EE7="",NA(),EE7)</f>
        <v>0</v>
      </c>
      <c r="EF6" s="35">
        <f t="shared" si="14"/>
        <v>0</v>
      </c>
      <c r="EG6" s="36">
        <f t="shared" si="14"/>
        <v>0.26</v>
      </c>
      <c r="EH6" s="36">
        <f t="shared" si="14"/>
        <v>1.47</v>
      </c>
      <c r="EI6" s="36">
        <f t="shared" si="14"/>
        <v>0.71</v>
      </c>
      <c r="EJ6" s="36">
        <f t="shared" si="14"/>
        <v>0.54</v>
      </c>
      <c r="EK6" s="36">
        <f t="shared" si="14"/>
        <v>0.43</v>
      </c>
      <c r="EL6" s="36">
        <f t="shared" si="14"/>
        <v>0.42</v>
      </c>
      <c r="EM6" s="36">
        <f t="shared" si="14"/>
        <v>0.44</v>
      </c>
      <c r="EN6" s="35" t="str">
        <f>IF(EN7="","",IF(EN7="-","【-】","【"&amp;SUBSTITUTE(TEXT(EN7,"#,##0.00"),"-","△")&amp;"】"))</f>
        <v>【0.69】</v>
      </c>
    </row>
    <row r="7" spans="1:144" s="37" customFormat="1" x14ac:dyDescent="0.15">
      <c r="A7" s="29"/>
      <c r="B7" s="38">
        <v>2020</v>
      </c>
      <c r="C7" s="38">
        <v>75213</v>
      </c>
      <c r="D7" s="38">
        <v>46</v>
      </c>
      <c r="E7" s="38">
        <v>1</v>
      </c>
      <c r="F7" s="38">
        <v>0</v>
      </c>
      <c r="G7" s="38">
        <v>1</v>
      </c>
      <c r="H7" s="38" t="s">
        <v>93</v>
      </c>
      <c r="I7" s="38" t="s">
        <v>94</v>
      </c>
      <c r="J7" s="38" t="s">
        <v>95</v>
      </c>
      <c r="K7" s="38" t="s">
        <v>96</v>
      </c>
      <c r="L7" s="38" t="s">
        <v>97</v>
      </c>
      <c r="M7" s="38" t="s">
        <v>98</v>
      </c>
      <c r="N7" s="39" t="s">
        <v>99</v>
      </c>
      <c r="O7" s="39">
        <v>82.98</v>
      </c>
      <c r="P7" s="39">
        <v>86.75</v>
      </c>
      <c r="Q7" s="39">
        <v>3850</v>
      </c>
      <c r="R7" s="39">
        <v>16816</v>
      </c>
      <c r="S7" s="39">
        <v>72.760000000000005</v>
      </c>
      <c r="T7" s="39">
        <v>231.12</v>
      </c>
      <c r="U7" s="39">
        <v>14546</v>
      </c>
      <c r="V7" s="39">
        <v>37.24</v>
      </c>
      <c r="W7" s="39">
        <v>390.6</v>
      </c>
      <c r="X7" s="39">
        <v>115.82</v>
      </c>
      <c r="Y7" s="39">
        <v>111.41</v>
      </c>
      <c r="Z7" s="39">
        <v>101.97</v>
      </c>
      <c r="AA7" s="39">
        <v>106.28</v>
      </c>
      <c r="AB7" s="39">
        <v>112.32</v>
      </c>
      <c r="AC7" s="39">
        <v>111.71</v>
      </c>
      <c r="AD7" s="39">
        <v>110.05</v>
      </c>
      <c r="AE7" s="39">
        <v>108.76</v>
      </c>
      <c r="AF7" s="39">
        <v>108.46</v>
      </c>
      <c r="AG7" s="39">
        <v>109.02</v>
      </c>
      <c r="AH7" s="39">
        <v>110.27</v>
      </c>
      <c r="AI7" s="39">
        <v>0</v>
      </c>
      <c r="AJ7" s="39">
        <v>0</v>
      </c>
      <c r="AK7" s="39">
        <v>0</v>
      </c>
      <c r="AL7" s="39">
        <v>0</v>
      </c>
      <c r="AM7" s="39">
        <v>0</v>
      </c>
      <c r="AN7" s="39">
        <v>1.72</v>
      </c>
      <c r="AO7" s="39">
        <v>2.64</v>
      </c>
      <c r="AP7" s="39">
        <v>7.48</v>
      </c>
      <c r="AQ7" s="39">
        <v>11.94</v>
      </c>
      <c r="AR7" s="39">
        <v>11</v>
      </c>
      <c r="AS7" s="39">
        <v>1.1499999999999999</v>
      </c>
      <c r="AT7" s="39">
        <v>110.74</v>
      </c>
      <c r="AU7" s="39">
        <v>98.04</v>
      </c>
      <c r="AV7" s="39">
        <v>88.17</v>
      </c>
      <c r="AW7" s="39">
        <v>86.06</v>
      </c>
      <c r="AX7" s="39">
        <v>79.92</v>
      </c>
      <c r="AY7" s="39">
        <v>384.34</v>
      </c>
      <c r="AZ7" s="39">
        <v>359.47</v>
      </c>
      <c r="BA7" s="39">
        <v>359.7</v>
      </c>
      <c r="BB7" s="39">
        <v>362.93</v>
      </c>
      <c r="BC7" s="39">
        <v>371.81</v>
      </c>
      <c r="BD7" s="39">
        <v>260.31</v>
      </c>
      <c r="BE7" s="39">
        <v>263.94</v>
      </c>
      <c r="BF7" s="39">
        <v>220.22</v>
      </c>
      <c r="BG7" s="39">
        <v>180.18</v>
      </c>
      <c r="BH7" s="39">
        <v>143.19999999999999</v>
      </c>
      <c r="BI7" s="39">
        <v>100.1</v>
      </c>
      <c r="BJ7" s="39">
        <v>380.58</v>
      </c>
      <c r="BK7" s="39">
        <v>401.79</v>
      </c>
      <c r="BL7" s="39">
        <v>447.01</v>
      </c>
      <c r="BM7" s="39">
        <v>439.05</v>
      </c>
      <c r="BN7" s="39">
        <v>465.85</v>
      </c>
      <c r="BO7" s="39">
        <v>275.67</v>
      </c>
      <c r="BP7" s="39">
        <v>111.92</v>
      </c>
      <c r="BQ7" s="39">
        <v>107.43</v>
      </c>
      <c r="BR7" s="39">
        <v>96.21</v>
      </c>
      <c r="BS7" s="39">
        <v>103.6</v>
      </c>
      <c r="BT7" s="39">
        <v>111.63</v>
      </c>
      <c r="BU7" s="39">
        <v>102.38</v>
      </c>
      <c r="BV7" s="39">
        <v>100.12</v>
      </c>
      <c r="BW7" s="39">
        <v>95.81</v>
      </c>
      <c r="BX7" s="39">
        <v>95.26</v>
      </c>
      <c r="BY7" s="39">
        <v>92.39</v>
      </c>
      <c r="BZ7" s="39">
        <v>100.05</v>
      </c>
      <c r="CA7" s="39">
        <v>189.11</v>
      </c>
      <c r="CB7" s="39">
        <v>198.52</v>
      </c>
      <c r="CC7" s="39">
        <v>221.51</v>
      </c>
      <c r="CD7" s="39">
        <v>204.71</v>
      </c>
      <c r="CE7" s="39">
        <v>189.32</v>
      </c>
      <c r="CF7" s="39">
        <v>168.67</v>
      </c>
      <c r="CG7" s="39">
        <v>174.97</v>
      </c>
      <c r="CH7" s="39">
        <v>189.58</v>
      </c>
      <c r="CI7" s="39">
        <v>192.82</v>
      </c>
      <c r="CJ7" s="39">
        <v>192.98</v>
      </c>
      <c r="CK7" s="39">
        <v>166.4</v>
      </c>
      <c r="CL7" s="39">
        <v>53.85</v>
      </c>
      <c r="CM7" s="39">
        <v>53.4</v>
      </c>
      <c r="CN7" s="39">
        <v>53.48</v>
      </c>
      <c r="CO7" s="39">
        <v>50.25</v>
      </c>
      <c r="CP7" s="39">
        <v>52.17</v>
      </c>
      <c r="CQ7" s="39">
        <v>54.92</v>
      </c>
      <c r="CR7" s="39">
        <v>55.63</v>
      </c>
      <c r="CS7" s="39">
        <v>55.22</v>
      </c>
      <c r="CT7" s="39">
        <v>54.05</v>
      </c>
      <c r="CU7" s="39">
        <v>54.43</v>
      </c>
      <c r="CV7" s="39">
        <v>60.69</v>
      </c>
      <c r="CW7" s="39">
        <v>85.24</v>
      </c>
      <c r="CX7" s="39">
        <v>85.52</v>
      </c>
      <c r="CY7" s="39">
        <v>84.24</v>
      </c>
      <c r="CZ7" s="39">
        <v>87.31</v>
      </c>
      <c r="DA7" s="39">
        <v>84.47</v>
      </c>
      <c r="DB7" s="39">
        <v>82.66</v>
      </c>
      <c r="DC7" s="39">
        <v>82.04</v>
      </c>
      <c r="DD7" s="39">
        <v>80.930000000000007</v>
      </c>
      <c r="DE7" s="39">
        <v>80.510000000000005</v>
      </c>
      <c r="DF7" s="39">
        <v>79.44</v>
      </c>
      <c r="DG7" s="39">
        <v>89.82</v>
      </c>
      <c r="DH7" s="39">
        <v>56.33</v>
      </c>
      <c r="DI7" s="39">
        <v>57.61</v>
      </c>
      <c r="DJ7" s="39">
        <v>56.29</v>
      </c>
      <c r="DK7" s="39">
        <v>57.44</v>
      </c>
      <c r="DL7" s="39">
        <v>58.93</v>
      </c>
      <c r="DM7" s="39">
        <v>48.49</v>
      </c>
      <c r="DN7" s="39">
        <v>48.05</v>
      </c>
      <c r="DO7" s="39">
        <v>47.97</v>
      </c>
      <c r="DP7" s="39">
        <v>49.12</v>
      </c>
      <c r="DQ7" s="39">
        <v>49.39</v>
      </c>
      <c r="DR7" s="39">
        <v>50.19</v>
      </c>
      <c r="DS7" s="39">
        <v>2.94</v>
      </c>
      <c r="DT7" s="39">
        <v>3.07</v>
      </c>
      <c r="DU7" s="39">
        <v>3.06</v>
      </c>
      <c r="DV7" s="39">
        <v>3.06</v>
      </c>
      <c r="DW7" s="39">
        <v>6.58</v>
      </c>
      <c r="DX7" s="39">
        <v>12.79</v>
      </c>
      <c r="DY7" s="39">
        <v>13.39</v>
      </c>
      <c r="DZ7" s="39">
        <v>15.33</v>
      </c>
      <c r="EA7" s="39">
        <v>16.760000000000002</v>
      </c>
      <c r="EB7" s="39">
        <v>18.57</v>
      </c>
      <c r="EC7" s="39">
        <v>20.63</v>
      </c>
      <c r="ED7" s="39">
        <v>0.31</v>
      </c>
      <c r="EE7" s="39">
        <v>0</v>
      </c>
      <c r="EF7" s="39">
        <v>0</v>
      </c>
      <c r="EG7" s="39">
        <v>0.26</v>
      </c>
      <c r="EH7" s="39">
        <v>1.47</v>
      </c>
      <c r="EI7" s="39">
        <v>0.71</v>
      </c>
      <c r="EJ7" s="39">
        <v>0.54</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ひろ子</cp:lastModifiedBy>
  <cp:lastPrinted>2022-01-21T05:43:35Z</cp:lastPrinted>
  <dcterms:created xsi:type="dcterms:W3CDTF">2021-12-03T06:44:52Z</dcterms:created>
  <dcterms:modified xsi:type="dcterms:W3CDTF">2022-01-21T06:29:50Z</dcterms:modified>
  <cp:category/>
</cp:coreProperties>
</file>