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amsv00\上下水道課\共有フォルダ\総務係\報告\R3報告\08　公営企業に係る経営比較分析表（令和２年度決算）の分析等について\R2経営比較分析表\"/>
    </mc:Choice>
  </mc:AlternateContent>
  <xr:revisionPtr revIDLastSave="0" documentId="13_ncr:1_{4B6A81F4-E200-4E00-B2D9-5D86306AAE33}" xr6:coauthVersionLast="36" xr6:coauthVersionMax="36" xr10:uidLastSave="{00000000-0000-0000-0000-000000000000}"/>
  <workbookProtection workbookAlgorithmName="SHA-512" workbookHashValue="JWWM1OgHFu+MaIK8XmyrMltMLVVtBEEhAHjrWIlAzdb7rblcqknyPRM7OUrr4LM32HVdpCE5Sf1iMJdltfFl6w==" workbookSaltValue="PxHOE3ayGj1FCz/nn1wuj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L10" i="4"/>
  <c r="W10" i="4"/>
  <c r="I10" i="4"/>
  <c r="B10" i="4"/>
  <c r="BB8" i="4"/>
  <c r="AT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<sst xmlns="http://schemas.openxmlformats.org/spreadsheetml/2006/main" count="228" uniqueCount="115">
  <si>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</si>
  <si>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</si>
  <si>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</si>
  <si>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</si>
  <si>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</si>
  <si>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</si>
  <si>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</si>
  <si>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</si>
  <si>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</si>
  <si>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</si>
  <si>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</si>
  <si>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</si>
  <si>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</si>
  <si>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</si>
  <si>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</si>
  <si>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</si>
  <si>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</si>
  <si>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</si>
  <si>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</si>
  <si>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</si>
  <si>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</si>
  <si>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</si>
  <si>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</si>
  <si>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</si>
  <si>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</si>
  <si>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</si>
  <si>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</si>
  <si>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</si>
  <si>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</si>
  <si>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</si>
  <si>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</si>
  <si>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</si>
  <si>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</si>
  <si>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</si>
  <si>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</si>
  <si>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</si>
  <si>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</si>
  <si>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</si>
  <si>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</si>
  <si>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</si>
  <si>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</si>
  <si>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</si>
  <si>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</si>
  <si>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</si>
  <si>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</si>
  <si>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</si>
  <si>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</si>
  <si>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</si>
  <si>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</si>
  <si>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</si>
  <si>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</si>
  <si>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</si>
  <si>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</si>
  <si>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</si>
  <si>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</si>
  <si>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</si>
  <si>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</si>
  <si>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</si>
  <si>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</si>
  <si>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</si>
  <si>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</si>
  <si>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</si>
  <si>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</si>
  <si>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</si>
  <si>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</si>
  <si>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</si>
  <si>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</si>
  <si>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</si>
  <si>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</si>
  <si>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</si>
  <si>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</si>
  <si>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</si>
  <si>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</si>
  <si>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</si>
  <si>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</si>
  <si>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</si>
  <si>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</si>
  <si>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</si>
  <si>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</si>
  <si>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</si>
  <si>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</si>
  <si>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</si>
  <si>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</si>
  <si>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</si>
  <si>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</si>
  <si>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</si>
  <si>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</si>
  <si>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</si>
  <si>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</si>
  <si>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</si>
  <si>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</si>
  <si>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</si>
  <si>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</si>
  <si>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</si>
  <si>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</si>
  <si>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</si>
  <si>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</si>
  <si>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</si>
  <si>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</si>
  <si>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</si>
  <si>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</si>
  <si>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</si>
  <si>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</si>
  <si>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</si>
  <si>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</si>
  <si>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</si>
  <si>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</si>
  <si>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</si>
  <si>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</si>
  <si>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</si>
  <si>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</si>
  <si>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</si>
  <si>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経常収支比率</t>
    </r>
    <r>
      <rPr>
        <sz val="11"/>
        <color theme="1"/>
        <rFont val="ＭＳ ゴシック"/>
        <family val="3"/>
        <charset val="128"/>
      </rPr>
      <t xml:space="preserve">
維持管理費や企業債支払利息等の費用を給水収益や一般会計からの繰入金等の収益で賄えている状況である。
</t>
    </r>
    <r>
      <rPr>
        <b/>
        <sz val="11"/>
        <color theme="1"/>
        <rFont val="ＭＳ ゴシック"/>
        <family val="3"/>
        <charset val="128"/>
      </rPr>
      <t>累積欠損金比率</t>
    </r>
    <r>
      <rPr>
        <sz val="11"/>
        <color theme="1"/>
        <rFont val="ＭＳ ゴシック"/>
        <family val="3"/>
        <charset val="128"/>
      </rPr>
      <t xml:space="preserve">
平成29年度から料金改定を実施したことにより、平成30年度に累積欠損金を解消している。
</t>
    </r>
    <r>
      <rPr>
        <b/>
        <sz val="11"/>
        <color theme="1"/>
        <rFont val="ＭＳ ゴシック"/>
        <family val="3"/>
        <charset val="128"/>
      </rPr>
      <t xml:space="preserve">
流動比率</t>
    </r>
    <r>
      <rPr>
        <sz val="11"/>
        <color theme="1"/>
        <rFont val="ＭＳ ゴシック"/>
        <family val="3"/>
        <charset val="128"/>
      </rPr>
      <t xml:space="preserve">
経常利益に転じたことにより流動比率は増加している。流動資産で流動負債を賄えている状況である。
</t>
    </r>
    <r>
      <rPr>
        <b/>
        <sz val="11"/>
        <color theme="1"/>
        <rFont val="ＭＳ ゴシック"/>
        <family val="3"/>
        <charset val="128"/>
      </rPr>
      <t xml:space="preserve">
企業債残高対給水収益比率
</t>
    </r>
    <r>
      <rPr>
        <sz val="11"/>
        <color theme="1"/>
        <rFont val="ＭＳ ゴシック"/>
        <family val="3"/>
        <charset val="128"/>
      </rPr>
      <t xml:space="preserve">企業債残高の減少により、当該比率は減少傾向にあったが、令和元年度から老朽管更新工事に着手したことにより増加することが見込まれる。企業債発行にあたっては後年度負担を考慮し発行額の抑制に努める。
</t>
    </r>
    <r>
      <rPr>
        <b/>
        <sz val="11"/>
        <color theme="1"/>
        <rFont val="ＭＳ ゴシック"/>
        <family val="3"/>
        <charset val="128"/>
      </rPr>
      <t xml:space="preserve">
料金回収率</t>
    </r>
    <r>
      <rPr>
        <sz val="11"/>
        <color theme="1"/>
        <rFont val="ＭＳ ゴシック"/>
        <family val="3"/>
        <charset val="128"/>
      </rPr>
      <t xml:space="preserve">
平成29年度から料金改定を実施したことにより、料金収入で維持管理費を賄えている状態となっている。
</t>
    </r>
    <r>
      <rPr>
        <b/>
        <sz val="11"/>
        <color theme="1"/>
        <rFont val="ＭＳ ゴシック"/>
        <family val="3"/>
        <charset val="128"/>
      </rPr>
      <t xml:space="preserve">
給水原価</t>
    </r>
    <r>
      <rPr>
        <sz val="11"/>
        <color theme="1"/>
        <rFont val="ＭＳ ゴシック"/>
        <family val="3"/>
        <charset val="128"/>
      </rPr>
      <t xml:space="preserve">
地理的条件により、広範囲な施設整備が必要であったため、類似団体平均値を上回っているものの、維持管理費の抑制により近年減少傾向にある。
</t>
    </r>
    <r>
      <rPr>
        <b/>
        <sz val="11"/>
        <color theme="1"/>
        <rFont val="ＭＳ ゴシック"/>
        <family val="3"/>
        <charset val="128"/>
      </rPr>
      <t xml:space="preserve">
施設利用率</t>
    </r>
    <r>
      <rPr>
        <sz val="11"/>
        <color theme="1"/>
        <rFont val="ＭＳ ゴシック"/>
        <family val="3"/>
        <charset val="128"/>
      </rPr>
      <t xml:space="preserve">
類似団体平均値を上回る利用率を維持しており、適切な施設規模となっている。
</t>
    </r>
    <r>
      <rPr>
        <b/>
        <sz val="11"/>
        <color theme="1"/>
        <rFont val="ＭＳ ゴシック"/>
        <family val="3"/>
        <charset val="128"/>
      </rPr>
      <t xml:space="preserve">
有収率</t>
    </r>
    <r>
      <rPr>
        <sz val="11"/>
        <color theme="1"/>
        <rFont val="ＭＳ ゴシック"/>
        <family val="3"/>
        <charset val="128"/>
      </rPr>
      <t xml:space="preserve">
老朽管更新事業及び漏水調査等、計画的かつ効率的な更新（修繕）を実施し、有収率が上昇している。</t>
    </r>
    <rPh sb="113" eb="115">
      <t>ヒリツ</t>
    </rPh>
    <rPh sb="171" eb="173">
      <t>フサイ</t>
    </rPh>
    <rPh sb="174" eb="175">
      <t>マカナ</t>
    </rPh>
    <rPh sb="214" eb="216">
      <t>コウシン</t>
    </rPh>
    <rPh sb="366" eb="368">
      <t>ヘイキン</t>
    </rPh>
    <rPh sb="368" eb="369">
      <t>アタイ</t>
    </rPh>
    <rPh sb="413" eb="415">
      <t>ヘイキン</t>
    </rPh>
    <rPh sb="415" eb="416">
      <t>アタイ</t>
    </rPh>
    <rPh sb="420" eb="423">
      <t>リヨウリツ</t>
    </rPh>
    <rPh sb="424" eb="426">
      <t>イジ</t>
    </rPh>
    <rPh sb="451" eb="454">
      <t>ロウキュウカン</t>
    </rPh>
    <rPh sb="454" eb="456">
      <t>コウシン</t>
    </rPh>
    <rPh sb="456" eb="458">
      <t>ジギョウ</t>
    </rPh>
    <rPh sb="458" eb="459">
      <t>オヨ</t>
    </rPh>
    <rPh sb="464" eb="465">
      <t>トウ</t>
    </rPh>
    <rPh sb="466" eb="469">
      <t>ケイカクテキ</t>
    </rPh>
    <rPh sb="471" eb="474">
      <t>コウリツテキ</t>
    </rPh>
    <rPh sb="475" eb="477">
      <t>コウシン</t>
    </rPh>
    <rPh sb="478" eb="480">
      <t>シュウゼン</t>
    </rPh>
    <rPh sb="482" eb="484">
      <t>ジッシ</t>
    </rPh>
    <phoneticPr fontId="4"/>
  </si>
  <si>
    <r>
      <rPr>
        <b/>
        <sz val="11"/>
        <color theme="1"/>
        <rFont val="ＭＳ ゴシック"/>
        <family val="3"/>
        <charset val="128"/>
      </rPr>
      <t>有形固定資産減価償却率</t>
    </r>
    <r>
      <rPr>
        <sz val="11"/>
        <color theme="1"/>
        <rFont val="ＭＳ ゴシック"/>
        <family val="3"/>
        <charset val="128"/>
      </rPr>
      <t xml:space="preserve">
類似団体と比較し同程度の値となっている。償却率が上昇しており、施設の老朽化が進んでいる状況である。今後更新工事に向けた資金確保が必要である。
</t>
    </r>
    <r>
      <rPr>
        <b/>
        <sz val="11"/>
        <color theme="1"/>
        <rFont val="ＭＳ ゴシック"/>
        <family val="3"/>
        <charset val="128"/>
      </rPr>
      <t xml:space="preserve">
管路経年化率</t>
    </r>
    <r>
      <rPr>
        <sz val="11"/>
        <color theme="1"/>
        <rFont val="ＭＳ ゴシック"/>
        <family val="3"/>
        <charset val="128"/>
      </rPr>
      <t xml:space="preserve">
法定耐用年数を超えた管路延長の割合が類似団体平均値を下回っている。老朽管の更新工事等を計画的に実施していく。
</t>
    </r>
    <r>
      <rPr>
        <b/>
        <sz val="11"/>
        <color theme="1"/>
        <rFont val="ＭＳ ゴシック"/>
        <family val="3"/>
        <charset val="128"/>
      </rPr>
      <t xml:space="preserve">
管路更新率</t>
    </r>
    <r>
      <rPr>
        <sz val="11"/>
        <color theme="1"/>
        <rFont val="ＭＳ ゴシック"/>
        <family val="3"/>
        <charset val="128"/>
      </rPr>
      <t xml:space="preserve">
低い値となっているが、有形固定資産減価償却率で示すように老朽化が進んでいる。計画的に管路更新を行う必要がある。</t>
    </r>
    <rPh sb="50" eb="51">
      <t>スス</t>
    </rPh>
    <rPh sb="55" eb="57">
      <t>ジョウキョウ</t>
    </rPh>
    <phoneticPr fontId="4"/>
  </si>
  <si>
    <t>　本町の水道事業は、安全で安心な水を供給するために、施設の維持管理と老朽管更新事業等の建設改良を行い、安定給水の確保に努めている。
　老朽管更新事業は、既設石綿セメント管の老朽化、経年劣化による漏水等の事故により水道水の安定供給に支障となるため、管路整備の一環としての平成30年度に計画を策定、令和元年度から工事に着手している。
　水道事業の現状は、高度成長期に整備された老朽化した施設の更新や災害に強い施設整備といった、将来に受け継ぐ取組が必要不可欠であり、これらの事業を実施するためには多額の財源を確保する必要がある。しかし、過疎化と少子高齢化に伴う給水人口の減少等により水道料金の増加が見込めず、厳しい財政状況が続くものと予測されるが、今後も計画的な維持管理や適切な事業選択などにより、経営の効率化と給水サービスの向上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</si>
</sst>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0.21</c:v>
                </c:pt>
                <c:pt idx="4" formatCode="#,##0.00;&quot;△&quot;#,##0.00;&quot;-&quot;">
                  <c:v>0.34</c:v>
                </c:pt>
              </c:numCache>
            </c:numRef>
          </c:val>
          <c:extLst>
            <c:ext xmlns:c16="http://schemas.microsoft.com/office/drawing/2014/chart" uri="{C3380CC4-5D6E-409C-BE32-E72D297353CC}">
              <c16:uniqueId val="{00000000-4724-4066-90DB-EF9972C957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4724-4066-90DB-EF9972C957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53.29</c:v>
                </c:pt>
                <c:pt idx="1">
                  <c:v>78.239999999999995</c:v>
                </c:pt>
                <c:pt idx="2">
                  <c:v>77.64</c:v>
                </c:pt>
                <c:pt idx="3">
                  <c:v>76.77</c:v>
                </c:pt>
                <c:pt idx="4">
                  <c:v>75</c:v>
                </c:pt>
              </c:numCache>
            </c:numRef>
          </c:val>
          <c:extLst>
            <c:ext xmlns:c16="http://schemas.microsoft.com/office/drawing/2014/chart" uri="{C3380CC4-5D6E-409C-BE32-E72D297353CC}">
              <c16:uniqueId val="{00000000-2A38-4A38-AE5D-983AE4C368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2A38-4A38-AE5D-983AE4C368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76.55</c:v>
                </c:pt>
                <c:pt idx="1">
                  <c:v>76.8</c:v>
                </c:pt>
                <c:pt idx="2">
                  <c:v>76.61</c:v>
                </c:pt>
                <c:pt idx="3">
                  <c:v>76.290000000000006</c:v>
                </c:pt>
                <c:pt idx="4">
                  <c:v>80.47</c:v>
                </c:pt>
              </c:numCache>
            </c:numRef>
          </c:val>
          <c:extLst>
            <c:ext xmlns:c16="http://schemas.microsoft.com/office/drawing/2014/chart" uri="{C3380CC4-5D6E-409C-BE32-E72D297353CC}">
              <c16:uniqueId val="{00000000-D039-483C-989D-C541FE4EC7E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D039-483C-989D-C541FE4EC7E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112.07</c:v>
                </c:pt>
                <c:pt idx="1">
                  <c:v>115.99</c:v>
                </c:pt>
                <c:pt idx="2">
                  <c:v>112.23</c:v>
                </c:pt>
                <c:pt idx="3">
                  <c:v>118.64</c:v>
                </c:pt>
                <c:pt idx="4">
                  <c:v>119.44</c:v>
                </c:pt>
              </c:numCache>
            </c:numRef>
          </c:val>
          <c:extLst>
            <c:ext xmlns:c16="http://schemas.microsoft.com/office/drawing/2014/chart" uri="{C3380CC4-5D6E-409C-BE32-E72D297353CC}">
              <c16:uniqueId val="{00000000-301C-4DCB-917B-7F4B917FFC2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301C-4DCB-917B-7F4B917FFC2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49.33</c:v>
                </c:pt>
                <c:pt idx="1">
                  <c:v>51.08</c:v>
                </c:pt>
                <c:pt idx="2">
                  <c:v>52.97</c:v>
                </c:pt>
                <c:pt idx="3">
                  <c:v>54.54</c:v>
                </c:pt>
                <c:pt idx="4">
                  <c:v>55.66</c:v>
                </c:pt>
              </c:numCache>
            </c:numRef>
          </c:val>
          <c:extLst>
            <c:ext xmlns:c16="http://schemas.microsoft.com/office/drawing/2014/chart" uri="{C3380CC4-5D6E-409C-BE32-E72D297353CC}">
              <c16:uniqueId val="{00000000-4E86-4878-ACE0-76107BAAA1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4E86-4878-ACE0-76107BAAA1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formatCode="#,##0.00;&quot;△&quot;#,##0.00;&quot;-&quot;">
                  <c:v>15.68</c:v>
                </c:pt>
                <c:pt idx="4" formatCode="#,##0.00;&quot;△&quot;#,##0.00;&quot;-&quot;">
                  <c:v>15.04</c:v>
                </c:pt>
              </c:numCache>
            </c:numRef>
          </c:val>
          <c:extLst>
            <c:ext xmlns:c16="http://schemas.microsoft.com/office/drawing/2014/chart" uri="{C3380CC4-5D6E-409C-BE32-E72D297353CC}">
              <c16:uniqueId val="{00000000-9D89-4A3C-B62F-A3F36A95239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9D89-4A3C-B62F-A3F36A95239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21.64</c:v>
                </c:pt>
                <c:pt idx="1">
                  <c:v>2.4900000000000002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8C0-4877-857F-8F1ABB013E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C8C0-4877-857F-8F1ABB013E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108.75</c:v>
                </c:pt>
                <c:pt idx="1">
                  <c:v>132.55000000000001</c:v>
                </c:pt>
                <c:pt idx="2">
                  <c:v>159.15</c:v>
                </c:pt>
                <c:pt idx="3">
                  <c:v>215.02</c:v>
                </c:pt>
                <c:pt idx="4">
                  <c:v>259.32</c:v>
                </c:pt>
              </c:numCache>
            </c:numRef>
          </c:val>
          <c:extLst>
            <c:ext xmlns:c16="http://schemas.microsoft.com/office/drawing/2014/chart" uri="{C3380CC4-5D6E-409C-BE32-E72D297353CC}">
              <c16:uniqueId val="{00000000-993F-4503-A60C-EB0930182D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993F-4503-A60C-EB0930182D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376.98</c:v>
                </c:pt>
                <c:pt idx="1">
                  <c:v>296.68</c:v>
                </c:pt>
                <c:pt idx="2">
                  <c:v>248.81</c:v>
                </c:pt>
                <c:pt idx="3">
                  <c:v>220.48</c:v>
                </c:pt>
                <c:pt idx="4">
                  <c:v>222.34</c:v>
                </c:pt>
              </c:numCache>
            </c:numRef>
          </c:val>
          <c:extLst>
            <c:ext xmlns:c16="http://schemas.microsoft.com/office/drawing/2014/chart" uri="{C3380CC4-5D6E-409C-BE32-E72D297353CC}">
              <c16:uniqueId val="{00000000-D4D8-438E-9417-F82B4D61DB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D4D8-438E-9417-F82B4D61DB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94.97</c:v>
                </c:pt>
                <c:pt idx="1">
                  <c:v>105.23</c:v>
                </c:pt>
                <c:pt idx="2">
                  <c:v>106.13</c:v>
                </c:pt>
                <c:pt idx="3">
                  <c:v>114.46</c:v>
                </c:pt>
                <c:pt idx="4">
                  <c:v>101.47</c:v>
                </c:pt>
              </c:numCache>
            </c:numRef>
          </c:val>
          <c:extLst>
            <c:ext xmlns:c16="http://schemas.microsoft.com/office/drawing/2014/chart" uri="{C3380CC4-5D6E-409C-BE32-E72D297353CC}">
              <c16:uniqueId val="{00000000-E2FC-4167-8994-DC7E242DFC6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E2FC-4167-8994-DC7E242DFC6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233.23</c:v>
                </c:pt>
                <c:pt idx="1">
                  <c:v>232.76</c:v>
                </c:pt>
                <c:pt idx="2">
                  <c:v>236.89</c:v>
                </c:pt>
                <c:pt idx="3">
                  <c:v>219.37</c:v>
                </c:pt>
                <c:pt idx="4">
                  <c:v>213.2</c:v>
                </c:pt>
              </c:numCache>
            </c:numRef>
          </c:val>
          <c:extLst>
            <c:ext xmlns:c16="http://schemas.microsoft.com/office/drawing/2014/chart" uri="{C3380CC4-5D6E-409C-BE32-E72D297353CC}">
              <c16:uniqueId val="{00000000-7B57-4031-93B4-7438B2A7AD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7B57-4031-93B4-7438B2A7AD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N49" zoomScale="70" zoomScaleNormal="55" zoomScaleSheetLayoutView="70" workbookViewId="0">
      <selection activeCell="BD81" sqref="BD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会津美里町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19773</v>
      </c>
      <c r="AM8" s="61"/>
      <c r="AN8" s="61"/>
      <c r="AO8" s="61"/>
      <c r="AP8" s="61"/>
      <c r="AQ8" s="61"/>
      <c r="AR8" s="61"/>
      <c r="AS8" s="61"/>
      <c r="AT8" s="52">
        <f>データ!$S$6</f>
        <v>276.33</v>
      </c>
      <c r="AU8" s="53"/>
      <c r="AV8" s="53"/>
      <c r="AW8" s="53"/>
      <c r="AX8" s="53"/>
      <c r="AY8" s="53"/>
      <c r="AZ8" s="53"/>
      <c r="BA8" s="53"/>
      <c r="BB8" s="54">
        <f>データ!$T$6</f>
        <v>71.56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79.319999999999993</v>
      </c>
      <c r="J10" s="53"/>
      <c r="K10" s="53"/>
      <c r="L10" s="53"/>
      <c r="M10" s="53"/>
      <c r="N10" s="53"/>
      <c r="O10" s="64"/>
      <c r="P10" s="54">
        <f>データ!$P$6</f>
        <v>87.39</v>
      </c>
      <c r="Q10" s="54"/>
      <c r="R10" s="54"/>
      <c r="S10" s="54"/>
      <c r="T10" s="54"/>
      <c r="U10" s="54"/>
      <c r="V10" s="54"/>
      <c r="W10" s="61">
        <f>データ!$Q$6</f>
        <v>4818</v>
      </c>
      <c r="X10" s="61"/>
      <c r="Y10" s="61"/>
      <c r="Z10" s="61"/>
      <c r="AA10" s="61"/>
      <c r="AB10" s="61"/>
      <c r="AC10" s="61"/>
      <c r="AD10" s="2"/>
      <c r="AE10" s="2"/>
      <c r="AF10" s="2"/>
      <c r="AG10" s="2"/>
      <c r="AH10" s="4"/>
      <c r="AI10" s="4"/>
      <c r="AJ10" s="4"/>
      <c r="AK10" s="4"/>
      <c r="AL10" s="61">
        <f>データ!$U$6</f>
        <v>17113</v>
      </c>
      <c r="AM10" s="61"/>
      <c r="AN10" s="61"/>
      <c r="AO10" s="61"/>
      <c r="AP10" s="61"/>
      <c r="AQ10" s="61"/>
      <c r="AR10" s="61"/>
      <c r="AS10" s="61"/>
      <c r="AT10" s="52">
        <f>データ!$V$6</f>
        <v>46.85</v>
      </c>
      <c r="AU10" s="53"/>
      <c r="AV10" s="53"/>
      <c r="AW10" s="53"/>
      <c r="AX10" s="53"/>
      <c r="AY10" s="53"/>
      <c r="AZ10" s="53"/>
      <c r="BA10" s="53"/>
      <c r="BB10" s="54">
        <f>データ!$W$6</f>
        <v>365.27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29.94999999999999"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21"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UQc7eM9jgd/860IGl6sgmUUfPkhuAVDEgt+F6lN4UPoJyFJfkvzInNGdkxxkPOJUsknP6O/SORdb9zyiD1tUA==" saltValue="RVbXBGs+E4KM2InhRGCf1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74471</v>
      </c>
      <c r="D6" s="34">
        <f t="shared" si="3"/>
        <v>46</v>
      </c>
      <c r="E6" s="34">
        <f t="shared" si="3"/>
        <v>1</v>
      </c>
      <c r="F6" s="34">
        <f t="shared" si="3"/>
        <v>0</v>
      </c>
      <c r="G6" s="34">
        <f t="shared" si="3"/>
        <v>1</v>
      </c>
      <c r="H6" s="34" t="str">
        <f t="shared" si="3"/>
        <v>福島県　会津美里町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79.319999999999993</v>
      </c>
      <c r="P6" s="35">
        <f t="shared" si="3"/>
        <v>87.39</v>
      </c>
      <c r="Q6" s="35">
        <f t="shared" si="3"/>
        <v>4818</v>
      </c>
      <c r="R6" s="35">
        <f t="shared" si="3"/>
        <v>19773</v>
      </c>
      <c r="S6" s="35">
        <f t="shared" si="3"/>
        <v>276.33</v>
      </c>
      <c r="T6" s="35">
        <f t="shared" si="3"/>
        <v>71.56</v>
      </c>
      <c r="U6" s="35">
        <f t="shared" si="3"/>
        <v>17113</v>
      </c>
      <c r="V6" s="35">
        <f t="shared" si="3"/>
        <v>46.85</v>
      </c>
      <c r="W6" s="35">
        <f t="shared" si="3"/>
        <v>365.27</v>
      </c>
      <c r="X6" s="36">
        <f>IF(X7="",NA(),X7)</f>
        <v>112.07</v>
      </c>
      <c r="Y6" s="36">
        <f t="shared" ref="Y6:AG6" si="4">IF(Y7="",NA(),Y7)</f>
        <v>115.99</v>
      </c>
      <c r="Z6" s="36">
        <f t="shared" si="4"/>
        <v>112.23</v>
      </c>
      <c r="AA6" s="36">
        <f t="shared" si="4"/>
        <v>118.64</v>
      </c>
      <c r="AB6" s="36">
        <f t="shared" si="4"/>
        <v>119.44</v>
      </c>
      <c r="AC6" s="36">
        <f t="shared" si="4"/>
        <v>111.71</v>
      </c>
      <c r="AD6" s="36">
        <f t="shared" si="4"/>
        <v>110.05</v>
      </c>
      <c r="AE6" s="36">
        <f t="shared" si="4"/>
        <v>108.87</v>
      </c>
      <c r="AF6" s="36">
        <f t="shared" si="4"/>
        <v>108.61</v>
      </c>
      <c r="AG6" s="36">
        <f t="shared" si="4"/>
        <v>108.35</v>
      </c>
      <c r="AH6" s="35" t="str">
        <f>IF(AH7="","",IF(AH7="-","【-】","【"&amp;SUBSTITUTE(TEXT(AH7,"#,##0.00"),"-","△")&amp;"】"))</f>
        <v>【110.27】</v>
      </c>
      <c r="AI6" s="36">
        <f>IF(AI7="",NA(),AI7)</f>
        <v>21.64</v>
      </c>
      <c r="AJ6" s="36">
        <f t="shared" ref="AJ6:AR6" si="5">IF(AJ7="",NA(),AJ7)</f>
        <v>2.4900000000000002</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108.75</v>
      </c>
      <c r="AU6" s="36">
        <f t="shared" ref="AU6:BC6" si="6">IF(AU7="",NA(),AU7)</f>
        <v>132.55000000000001</v>
      </c>
      <c r="AV6" s="36">
        <f t="shared" si="6"/>
        <v>159.15</v>
      </c>
      <c r="AW6" s="36">
        <f t="shared" si="6"/>
        <v>215.02</v>
      </c>
      <c r="AX6" s="36">
        <f t="shared" si="6"/>
        <v>259.32</v>
      </c>
      <c r="AY6" s="36">
        <f t="shared" si="6"/>
        <v>384.34</v>
      </c>
      <c r="AZ6" s="36">
        <f t="shared" si="6"/>
        <v>359.47</v>
      </c>
      <c r="BA6" s="36">
        <f t="shared" si="6"/>
        <v>369.69</v>
      </c>
      <c r="BB6" s="36">
        <f t="shared" si="6"/>
        <v>379.08</v>
      </c>
      <c r="BC6" s="36">
        <f t="shared" si="6"/>
        <v>367.55</v>
      </c>
      <c r="BD6" s="35" t="str">
        <f>IF(BD7="","",IF(BD7="-","【-】","【"&amp;SUBSTITUTE(TEXT(BD7,"#,##0.00"),"-","△")&amp;"】"))</f>
        <v>【260.31】</v>
      </c>
      <c r="BE6" s="36">
        <f>IF(BE7="",NA(),BE7)</f>
        <v>376.98</v>
      </c>
      <c r="BF6" s="36">
        <f t="shared" ref="BF6:BN6" si="7">IF(BF7="",NA(),BF7)</f>
        <v>296.68</v>
      </c>
      <c r="BG6" s="36">
        <f t="shared" si="7"/>
        <v>248.81</v>
      </c>
      <c r="BH6" s="36">
        <f t="shared" si="7"/>
        <v>220.48</v>
      </c>
      <c r="BI6" s="36">
        <f t="shared" si="7"/>
        <v>222.34</v>
      </c>
      <c r="BJ6" s="36">
        <f t="shared" si="7"/>
        <v>380.58</v>
      </c>
      <c r="BK6" s="36">
        <f t="shared" si="7"/>
        <v>401.79</v>
      </c>
      <c r="BL6" s="36">
        <f t="shared" si="7"/>
        <v>402.99</v>
      </c>
      <c r="BM6" s="36">
        <f t="shared" si="7"/>
        <v>398.98</v>
      </c>
      <c r="BN6" s="36">
        <f t="shared" si="7"/>
        <v>418.68</v>
      </c>
      <c r="BO6" s="35" t="str">
        <f>IF(BO7="","",IF(BO7="-","【-】","【"&amp;SUBSTITUTE(TEXT(BO7,"#,##0.00"),"-","△")&amp;"】"))</f>
        <v>【275.67】</v>
      </c>
      <c r="BP6" s="36">
        <f>IF(BP7="",NA(),BP7)</f>
        <v>94.97</v>
      </c>
      <c r="BQ6" s="36">
        <f t="shared" ref="BQ6:BY6" si="8">IF(BQ7="",NA(),BQ7)</f>
        <v>105.23</v>
      </c>
      <c r="BR6" s="36">
        <f t="shared" si="8"/>
        <v>106.13</v>
      </c>
      <c r="BS6" s="36">
        <f t="shared" si="8"/>
        <v>114.46</v>
      </c>
      <c r="BT6" s="36">
        <f t="shared" si="8"/>
        <v>101.47</v>
      </c>
      <c r="BU6" s="36">
        <f t="shared" si="8"/>
        <v>102.38</v>
      </c>
      <c r="BV6" s="36">
        <f t="shared" si="8"/>
        <v>100.12</v>
      </c>
      <c r="BW6" s="36">
        <f t="shared" si="8"/>
        <v>98.66</v>
      </c>
      <c r="BX6" s="36">
        <f t="shared" si="8"/>
        <v>98.64</v>
      </c>
      <c r="BY6" s="36">
        <f t="shared" si="8"/>
        <v>94.78</v>
      </c>
      <c r="BZ6" s="35" t="str">
        <f>IF(BZ7="","",IF(BZ7="-","【-】","【"&amp;SUBSTITUTE(TEXT(BZ7,"#,##0.00"),"-","△")&amp;"】"))</f>
        <v>【100.05】</v>
      </c>
      <c r="CA6" s="36">
        <f>IF(CA7="",NA(),CA7)</f>
        <v>233.23</v>
      </c>
      <c r="CB6" s="36">
        <f t="shared" ref="CB6:CJ6" si="9">IF(CB7="",NA(),CB7)</f>
        <v>232.76</v>
      </c>
      <c r="CC6" s="36">
        <f t="shared" si="9"/>
        <v>236.89</v>
      </c>
      <c r="CD6" s="36">
        <f t="shared" si="9"/>
        <v>219.37</v>
      </c>
      <c r="CE6" s="36">
        <f t="shared" si="9"/>
        <v>213.2</v>
      </c>
      <c r="CF6" s="36">
        <f t="shared" si="9"/>
        <v>168.67</v>
      </c>
      <c r="CG6" s="36">
        <f t="shared" si="9"/>
        <v>174.97</v>
      </c>
      <c r="CH6" s="36">
        <f t="shared" si="9"/>
        <v>178.59</v>
      </c>
      <c r="CI6" s="36">
        <f t="shared" si="9"/>
        <v>178.92</v>
      </c>
      <c r="CJ6" s="36">
        <f t="shared" si="9"/>
        <v>181.3</v>
      </c>
      <c r="CK6" s="35" t="str">
        <f>IF(CK7="","",IF(CK7="-","【-】","【"&amp;SUBSTITUTE(TEXT(CK7,"#,##0.00"),"-","△")&amp;"】"))</f>
        <v>【166.40】</v>
      </c>
      <c r="CL6" s="36">
        <f>IF(CL7="",NA(),CL7)</f>
        <v>53.29</v>
      </c>
      <c r="CM6" s="36">
        <f t="shared" ref="CM6:CU6" si="10">IF(CM7="",NA(),CM7)</f>
        <v>78.239999999999995</v>
      </c>
      <c r="CN6" s="36">
        <f t="shared" si="10"/>
        <v>77.64</v>
      </c>
      <c r="CO6" s="36">
        <f t="shared" si="10"/>
        <v>76.77</v>
      </c>
      <c r="CP6" s="36">
        <f t="shared" si="10"/>
        <v>75</v>
      </c>
      <c r="CQ6" s="36">
        <f t="shared" si="10"/>
        <v>54.92</v>
      </c>
      <c r="CR6" s="36">
        <f t="shared" si="10"/>
        <v>55.63</v>
      </c>
      <c r="CS6" s="36">
        <f t="shared" si="10"/>
        <v>55.03</v>
      </c>
      <c r="CT6" s="36">
        <f t="shared" si="10"/>
        <v>55.14</v>
      </c>
      <c r="CU6" s="36">
        <f t="shared" si="10"/>
        <v>55.89</v>
      </c>
      <c r="CV6" s="35" t="str">
        <f>IF(CV7="","",IF(CV7="-","【-】","【"&amp;SUBSTITUTE(TEXT(CV7,"#,##0.00"),"-","△")&amp;"】"))</f>
        <v>【60.69】</v>
      </c>
      <c r="CW6" s="36">
        <f>IF(CW7="",NA(),CW7)</f>
        <v>76.55</v>
      </c>
      <c r="CX6" s="36">
        <f t="shared" ref="CX6:DF6" si="11">IF(CX7="",NA(),CX7)</f>
        <v>76.8</v>
      </c>
      <c r="CY6" s="36">
        <f t="shared" si="11"/>
        <v>76.61</v>
      </c>
      <c r="CZ6" s="36">
        <f t="shared" si="11"/>
        <v>76.290000000000006</v>
      </c>
      <c r="DA6" s="36">
        <f t="shared" si="11"/>
        <v>80.47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49.33</v>
      </c>
      <c r="DI6" s="36">
        <f t="shared" ref="DI6:DQ6" si="12">IF(DI7="",NA(),DI7)</f>
        <v>51.08</v>
      </c>
      <c r="DJ6" s="36">
        <f t="shared" si="12"/>
        <v>52.97</v>
      </c>
      <c r="DK6" s="36">
        <f t="shared" si="12"/>
        <v>54.54</v>
      </c>
      <c r="DL6" s="36">
        <f t="shared" si="12"/>
        <v>55.66</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5">
        <f t="shared" si="13"/>
        <v>0</v>
      </c>
      <c r="DV6" s="36">
        <f t="shared" si="13"/>
        <v>15.68</v>
      </c>
      <c r="DW6" s="36">
        <f t="shared" si="13"/>
        <v>15.04</v>
      </c>
      <c r="DX6" s="36">
        <f t="shared" si="13"/>
        <v>12.79</v>
      </c>
      <c r="DY6" s="36">
        <f t="shared" si="13"/>
        <v>13.39</v>
      </c>
      <c r="DZ6" s="36">
        <f t="shared" si="13"/>
        <v>14.85</v>
      </c>
      <c r="EA6" s="36">
        <f t="shared" si="13"/>
        <v>16.88</v>
      </c>
      <c r="EB6" s="36">
        <f t="shared" si="13"/>
        <v>18.28</v>
      </c>
      <c r="EC6" s="35" t="str">
        <f>IF(EC7="","",IF(EC7="-","【-】","【"&amp;SUBSTITUTE(TEXT(EC7,"#,##0.00"),"-","△")&amp;"】"))</f>
        <v>【20.63】</v>
      </c>
      <c r="ED6" s="35">
        <f>IF(ED7="",NA(),ED7)</f>
        <v>0</v>
      </c>
      <c r="EE6" s="35">
        <f t="shared" ref="EE6:EM6" si="14">IF(EE7="",NA(),EE7)</f>
        <v>0</v>
      </c>
      <c r="EF6" s="35">
        <f t="shared" si="14"/>
        <v>0</v>
      </c>
      <c r="EG6" s="36">
        <f t="shared" si="14"/>
        <v>0.21</v>
      </c>
      <c r="EH6" s="36">
        <f t="shared" si="14"/>
        <v>0.34</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74471</v>
      </c>
      <c r="D7" s="38">
        <v>46</v>
      </c>
      <c r="E7" s="38">
        <v>1</v>
      </c>
      <c r="F7" s="38">
        <v>0</v>
      </c>
      <c r="G7" s="38">
        <v>1</v>
      </c>
      <c r="H7" s="38" t="s">
        <v>92</v>
      </c>
      <c r="I7" s="38" t="s">
        <v>93</v>
      </c>
      <c r="J7" s="38" t="s">
        <v>94</v>
      </c>
      <c r="K7" s="38" t="s">
        <v>95</v>
      </c>
      <c r="L7" s="38" t="s">
        <v>96</v>
      </c>
      <c r="M7" s="38" t="s">
        <v>97</v>
      </c>
      <c r="N7" s="39" t="s">
        <v>98</v>
      </c>
      <c r="O7" s="39">
        <v>79.319999999999993</v>
      </c>
      <c r="P7" s="39">
        <v>87.39</v>
      </c>
      <c r="Q7" s="39">
        <v>4818</v>
      </c>
      <c r="R7" s="39">
        <v>19773</v>
      </c>
      <c r="S7" s="39">
        <v>276.33</v>
      </c>
      <c r="T7" s="39">
        <v>71.56</v>
      </c>
      <c r="U7" s="39">
        <v>17113</v>
      </c>
      <c r="V7" s="39">
        <v>46.85</v>
      </c>
      <c r="W7" s="39">
        <v>365.27</v>
      </c>
      <c r="X7" s="39">
        <v>112.07</v>
      </c>
      <c r="Y7" s="39">
        <v>115.99</v>
      </c>
      <c r="Z7" s="39">
        <v>112.23</v>
      </c>
      <c r="AA7" s="39">
        <v>118.64</v>
      </c>
      <c r="AB7" s="39">
        <v>119.44</v>
      </c>
      <c r="AC7" s="39">
        <v>111.71</v>
      </c>
      <c r="AD7" s="39">
        <v>110.05</v>
      </c>
      <c r="AE7" s="39">
        <v>108.87</v>
      </c>
      <c r="AF7" s="39">
        <v>108.61</v>
      </c>
      <c r="AG7" s="39">
        <v>108.35</v>
      </c>
      <c r="AH7" s="39">
        <v>110.27</v>
      </c>
      <c r="AI7" s="39">
        <v>21.64</v>
      </c>
      <c r="AJ7" s="39">
        <v>2.4900000000000002</v>
      </c>
      <c r="AK7" s="39">
        <v>0</v>
      </c>
      <c r="AL7" s="39">
        <v>0</v>
      </c>
      <c r="AM7" s="39">
        <v>0</v>
      </c>
      <c r="AN7" s="39">
        <v>1.72</v>
      </c>
      <c r="AO7" s="39">
        <v>2.64</v>
      </c>
      <c r="AP7" s="39">
        <v>3.16</v>
      </c>
      <c r="AQ7" s="39">
        <v>3.59</v>
      </c>
      <c r="AR7" s="39">
        <v>3.98</v>
      </c>
      <c r="AS7" s="39">
        <v>1.1499999999999999</v>
      </c>
      <c r="AT7" s="39">
        <v>108.75</v>
      </c>
      <c r="AU7" s="39">
        <v>132.55000000000001</v>
      </c>
      <c r="AV7" s="39">
        <v>159.15</v>
      </c>
      <c r="AW7" s="39">
        <v>215.02</v>
      </c>
      <c r="AX7" s="39">
        <v>259.32</v>
      </c>
      <c r="AY7" s="39">
        <v>384.34</v>
      </c>
      <c r="AZ7" s="39">
        <v>359.47</v>
      </c>
      <c r="BA7" s="39">
        <v>369.69</v>
      </c>
      <c r="BB7" s="39">
        <v>379.08</v>
      </c>
      <c r="BC7" s="39">
        <v>367.55</v>
      </c>
      <c r="BD7" s="39">
        <v>260.31</v>
      </c>
      <c r="BE7" s="39">
        <v>376.98</v>
      </c>
      <c r="BF7" s="39">
        <v>296.68</v>
      </c>
      <c r="BG7" s="39">
        <v>248.81</v>
      </c>
      <c r="BH7" s="39">
        <v>220.48</v>
      </c>
      <c r="BI7" s="39">
        <v>222.34</v>
      </c>
      <c r="BJ7" s="39">
        <v>380.58</v>
      </c>
      <c r="BK7" s="39">
        <v>401.79</v>
      </c>
      <c r="BL7" s="39">
        <v>402.99</v>
      </c>
      <c r="BM7" s="39">
        <v>398.98</v>
      </c>
      <c r="BN7" s="39">
        <v>418.68</v>
      </c>
      <c r="BO7" s="39">
        <v>275.67</v>
      </c>
      <c r="BP7" s="39">
        <v>94.97</v>
      </c>
      <c r="BQ7" s="39">
        <v>105.23</v>
      </c>
      <c r="BR7" s="39">
        <v>106.13</v>
      </c>
      <c r="BS7" s="39">
        <v>114.46</v>
      </c>
      <c r="BT7" s="39">
        <v>101.47</v>
      </c>
      <c r="BU7" s="39">
        <v>102.38</v>
      </c>
      <c r="BV7" s="39">
        <v>100.12</v>
      </c>
      <c r="BW7" s="39">
        <v>98.66</v>
      </c>
      <c r="BX7" s="39">
        <v>98.64</v>
      </c>
      <c r="BY7" s="39">
        <v>94.78</v>
      </c>
      <c r="BZ7" s="39">
        <v>100.05</v>
      </c>
      <c r="CA7" s="39">
        <v>233.23</v>
      </c>
      <c r="CB7" s="39">
        <v>232.76</v>
      </c>
      <c r="CC7" s="39">
        <v>236.89</v>
      </c>
      <c r="CD7" s="39">
        <v>219.37</v>
      </c>
      <c r="CE7" s="39">
        <v>213.2</v>
      </c>
      <c r="CF7" s="39">
        <v>168.67</v>
      </c>
      <c r="CG7" s="39">
        <v>174.97</v>
      </c>
      <c r="CH7" s="39">
        <v>178.59</v>
      </c>
      <c r="CI7" s="39">
        <v>178.92</v>
      </c>
      <c r="CJ7" s="39">
        <v>181.3</v>
      </c>
      <c r="CK7" s="39">
        <v>166.4</v>
      </c>
      <c r="CL7" s="39">
        <v>53.29</v>
      </c>
      <c r="CM7" s="39">
        <v>78.239999999999995</v>
      </c>
      <c r="CN7" s="39">
        <v>77.64</v>
      </c>
      <c r="CO7" s="39">
        <v>76.77</v>
      </c>
      <c r="CP7" s="39">
        <v>75</v>
      </c>
      <c r="CQ7" s="39">
        <v>54.92</v>
      </c>
      <c r="CR7" s="39">
        <v>55.63</v>
      </c>
      <c r="CS7" s="39">
        <v>55.03</v>
      </c>
      <c r="CT7" s="39">
        <v>55.14</v>
      </c>
      <c r="CU7" s="39">
        <v>55.89</v>
      </c>
      <c r="CV7" s="39">
        <v>60.69</v>
      </c>
      <c r="CW7" s="39">
        <v>76.55</v>
      </c>
      <c r="CX7" s="39">
        <v>76.8</v>
      </c>
      <c r="CY7" s="39">
        <v>76.61</v>
      </c>
      <c r="CZ7" s="39">
        <v>76.290000000000006</v>
      </c>
      <c r="DA7" s="39">
        <v>80.47</v>
      </c>
      <c r="DB7" s="39">
        <v>82.66</v>
      </c>
      <c r="DC7" s="39">
        <v>82.04</v>
      </c>
      <c r="DD7" s="39">
        <v>81.900000000000006</v>
      </c>
      <c r="DE7" s="39">
        <v>81.39</v>
      </c>
      <c r="DF7" s="39">
        <v>81.27</v>
      </c>
      <c r="DG7" s="39">
        <v>89.82</v>
      </c>
      <c r="DH7" s="39">
        <v>49.33</v>
      </c>
      <c r="DI7" s="39">
        <v>51.08</v>
      </c>
      <c r="DJ7" s="39">
        <v>52.97</v>
      </c>
      <c r="DK7" s="39">
        <v>54.54</v>
      </c>
      <c r="DL7" s="39">
        <v>55.66</v>
      </c>
      <c r="DM7" s="39">
        <v>48.49</v>
      </c>
      <c r="DN7" s="39">
        <v>48.05</v>
      </c>
      <c r="DO7" s="39">
        <v>48.87</v>
      </c>
      <c r="DP7" s="39">
        <v>49.92</v>
      </c>
      <c r="DQ7" s="39">
        <v>50.63</v>
      </c>
      <c r="DR7" s="39">
        <v>50.19</v>
      </c>
      <c r="DS7" s="39">
        <v>0</v>
      </c>
      <c r="DT7" s="39">
        <v>0</v>
      </c>
      <c r="DU7" s="39">
        <v>0</v>
      </c>
      <c r="DV7" s="39">
        <v>15.68</v>
      </c>
      <c r="DW7" s="39">
        <v>15.04</v>
      </c>
      <c r="DX7" s="39">
        <v>12.79</v>
      </c>
      <c r="DY7" s="39">
        <v>13.39</v>
      </c>
      <c r="DZ7" s="39">
        <v>14.85</v>
      </c>
      <c r="EA7" s="39">
        <v>16.88</v>
      </c>
      <c r="EB7" s="39">
        <v>18.28</v>
      </c>
      <c r="EC7" s="39">
        <v>20.63</v>
      </c>
      <c r="ED7" s="39">
        <v>0</v>
      </c>
      <c r="EE7" s="39">
        <v>0</v>
      </c>
      <c r="EF7" s="39">
        <v>0</v>
      </c>
      <c r="EG7" s="39">
        <v>0.21</v>
      </c>
      <c r="EH7" s="39">
        <v>0.34</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金田 彰</cp:lastModifiedBy>
  <cp:lastPrinted>2022-01-26T04:44:27Z</cp:lastPrinted>
  <dcterms:created xsi:type="dcterms:W3CDTF">2021-12-03T06:44:44Z</dcterms:created>
  <dcterms:modified xsi:type="dcterms:W3CDTF">2022-01-26T23:07:00Z</dcterms:modified>
  <cp:category/>
</cp:coreProperties>
</file>