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07CE5C55-A63A-4395-B4BB-674380EB0C3B}" xr6:coauthVersionLast="43" xr6:coauthVersionMax="43" xr10:uidLastSave="{00000000-0000-0000-0000-000000000000}"/>
  <workbookProtection workbookAlgorithmName="SHA-512" workbookHashValue="PXdcXE5l5ykmrZ2X3LPO0cKqEfH2fR1GL79a+NhkVnCQAyKyQg9u3wJyU1RL6wBl3GB3F/X2o2+f7oCog+CadQ==" workbookSaltValue="0Nffw4blJFuowDPFfXIEO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<sst xmlns="http://schemas.openxmlformats.org/spreadsheetml/2006/main" count="228" uniqueCount="113">
  <si>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</si>
  <si>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</si>
  <si>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</si>
  <si>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</si>
  <si>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</si>
  <si>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</si>
  <si>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</si>
  <si>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</si>
  <si>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</si>
  <si>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</si>
  <si>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</si>
  <si>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</si>
  <si>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</si>
  <si>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</si>
  <si>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</si>
  <si>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</si>
  <si>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</si>
  <si>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</si>
  <si>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</si>
  <si>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</si>
  <si>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</si>
  <si>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</si>
  <si>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</si>
  <si>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</si>
  <si>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</si>
  <si>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</si>
  <si>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</si>
  <si>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</si>
  <si>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</si>
  <si>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</si>
  <si>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</si>
  <si>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</si>
  <si>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</si>
  <si>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</si>
  <si>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</si>
  <si>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</si>
  <si>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</si>
  <si>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</si>
  <si>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</si>
  <si>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</si>
  <si>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</si>
  <si>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</si>
  <si>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</si>
  <si>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</si>
  <si>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</si>
  <si>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</si>
  <si>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</si>
  <si>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</si>
  <si>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</si>
  <si>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</si>
  <si>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</si>
  <si>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</si>
  <si>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</si>
  <si>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</si>
  <si>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</si>
  <si>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</si>
  <si>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</si>
  <si>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</si>
  <si>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</si>
  <si>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</si>
  <si>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</si>
  <si>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</si>
  <si>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</si>
  <si>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</si>
  <si>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</si>
  <si>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</si>
  <si>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</si>
  <si>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</si>
  <si>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</si>
  <si>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</si>
  <si>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</si>
  <si>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</si>
  <si>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</si>
  <si>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</si>
  <si>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</si>
  <si>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</si>
  <si>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</si>
  <si>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</si>
  <si>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</si>
  <si>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</si>
  <si>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</si>
  <si>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</si>
  <si>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</si>
  <si>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</si>
  <si>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</si>
  <si>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</si>
  <si>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</si>
  <si>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</si>
  <si>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</si>
  <si>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</si>
  <si>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</si>
  <si>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</si>
  <si>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</si>
  <si>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</si>
  <si>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</si>
  <si>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</si>
  <si>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</si>
  <si>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</si>
  <si>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</si>
  <si>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</si>
  <si>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</si>
  <si>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</si>
  <si>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</si>
  <si>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</si>
  <si>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</si>
  <si>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</si>
  <si>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</si>
  <si>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</si>
  <si>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</si>
  <si>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</si>
  <si>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①有形固定資産減価償却率は、年々上昇傾向にあり、固定資産の老朽化が進んでいる状況です。
②管路経年化率は、類似団体平均値を恒常的に上回っており、法定耐用年数を経過した多くの老朽管を保有している状況です。
③管路更新率は、低い状況が続いておりますが、管路の重要度や優先度、漏水状況などを勘案し、計画的な老朽管の布設替えを行っていく必要があります。</t>
    <rPh sb="184" eb="185">
      <t>ヒク</t>
    </rPh>
    <rPh sb="186" eb="188">
      <t>ジョウキョウ</t>
    </rPh>
    <rPh sb="189" eb="190">
      <t>ツヅ</t>
    </rPh>
    <rPh sb="198" eb="200">
      <t>カンロ</t>
    </rPh>
    <rPh sb="201" eb="204">
      <t>ジュウヨウド</t>
    </rPh>
    <rPh sb="205" eb="208">
      <t>ユウセンド</t>
    </rPh>
    <rPh sb="209" eb="213">
      <t>ロウスイジョウキョウ</t>
    </rPh>
    <rPh sb="216" eb="218">
      <t>カンアン</t>
    </rPh>
    <rPh sb="220" eb="223">
      <t>ケイカクテキ</t>
    </rPh>
    <rPh sb="224" eb="226">
      <t>ロウキュウ</t>
    </rPh>
    <rPh sb="226" eb="227">
      <t>カン</t>
    </rPh>
    <rPh sb="228" eb="230">
      <t>フセツ</t>
    </rPh>
    <rPh sb="230" eb="231">
      <t>カ</t>
    </rPh>
    <rPh sb="233" eb="234">
      <t>オコナ</t>
    </rPh>
    <rPh sb="238" eb="240">
      <t>ヒツヨウ</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</si>
  <si>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②累積欠損金比率は0％であり、健全な値になっています。
③流動比率は、類似団体平均値を上回り、短期負債の支払能力を十分に有しています。
④企業債残高対給水収益比率は、計画的な企業債償還によって年々減少傾向にあり、類似団体平均値を下回っています。
【効率性】
⑤⑥給水原価は、類似団体平均値を上回っておりますが、料金回収率は100％を超え、類似団体平均値を上回っています。
⑦施設利用率は、類似団体平均値を恒常的に上回っており、固定資産及び水資源を効率的に活用しています。
⑧有収率は、漏水調査・修繕を行い、類似団体平均値を大幅に上回っています。今後も有収率の向上に努め更なる効率化を図る必要があります。</t>
    <rPh sb="76" eb="78">
      <t>ケイジョウ</t>
    </rPh>
    <rPh sb="272" eb="275">
      <t>ケイカクテキ</t>
    </rPh>
    <rPh sb="276" eb="279">
      <t>キギョウサイ</t>
    </rPh>
    <rPh sb="279" eb="281">
      <t>ショウカン</t>
    </rPh>
    <rPh sb="285" eb="286">
      <t>トシ</t>
    </rPh>
    <rPh sb="450" eb="452">
      <t>オオハバ</t>
    </rPh>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</si>
  <si>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しかし、長期的には人口減少に伴う給水収益の減少や老朽施設等の更新・修繕による費用の増加が見込まれることから、より一層の経営効率化に努める必要があります。
　今後は、「水道事業ビジョン」、「経営戦略」を基にした計画的な管路及び施設等の更新・修繕に努め、長期にわたる健全経営を図っていきます。</t>
    <rPh sb="135" eb="139">
      <t>スイドウジギョウ</t>
    </rPh>
    <rPh sb="146" eb="148">
      <t>ケイエイ</t>
    </rPh>
    <rPh sb="148" eb="150">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</si>
</sst>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0.06</c:v>
                </c:pt>
                <c:pt idx="1">
                  <c:v>0.56000000000000005</c:v>
                </c:pt>
                <c:pt idx="2">
                  <c:v>0.37</c:v>
                </c:pt>
                <c:pt idx="3">
                  <c:v>0.12</c:v>
                </c:pt>
                <c:pt idx="4" formatCode="#,##0.00;&quot;△&quot;#,##0.00">
                  <c:v>0</c:v>
                </c:pt>
              </c:numCache>
            </c:numRef>
          </c:val>
          <c:extLst>
            <c:ext xmlns:c16="http://schemas.microsoft.com/office/drawing/2014/chart" uri="{C3380CC4-5D6E-409C-BE32-E72D297353CC}">
              <c16:uniqueId val="{00000000-E6D9-4F06-854C-5737AEA7B1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E6D9-4F06-854C-5737AEA7B1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121.59</c:v>
                </c:pt>
                <c:pt idx="1">
                  <c:v>112.17</c:v>
                </c:pt>
                <c:pt idx="2">
                  <c:v>117.38</c:v>
                </c:pt>
                <c:pt idx="3">
                  <c:v>127.06</c:v>
                </c:pt>
                <c:pt idx="4">
                  <c:v>114.69</c:v>
                </c:pt>
              </c:numCache>
            </c:numRef>
          </c:val>
          <c:extLst>
            <c:ext xmlns:c16="http://schemas.microsoft.com/office/drawing/2014/chart" uri="{C3380CC4-5D6E-409C-BE32-E72D297353CC}">
              <c16:uniqueId val="{00000000-450E-48BD-889C-A1E1FDFEAA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450E-48BD-889C-A1E1FDFEAA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45.92</c:v>
                </c:pt>
                <c:pt idx="1">
                  <c:v>46.81</c:v>
                </c:pt>
                <c:pt idx="2">
                  <c:v>48.63</c:v>
                </c:pt>
                <c:pt idx="3">
                  <c:v>50.6</c:v>
                </c:pt>
                <c:pt idx="4">
                  <c:v>52.54</c:v>
                </c:pt>
              </c:numCache>
            </c:numRef>
          </c:val>
          <c:extLst>
            <c:ext xmlns:c16="http://schemas.microsoft.com/office/drawing/2014/chart" uri="{C3380CC4-5D6E-409C-BE32-E72D297353CC}">
              <c16:uniqueId val="{00000000-E6C9-421C-8C90-3A58CF073A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E6C9-421C-8C90-3A58CF073A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16.02</c:v>
                </c:pt>
                <c:pt idx="1">
                  <c:v>15.68</c:v>
                </c:pt>
                <c:pt idx="2">
                  <c:v>18.82</c:v>
                </c:pt>
                <c:pt idx="3">
                  <c:v>26.92</c:v>
                </c:pt>
                <c:pt idx="4">
                  <c:v>27.61</c:v>
                </c:pt>
              </c:numCache>
            </c:numRef>
          </c:val>
          <c:extLst>
            <c:ext xmlns:c16="http://schemas.microsoft.com/office/drawing/2014/chart" uri="{C3380CC4-5D6E-409C-BE32-E72D297353CC}">
              <c16:uniqueId val="{00000000-2BF4-43EC-BFBB-646D498A01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BF4-43EC-BFBB-646D498A01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5-4F09-88D8-C4D84C78AA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A745-4F09-88D8-C4D84C78AA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457.59</c:v>
                </c:pt>
                <c:pt idx="1">
                  <c:v>467.33</c:v>
                </c:pt>
                <c:pt idx="2">
                  <c:v>520.64</c:v>
                </c:pt>
                <c:pt idx="3">
                  <c:v>549.72</c:v>
                </c:pt>
                <c:pt idx="4">
                  <c:v>574.41</c:v>
                </c:pt>
              </c:numCache>
            </c:numRef>
          </c:val>
          <c:extLst>
            <c:ext xmlns:c16="http://schemas.microsoft.com/office/drawing/2014/chart" uri="{C3380CC4-5D6E-409C-BE32-E72D297353CC}">
              <c16:uniqueId val="{00000000-CB26-4D62-9014-B7DEFDE0BA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B26-4D62-9014-B7DEFDE0BA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383.2</c:v>
                </c:pt>
                <c:pt idx="1">
                  <c:v>364.91</c:v>
                </c:pt>
                <c:pt idx="2">
                  <c:v>346.42</c:v>
                </c:pt>
                <c:pt idx="3">
                  <c:v>319.05</c:v>
                </c:pt>
                <c:pt idx="4">
                  <c:v>285.24</c:v>
                </c:pt>
              </c:numCache>
            </c:numRef>
          </c:val>
          <c:extLst>
            <c:ext xmlns:c16="http://schemas.microsoft.com/office/drawing/2014/chart" uri="{C3380CC4-5D6E-409C-BE32-E72D297353CC}">
              <c16:uniqueId val="{00000000-B969-4E3C-9F95-37CAFE367B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B969-4E3C-9F95-37CAFE367B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110.07</c:v>
                </c:pt>
                <c:pt idx="1">
                  <c:v>107.39</c:v>
                </c:pt>
                <c:pt idx="2">
                  <c:v>110.82</c:v>
                </c:pt>
                <c:pt idx="3">
                  <c:v>107.87</c:v>
                </c:pt>
                <c:pt idx="4">
                  <c:v>111.24</c:v>
                </c:pt>
              </c:numCache>
            </c:numRef>
          </c:val>
          <c:extLst>
            <c:ext xmlns:c16="http://schemas.microsoft.com/office/drawing/2014/chart" uri="{C3380CC4-5D6E-409C-BE32-E72D297353CC}">
              <c16:uniqueId val="{00000000-1D93-46F1-844A-9976C1CB2C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D93-46F1-844A-9976C1CB2C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235.7</c:v>
                </c:pt>
                <c:pt idx="1">
                  <c:v>242.32</c:v>
                </c:pt>
                <c:pt idx="2">
                  <c:v>235.19</c:v>
                </c:pt>
                <c:pt idx="3">
                  <c:v>242.59</c:v>
                </c:pt>
                <c:pt idx="4">
                  <c:v>234.88</c:v>
                </c:pt>
              </c:numCache>
            </c:numRef>
          </c:val>
          <c:extLst>
            <c:ext xmlns:c16="http://schemas.microsoft.com/office/drawing/2014/chart" uri="{C3380CC4-5D6E-409C-BE32-E72D297353CC}">
              <c16:uniqueId val="{00000000-27C2-4A30-AF88-7873E18B61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27C2-4A30-AF88-7873E18B61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61.89</c:v>
                </c:pt>
                <c:pt idx="1">
                  <c:v>60.4</c:v>
                </c:pt>
                <c:pt idx="2">
                  <c:v>58.13</c:v>
                </c:pt>
                <c:pt idx="3">
                  <c:v>58.16</c:v>
                </c:pt>
                <c:pt idx="4">
                  <c:v>61.03</c:v>
                </c:pt>
              </c:numCache>
            </c:numRef>
          </c:val>
          <c:extLst>
            <c:ext xmlns:c16="http://schemas.microsoft.com/office/drawing/2014/chart" uri="{C3380CC4-5D6E-409C-BE32-E72D297353CC}">
              <c16:uniqueId val="{00000000-2B2A-4957-82F8-798C973AE3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2B2A-4957-82F8-798C973AE3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82.9</c:v>
                </c:pt>
                <c:pt idx="1">
                  <c:v>84.38</c:v>
                </c:pt>
                <c:pt idx="2">
                  <c:v>87.12</c:v>
                </c:pt>
                <c:pt idx="3">
                  <c:v>88.34</c:v>
                </c:pt>
                <c:pt idx="4">
                  <c:v>88.51</c:v>
                </c:pt>
              </c:numCache>
            </c:numRef>
          </c:val>
          <c:extLst>
            <c:ext xmlns:c16="http://schemas.microsoft.com/office/drawing/2014/chart" uri="{C3380CC4-5D6E-409C-BE32-E72D297353CC}">
              <c16:uniqueId val="{00000000-165A-4F1D-99C7-488E70D768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165A-4F1D-99C7-488E70D768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桑折町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11568</v>
      </c>
      <c r="AM8" s="61"/>
      <c r="AN8" s="61"/>
      <c r="AO8" s="61"/>
      <c r="AP8" s="61"/>
      <c r="AQ8" s="61"/>
      <c r="AR8" s="61"/>
      <c r="AS8" s="61"/>
      <c r="AT8" s="52">
        <f>データ!$S$6</f>
        <v>42.97</v>
      </c>
      <c r="AU8" s="53"/>
      <c r="AV8" s="53"/>
      <c r="AW8" s="53"/>
      <c r="AX8" s="53"/>
      <c r="AY8" s="53"/>
      <c r="AZ8" s="53"/>
      <c r="BA8" s="53"/>
      <c r="BB8" s="54">
        <f>データ!$T$6</f>
        <v>269.20999999999998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68.28</v>
      </c>
      <c r="J10" s="53"/>
      <c r="K10" s="53"/>
      <c r="L10" s="53"/>
      <c r="M10" s="53"/>
      <c r="N10" s="53"/>
      <c r="O10" s="64"/>
      <c r="P10" s="54">
        <f>データ!$P$6</f>
        <v>92.62</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10600</v>
      </c>
      <c r="AM10" s="61"/>
      <c r="AN10" s="61"/>
      <c r="AO10" s="61"/>
      <c r="AP10" s="61"/>
      <c r="AQ10" s="61"/>
      <c r="AR10" s="61"/>
      <c r="AS10" s="61"/>
      <c r="AT10" s="52">
        <f>データ!$V$6</f>
        <v>19.149999999999999</v>
      </c>
      <c r="AU10" s="53"/>
      <c r="AV10" s="53"/>
      <c r="AW10" s="53"/>
      <c r="AX10" s="53"/>
      <c r="AY10" s="53"/>
      <c r="AZ10" s="53"/>
      <c r="BA10" s="53"/>
      <c r="BB10" s="54">
        <f>データ!$W$6</f>
        <v>553.52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y5Gy2lEfqkiUt9WQU9OjH1jUx0nPRESjAjmm18yBjUfutEXXuI/eRcBhku1DpdSY3jvTUE3Lo1BTHh6MLBd4w==" saltValue="1SNiQVssnbcLCQLlcOw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73016</v>
      </c>
      <c r="D6" s="34">
        <f t="shared" si="3"/>
        <v>46</v>
      </c>
      <c r="E6" s="34">
        <f t="shared" si="3"/>
        <v>1</v>
      </c>
      <c r="F6" s="34">
        <f t="shared" si="3"/>
        <v>0</v>
      </c>
      <c r="G6" s="34">
        <f t="shared" si="3"/>
        <v>1</v>
      </c>
      <c r="H6" s="34" t="str">
        <f t="shared" si="3"/>
        <v>福島県　桑折町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68.28</v>
      </c>
      <c r="P6" s="35">
        <f t="shared" si="3"/>
        <v>92.62</v>
      </c>
      <c r="Q6" s="35">
        <f t="shared" si="3"/>
        <v>3520</v>
      </c>
      <c r="R6" s="35">
        <f t="shared" si="3"/>
        <v>11568</v>
      </c>
      <c r="S6" s="35">
        <f t="shared" si="3"/>
        <v>42.97</v>
      </c>
      <c r="T6" s="35">
        <f t="shared" si="3"/>
        <v>269.20999999999998</v>
      </c>
      <c r="U6" s="35">
        <f t="shared" si="3"/>
        <v>10600</v>
      </c>
      <c r="V6" s="35">
        <f t="shared" si="3"/>
        <v>19.149999999999999</v>
      </c>
      <c r="W6" s="35">
        <f t="shared" si="3"/>
        <v>553.52</v>
      </c>
      <c r="X6" s="36">
        <f>IF(X7="",NA(),X7)</f>
        <v>121.59</v>
      </c>
      <c r="Y6" s="36">
        <f t="shared" ref="Y6:AG6" si="4">IF(Y7="",NA(),Y7)</f>
        <v>112.17</v>
      </c>
      <c r="Z6" s="36">
        <f t="shared" si="4"/>
        <v>117.38</v>
      </c>
      <c r="AA6" s="36">
        <f t="shared" si="4"/>
        <v>127.06</v>
      </c>
      <c r="AB6" s="36">
        <f t="shared" si="4"/>
        <v>114.69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457.59</v>
      </c>
      <c r="AU6" s="36">
        <f t="shared" ref="AU6:BC6" si="6">IF(AU7="",NA(),AU7)</f>
        <v>467.33</v>
      </c>
      <c r="AV6" s="36">
        <f t="shared" si="6"/>
        <v>520.64</v>
      </c>
      <c r="AW6" s="36">
        <f t="shared" si="6"/>
        <v>549.72</v>
      </c>
      <c r="AX6" s="36">
        <f t="shared" si="6"/>
        <v>574.41</v>
      </c>
      <c r="AY6" s="36">
        <f t="shared" si="6"/>
        <v>388.67</v>
      </c>
      <c r="AZ6" s="36">
        <f t="shared" si="6"/>
        <v>355.27</v>
      </c>
      <c r="BA6" s="36">
        <f t="shared" si="6"/>
        <v>359.7</v>
      </c>
      <c r="BB6" s="36">
        <f t="shared" si="6"/>
        <v>362.93</v>
      </c>
      <c r="BC6" s="36">
        <f t="shared" si="6"/>
        <v>371.81</v>
      </c>
      <c r="BD6" s="35" t="str">
        <f>IF(BD7="","",IF(BD7="-","【-】","【"&amp;SUBSTITUTE(TEXT(BD7,"#,##0.00"),"-","△")&amp;"】"))</f>
        <v>【260.31】</v>
      </c>
      <c r="BE6" s="36">
        <f>IF(BE7="",NA(),BE7)</f>
        <v>383.2</v>
      </c>
      <c r="BF6" s="36">
        <f t="shared" ref="BF6:BN6" si="7">IF(BF7="",NA(),BF7)</f>
        <v>364.91</v>
      </c>
      <c r="BG6" s="36">
        <f t="shared" si="7"/>
        <v>346.42</v>
      </c>
      <c r="BH6" s="36">
        <f t="shared" si="7"/>
        <v>319.05</v>
      </c>
      <c r="BI6" s="36">
        <f t="shared" si="7"/>
        <v>285.24</v>
      </c>
      <c r="BJ6" s="36">
        <f t="shared" si="7"/>
        <v>422.5</v>
      </c>
      <c r="BK6" s="36">
        <f t="shared" si="7"/>
        <v>458.27</v>
      </c>
      <c r="BL6" s="36">
        <f t="shared" si="7"/>
        <v>447.01</v>
      </c>
      <c r="BM6" s="36">
        <f t="shared" si="7"/>
        <v>439.05</v>
      </c>
      <c r="BN6" s="36">
        <f t="shared" si="7"/>
        <v>465.85</v>
      </c>
      <c r="BO6" s="35" t="str">
        <f>IF(BO7="","",IF(BO7="-","【-】","【"&amp;SUBSTITUTE(TEXT(BO7,"#,##0.00"),"-","△")&amp;"】"))</f>
        <v>【275.67】</v>
      </c>
      <c r="BP6" s="36">
        <f>IF(BP7="",NA(),BP7)</f>
        <v>110.07</v>
      </c>
      <c r="BQ6" s="36">
        <f t="shared" ref="BQ6:BY6" si="8">IF(BQ7="",NA(),BQ7)</f>
        <v>107.39</v>
      </c>
      <c r="BR6" s="36">
        <f t="shared" si="8"/>
        <v>110.82</v>
      </c>
      <c r="BS6" s="36">
        <f t="shared" si="8"/>
        <v>107.87</v>
      </c>
      <c r="BT6" s="36">
        <f t="shared" si="8"/>
        <v>111.24</v>
      </c>
      <c r="BU6" s="36">
        <f t="shared" si="8"/>
        <v>101.64</v>
      </c>
      <c r="BV6" s="36">
        <f t="shared" si="8"/>
        <v>96.77</v>
      </c>
      <c r="BW6" s="36">
        <f t="shared" si="8"/>
        <v>95.81</v>
      </c>
      <c r="BX6" s="36">
        <f t="shared" si="8"/>
        <v>95.26</v>
      </c>
      <c r="BY6" s="36">
        <f t="shared" si="8"/>
        <v>92.39</v>
      </c>
      <c r="BZ6" s="35" t="str">
        <f>IF(BZ7="","",IF(BZ7="-","【-】","【"&amp;SUBSTITUTE(TEXT(BZ7,"#,##0.00"),"-","△")&amp;"】"))</f>
        <v>【100.05】</v>
      </c>
      <c r="CA6" s="36">
        <f>IF(CA7="",NA(),CA7)</f>
        <v>235.7</v>
      </c>
      <c r="CB6" s="36">
        <f t="shared" ref="CB6:CJ6" si="9">IF(CB7="",NA(),CB7)</f>
        <v>242.32</v>
      </c>
      <c r="CC6" s="36">
        <f t="shared" si="9"/>
        <v>235.19</v>
      </c>
      <c r="CD6" s="36">
        <f t="shared" si="9"/>
        <v>242.59</v>
      </c>
      <c r="CE6" s="36">
        <f t="shared" si="9"/>
        <v>234.88</v>
      </c>
      <c r="CF6" s="36">
        <f t="shared" si="9"/>
        <v>179.16</v>
      </c>
      <c r="CG6" s="36">
        <f t="shared" si="9"/>
        <v>187.18</v>
      </c>
      <c r="CH6" s="36">
        <f t="shared" si="9"/>
        <v>189.58</v>
      </c>
      <c r="CI6" s="36">
        <f t="shared" si="9"/>
        <v>192.82</v>
      </c>
      <c r="CJ6" s="36">
        <f t="shared" si="9"/>
        <v>192.98</v>
      </c>
      <c r="CK6" s="35" t="str">
        <f>IF(CK7="","",IF(CK7="-","【-】","【"&amp;SUBSTITUTE(TEXT(CK7,"#,##0.00"),"-","△")&amp;"】"))</f>
        <v>【166.40】</v>
      </c>
      <c r="CL6" s="36">
        <f>IF(CL7="",NA(),CL7)</f>
        <v>61.89</v>
      </c>
      <c r="CM6" s="36">
        <f t="shared" ref="CM6:CU6" si="10">IF(CM7="",NA(),CM7)</f>
        <v>60.4</v>
      </c>
      <c r="CN6" s="36">
        <f t="shared" si="10"/>
        <v>58.13</v>
      </c>
      <c r="CO6" s="36">
        <f t="shared" si="10"/>
        <v>58.16</v>
      </c>
      <c r="CP6" s="36">
        <f t="shared" si="10"/>
        <v>61.03</v>
      </c>
      <c r="CQ6" s="36">
        <f t="shared" si="10"/>
        <v>54.24</v>
      </c>
      <c r="CR6" s="36">
        <f t="shared" si="10"/>
        <v>55.88</v>
      </c>
      <c r="CS6" s="36">
        <f t="shared" si="10"/>
        <v>55.22</v>
      </c>
      <c r="CT6" s="36">
        <f t="shared" si="10"/>
        <v>54.05</v>
      </c>
      <c r="CU6" s="36">
        <f t="shared" si="10"/>
        <v>54.43</v>
      </c>
      <c r="CV6" s="35" t="str">
        <f>IF(CV7="","",IF(CV7="-","【-】","【"&amp;SUBSTITUTE(TEXT(CV7,"#,##0.00"),"-","△")&amp;"】"))</f>
        <v>【60.69】</v>
      </c>
      <c r="CW6" s="36">
        <f>IF(CW7="",NA(),CW7)</f>
        <v>82.9</v>
      </c>
      <c r="CX6" s="36">
        <f t="shared" ref="CX6:DF6" si="11">IF(CX7="",NA(),CX7)</f>
        <v>84.38</v>
      </c>
      <c r="CY6" s="36">
        <f t="shared" si="11"/>
        <v>87.12</v>
      </c>
      <c r="CZ6" s="36">
        <f t="shared" si="11"/>
        <v>88.34</v>
      </c>
      <c r="DA6" s="36">
        <f t="shared" si="11"/>
        <v>88.51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45.92</v>
      </c>
      <c r="DI6" s="36">
        <f t="shared" ref="DI6:DQ6" si="12">IF(DI7="",NA(),DI7)</f>
        <v>46.81</v>
      </c>
      <c r="DJ6" s="36">
        <f t="shared" si="12"/>
        <v>48.63</v>
      </c>
      <c r="DK6" s="36">
        <f t="shared" si="12"/>
        <v>50.6</v>
      </c>
      <c r="DL6" s="36">
        <f t="shared" si="12"/>
        <v>52.54</v>
      </c>
      <c r="DM6" s="36">
        <f t="shared" si="12"/>
        <v>48.14</v>
      </c>
      <c r="DN6" s="36">
        <f t="shared" si="12"/>
        <v>46.61</v>
      </c>
      <c r="DO6" s="36">
        <f t="shared" si="12"/>
        <v>47.97</v>
      </c>
      <c r="DP6" s="36">
        <f t="shared" si="12"/>
        <v>49.12</v>
      </c>
      <c r="DQ6" s="36">
        <f t="shared" si="12"/>
        <v>49.39</v>
      </c>
      <c r="DR6" s="35" t="str">
        <f>IF(DR7="","",IF(DR7="-","【-】","【"&amp;SUBSTITUTE(TEXT(DR7,"#,##0.00"),"-","△")&amp;"】"))</f>
        <v>【50.19】</v>
      </c>
      <c r="DS6" s="36">
        <f>IF(DS7="",NA(),DS7)</f>
        <v>16.02</v>
      </c>
      <c r="DT6" s="36">
        <f t="shared" ref="DT6:EB6" si="13">IF(DT7="",NA(),DT7)</f>
        <v>15.68</v>
      </c>
      <c r="DU6" s="36">
        <f t="shared" si="13"/>
        <v>18.82</v>
      </c>
      <c r="DV6" s="36">
        <f t="shared" si="13"/>
        <v>26.92</v>
      </c>
      <c r="DW6" s="36">
        <f t="shared" si="13"/>
        <v>27.61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0.06</v>
      </c>
      <c r="EE6" s="36">
        <f t="shared" ref="EE6:EM6" si="14">IF(EE7="",NA(),EE7)</f>
        <v>0.56000000000000005</v>
      </c>
      <c r="EF6" s="36">
        <f t="shared" si="14"/>
        <v>0.37</v>
      </c>
      <c r="EG6" s="36">
        <f t="shared" si="14"/>
        <v>0.12</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73016</v>
      </c>
      <c r="D7" s="38">
        <v>46</v>
      </c>
      <c r="E7" s="38">
        <v>1</v>
      </c>
      <c r="F7" s="38">
        <v>0</v>
      </c>
      <c r="G7" s="38">
        <v>1</v>
      </c>
      <c r="H7" s="38" t="s">
        <v>93</v>
      </c>
      <c r="I7" s="38" t="s">
        <v>94</v>
      </c>
      <c r="J7" s="38" t="s">
        <v>95</v>
      </c>
      <c r="K7" s="38" t="s">
        <v>96</v>
      </c>
      <c r="L7" s="38" t="s">
        <v>97</v>
      </c>
      <c r="M7" s="38" t="s">
        <v>98</v>
      </c>
      <c r="N7" s="39" t="s">
        <v>99</v>
      </c>
      <c r="O7" s="39">
        <v>68.28</v>
      </c>
      <c r="P7" s="39">
        <v>92.62</v>
      </c>
      <c r="Q7" s="39">
        <v>3520</v>
      </c>
      <c r="R7" s="39">
        <v>11568</v>
      </c>
      <c r="S7" s="39">
        <v>42.97</v>
      </c>
      <c r="T7" s="39">
        <v>269.20999999999998</v>
      </c>
      <c r="U7" s="39">
        <v>10600</v>
      </c>
      <c r="V7" s="39">
        <v>19.149999999999999</v>
      </c>
      <c r="W7" s="39">
        <v>553.52</v>
      </c>
      <c r="X7" s="39">
        <v>121.59</v>
      </c>
      <c r="Y7" s="39">
        <v>112.17</v>
      </c>
      <c r="Z7" s="39">
        <v>117.38</v>
      </c>
      <c r="AA7" s="39">
        <v>127.06</v>
      </c>
      <c r="AB7" s="39">
        <v>114.69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457.59</v>
      </c>
      <c r="AU7" s="39">
        <v>467.33</v>
      </c>
      <c r="AV7" s="39">
        <v>520.64</v>
      </c>
      <c r="AW7" s="39">
        <v>549.72</v>
      </c>
      <c r="AX7" s="39">
        <v>574.41</v>
      </c>
      <c r="AY7" s="39">
        <v>388.67</v>
      </c>
      <c r="AZ7" s="39">
        <v>355.27</v>
      </c>
      <c r="BA7" s="39">
        <v>359.7</v>
      </c>
      <c r="BB7" s="39">
        <v>362.93</v>
      </c>
      <c r="BC7" s="39">
        <v>371.81</v>
      </c>
      <c r="BD7" s="39">
        <v>260.31</v>
      </c>
      <c r="BE7" s="39">
        <v>383.2</v>
      </c>
      <c r="BF7" s="39">
        <v>364.91</v>
      </c>
      <c r="BG7" s="39">
        <v>346.42</v>
      </c>
      <c r="BH7" s="39">
        <v>319.05</v>
      </c>
      <c r="BI7" s="39">
        <v>285.24</v>
      </c>
      <c r="BJ7" s="39">
        <v>422.5</v>
      </c>
      <c r="BK7" s="39">
        <v>458.27</v>
      </c>
      <c r="BL7" s="39">
        <v>447.01</v>
      </c>
      <c r="BM7" s="39">
        <v>439.05</v>
      </c>
      <c r="BN7" s="39">
        <v>465.85</v>
      </c>
      <c r="BO7" s="39">
        <v>275.67</v>
      </c>
      <c r="BP7" s="39">
        <v>110.07</v>
      </c>
      <c r="BQ7" s="39">
        <v>107.39</v>
      </c>
      <c r="BR7" s="39">
        <v>110.82</v>
      </c>
      <c r="BS7" s="39">
        <v>107.87</v>
      </c>
      <c r="BT7" s="39">
        <v>111.24</v>
      </c>
      <c r="BU7" s="39">
        <v>101.64</v>
      </c>
      <c r="BV7" s="39">
        <v>96.77</v>
      </c>
      <c r="BW7" s="39">
        <v>95.81</v>
      </c>
      <c r="BX7" s="39">
        <v>95.26</v>
      </c>
      <c r="BY7" s="39">
        <v>92.39</v>
      </c>
      <c r="BZ7" s="39">
        <v>100.05</v>
      </c>
      <c r="CA7" s="39">
        <v>235.7</v>
      </c>
      <c r="CB7" s="39">
        <v>242.32</v>
      </c>
      <c r="CC7" s="39">
        <v>235.19</v>
      </c>
      <c r="CD7" s="39">
        <v>242.59</v>
      </c>
      <c r="CE7" s="39">
        <v>234.88</v>
      </c>
      <c r="CF7" s="39">
        <v>179.16</v>
      </c>
      <c r="CG7" s="39">
        <v>187.18</v>
      </c>
      <c r="CH7" s="39">
        <v>189.58</v>
      </c>
      <c r="CI7" s="39">
        <v>192.82</v>
      </c>
      <c r="CJ7" s="39">
        <v>192.98</v>
      </c>
      <c r="CK7" s="39">
        <v>166.4</v>
      </c>
      <c r="CL7" s="39">
        <v>61.89</v>
      </c>
      <c r="CM7" s="39">
        <v>60.4</v>
      </c>
      <c r="CN7" s="39">
        <v>58.13</v>
      </c>
      <c r="CO7" s="39">
        <v>58.16</v>
      </c>
      <c r="CP7" s="39">
        <v>61.03</v>
      </c>
      <c r="CQ7" s="39">
        <v>54.24</v>
      </c>
      <c r="CR7" s="39">
        <v>55.88</v>
      </c>
      <c r="CS7" s="39">
        <v>55.22</v>
      </c>
      <c r="CT7" s="39">
        <v>54.05</v>
      </c>
      <c r="CU7" s="39">
        <v>54.43</v>
      </c>
      <c r="CV7" s="39">
        <v>60.69</v>
      </c>
      <c r="CW7" s="39">
        <v>82.9</v>
      </c>
      <c r="CX7" s="39">
        <v>84.38</v>
      </c>
      <c r="CY7" s="39">
        <v>87.12</v>
      </c>
      <c r="CZ7" s="39">
        <v>88.34</v>
      </c>
      <c r="DA7" s="39">
        <v>88.51</v>
      </c>
      <c r="DB7" s="39">
        <v>81.680000000000007</v>
      </c>
      <c r="DC7" s="39">
        <v>80.989999999999995</v>
      </c>
      <c r="DD7" s="39">
        <v>80.930000000000007</v>
      </c>
      <c r="DE7" s="39">
        <v>80.510000000000005</v>
      </c>
      <c r="DF7" s="39">
        <v>79.44</v>
      </c>
      <c r="DG7" s="39">
        <v>89.82</v>
      </c>
      <c r="DH7" s="39">
        <v>45.92</v>
      </c>
      <c r="DI7" s="39">
        <v>46.81</v>
      </c>
      <c r="DJ7" s="39">
        <v>48.63</v>
      </c>
      <c r="DK7" s="39">
        <v>50.6</v>
      </c>
      <c r="DL7" s="39">
        <v>52.54</v>
      </c>
      <c r="DM7" s="39">
        <v>48.14</v>
      </c>
      <c r="DN7" s="39">
        <v>46.61</v>
      </c>
      <c r="DO7" s="39">
        <v>47.97</v>
      </c>
      <c r="DP7" s="39">
        <v>49.12</v>
      </c>
      <c r="DQ7" s="39">
        <v>49.39</v>
      </c>
      <c r="DR7" s="39">
        <v>50.19</v>
      </c>
      <c r="DS7" s="39">
        <v>16.02</v>
      </c>
      <c r="DT7" s="39">
        <v>15.68</v>
      </c>
      <c r="DU7" s="39">
        <v>18.82</v>
      </c>
      <c r="DV7" s="39">
        <v>26.92</v>
      </c>
      <c r="DW7" s="39">
        <v>27.61</v>
      </c>
      <c r="DX7" s="39">
        <v>11.13</v>
      </c>
      <c r="DY7" s="39">
        <v>10.84</v>
      </c>
      <c r="DZ7" s="39">
        <v>15.33</v>
      </c>
      <c r="EA7" s="39">
        <v>16.760000000000002</v>
      </c>
      <c r="EB7" s="39">
        <v>18.57</v>
      </c>
      <c r="EC7" s="39">
        <v>20.63</v>
      </c>
      <c r="ED7" s="39">
        <v>0.06</v>
      </c>
      <c r="EE7" s="39">
        <v>0.56000000000000005</v>
      </c>
      <c r="EF7" s="39">
        <v>0.37</v>
      </c>
      <c r="EG7" s="39">
        <v>0.12</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dcterms:created xsi:type="dcterms:W3CDTF">2021-12-03T06:44:36Z</dcterms:created>
  <dcterms:modified xsi:type="dcterms:W3CDTF">2022-01-26T02:17:22Z</dcterms:modified>
  <cp:category/>
</cp:coreProperties>
</file>