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350\Desktop\R031020_【補足説明】【追加作業依頼】令和元年度財政状況資料集の作成について（公会計分\"/>
    </mc:Choice>
  </mc:AlternateContent>
  <bookViews>
    <workbookView xWindow="0" yWindow="0" windowWidth="15360" windowHeight="7632" tabRatio="922" firstSheet="10"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AU88" i="12"/>
  <c r="AP88" i="12"/>
  <c r="AF88" i="12"/>
  <c r="AU63" i="12"/>
  <c r="AP63" i="12"/>
  <c r="AP23" i="12"/>
  <c r="AA23" i="12"/>
  <c r="V23" i="12"/>
  <c r="Q23" i="12"/>
  <c r="AA32" i="12" l="1"/>
  <c r="V32" i="12"/>
  <c r="Q32" i="12"/>
  <c r="AA31" i="12"/>
  <c r="AA29" i="12" l="1"/>
  <c r="AA28" i="12" l="1"/>
  <c r="AA30" i="12" l="1"/>
  <c r="AA8" i="12" l="1"/>
  <c r="AA7" i="12"/>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W39" i="10"/>
  <c r="BW40" i="10" s="1"/>
  <c r="BE39" i="10"/>
  <c r="AM39" i="10"/>
  <c r="U39" i="10"/>
  <c r="C39" i="10"/>
  <c r="CO38" i="10"/>
  <c r="BE38" i="10"/>
  <c r="AM38" i="10"/>
  <c r="U38" i="10"/>
  <c r="C38" i="10"/>
  <c r="CO37" i="10"/>
  <c r="BE37" i="10"/>
  <c r="AM37" i="10"/>
  <c r="U37" i="10"/>
  <c r="C37" i="10"/>
  <c r="CO36" i="10"/>
  <c r="BW36" i="10"/>
  <c r="BW37" i="10" s="1"/>
  <c r="BW38" i="10" s="1"/>
  <c r="BE36" i="10"/>
  <c r="AM36" i="10"/>
  <c r="C36" i="10"/>
  <c r="CO35" i="10"/>
  <c r="BW35" i="10"/>
  <c r="CO34" i="10"/>
  <c r="BW34" i="10"/>
  <c r="C34" i="10"/>
  <c r="C35"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E35" i="10" s="1"/>
</calcChain>
</file>

<file path=xl/sharedStrings.xml><?xml version="1.0" encoding="utf-8"?>
<sst xmlns="http://schemas.openxmlformats.org/spreadsheetml/2006/main" count="1129" uniqueCount="609">
  <si>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</si>
  <si>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</si>
  <si>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</si>
  <si>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</si>
  <si>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</si>
  <si>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</si>
  <si>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</si>
  <si>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</si>
  <si>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</si>
  <si>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</si>
  <si>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</si>
  <si>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</si>
  <si>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</si>
  <si>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</si>
  <si>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</si>
  <si>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</si>
  <si>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</si>
  <si>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</si>
  <si>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</si>
  <si>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</si>
  <si>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</si>
  <si>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</si>
  <si>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</si>
  <si>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</si>
  <si>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</si>
  <si>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</si>
  <si>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</si>
  <si>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</si>
  <si>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</si>
  <si>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</si>
  <si>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</si>
  <si>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</si>
  <si>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</si>
  <si>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</si>
  <si>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</si>
  <si>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</si>
  <si>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</si>
  <si>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</si>
  <si>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</si>
  <si>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</si>
  <si>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</si>
  <si>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</si>
  <si>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</si>
  <si>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</si>
  <si>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</si>
  <si>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</si>
  <si>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</si>
  <si>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</si>
  <si>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</si>
  <si>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</si>
  <si>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</si>
  <si>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</si>
  <si>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</si>
  <si>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</si>
  <si>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</si>
  <si>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</si>
  <si>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</si>
  <si>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</si>
  <si>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</si>
  <si>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</si>
  <si>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</si>
  <si>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</si>
  <si>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</si>
  <si>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</si>
  <si>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</si>
  <si>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</si>
  <si>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</si>
  <si>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</si>
  <si>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</si>
  <si>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</si>
  <si>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</si>
  <si>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</si>
  <si>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</si>
  <si>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</si>
  <si>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</si>
  <si>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</si>
  <si>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</si>
  <si>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</si>
  <si>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</si>
  <si>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</si>
  <si>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</si>
  <si>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</si>
  <si>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</si>
  <si>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</si>
  <si>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</si>
  <si>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Ⅴ－１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</si>
  <si>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</si>
  <si>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</si>
  <si>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</si>
  <si>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</si>
  <si>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</si>
  <si>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</si>
  <si>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</si>
  <si>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</si>
  <si>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</si>
  <si>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</si>
  <si>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</si>
  <si>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</si>
  <si>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西郷村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</si>
  <si>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</si>
  <si>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</si>
  <si>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</si>
  <si>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</si>
  <si>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</si>
  <si>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</si>
  <si>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</si>
  <si>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</si>
  <si>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</si>
  <si>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</si>
  <si>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</si>
  <si>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</si>
  <si>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</si>
  <si>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</si>
  <si>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</si>
  <si>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</si>
  <si>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</si>
  <si>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</si>
  <si>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</si>
  <si>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</si>
  <si>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</si>
  <si>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</si>
  <si>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</si>
  <si>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</si>
  <si>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</si>
  <si>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</si>
  <si>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</si>
  <si>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</si>
  <si>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</si>
  <si>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</si>
  <si>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</si>
  <si>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</si>
  <si>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</si>
  <si>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</si>
  <si>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</si>
  <si>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</si>
  <si>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</si>
  <si>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</si>
  <si>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</si>
  <si>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</si>
  <si>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</si>
  <si>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</si>
  <si>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</si>
  <si>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</si>
  <si>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</si>
  <si>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</si>
  <si>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</si>
  <si>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</si>
  <si>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</si>
  <si>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</si>
  <si>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</si>
  <si>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</si>
  <si>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</si>
  <si>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</si>
  <si>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</si>
  <si>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</si>
  <si>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</si>
  <si>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</si>
  <si>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</si>
  <si>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</si>
  <si>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</si>
  <si>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</si>
  <si>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</si>
  <si>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</si>
  <si>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</si>
  <si>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</si>
  <si>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</si>
  <si>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</si>
  <si>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</si>
  <si>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</si>
  <si>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</si>
  <si>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</si>
  <si>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</si>
  <si>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</si>
  <si>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</si>
  <si>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</si>
  <si>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</si>
  <si>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</si>
  <si>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</si>
  <si>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</si>
  <si>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</si>
  <si>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</si>
  <si>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</si>
  <si>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</si>
  <si>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</si>
  <si>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</si>
  <si>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</si>
  <si>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</si>
  <si>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</si>
  <si>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</si>
  <si>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</si>
  <si>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</si>
  <si>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</si>
  <si>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</si>
  <si>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</si>
  <si>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</si>
  <si>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</si>
  <si>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</si>
  <si>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</si>
  <si>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</si>
  <si>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</si>
  <si>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</si>
  <si>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</si>
  <si>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</si>
  <si>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</si>
  <si>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</si>
  <si>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</si>
  <si>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</si>
  <si>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</si>
  <si>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</si>
  <si>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</si>
  <si>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</si>
  <si>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</si>
  <si>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</si>
  <si>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</si>
  <si>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福島県西郷村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</si>
  <si>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</si>
  <si>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</si>
  <si>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</si>
  <si>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</si>
  <si>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</si>
  <si>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</si>
  <si>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</si>
  <si>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</si>
  <si>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</si>
  <si>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</si>
  <si>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</si>
  <si>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</si>
  <si>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</si>
  <si>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</si>
  <si>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</si>
  <si>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</si>
  <si>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</si>
  <si>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</si>
  <si>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</si>
  <si>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</si>
  <si>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</si>
  <si>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</si>
  <si>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</si>
  <si>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</si>
  <si>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</si>
  <si>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</si>
  <si>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</si>
  <si>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</si>
  <si>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</si>
  <si>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</si>
  <si>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</si>
  <si>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</si>
  <si>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</si>
  <si>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</si>
  <si>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</si>
  <si>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</si>
  <si>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</si>
  <si>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</si>
  <si>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</si>
  <si>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</si>
  <si>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</si>
  <si>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</si>
  <si>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</si>
  <si>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</si>
  <si>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</si>
  <si>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</si>
  <si>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</si>
  <si>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</si>
  <si>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</si>
  <si>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</si>
  <si>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</si>
  <si>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</si>
  <si>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</si>
  <si>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</si>
  <si>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</si>
  <si>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</si>
  <si>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</si>
  <si>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</si>
  <si>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</si>
  <si>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</si>
  <si>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</si>
  <si>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</si>
  <si>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</si>
  <si>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</si>
  <si>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</si>
  <si>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</si>
  <si>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</si>
  <si>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</si>
  <si>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</si>
  <si>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</si>
  <si>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</si>
  <si>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</si>
  <si>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</si>
  <si>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</si>
  <si>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</si>
  <si>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</si>
  <si>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</si>
  <si>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</si>
  <si>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</si>
  <si>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</si>
  <si>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</si>
  <si>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</si>
  <si>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</si>
  <si>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</si>
  <si>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</si>
  <si>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</si>
  <si>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</si>
  <si>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</si>
  <si>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</si>
  <si>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</si>
  <si>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</si>
  <si>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</si>
  <si>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</si>
  <si>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</si>
  <si>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</si>
  <si>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</si>
  <si>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</si>
  <si>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</si>
  <si>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</si>
  <si>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</si>
  <si>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</si>
  <si>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</si>
  <si>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</si>
  <si>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</si>
  <si>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</si>
  <si>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</si>
  <si>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</si>
  <si>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</si>
  <si>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</si>
  <si>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</si>
  <si>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</si>
  <si>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</si>
  <si>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</si>
  <si>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</si>
  <si>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</si>
  <si>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</si>
  <si>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</si>
  <si>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</si>
  <si>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</si>
  <si>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</si>
  <si>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</si>
  <si>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</si>
  <si>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工業用水道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</si>
  <si>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</si>
  <si>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</si>
  <si>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</si>
  <si>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</si>
  <si>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</si>
  <si>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</si>
  <si>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</si>
  <si>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</si>
  <si>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</si>
  <si>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</si>
  <si>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</si>
  <si>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</si>
  <si>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</si>
  <si>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</si>
  <si>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</si>
  <si>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</si>
  <si>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</si>
  <si>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</si>
  <si>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</si>
  <si>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</si>
  <si>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</si>
  <si>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</si>
  <si>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</si>
  <si>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</si>
  <si>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</si>
  <si>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</si>
  <si>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</si>
  <si>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</si>
  <si>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</si>
  <si>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</si>
  <si>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</si>
  <si>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福島県西郷村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</si>
  <si>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</si>
  <si>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</si>
  <si>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</si>
  <si>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</si>
  <si>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</si>
  <si>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</si>
  <si>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</si>
  <si>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</si>
  <si>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</si>
  <si>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</si>
  <si>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</si>
  <si>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</si>
  <si>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</si>
  <si>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</si>
  <si>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</si>
  <si>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</si>
  <si>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</si>
  <si>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</si>
  <si>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</si>
  <si>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</si>
  <si>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</si>
  <si>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</si>
  <si>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</si>
  <si>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</si>
  <si>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</si>
  <si>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</si>
  <si>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</si>
  <si>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</si>
  <si>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</si>
  <si>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</si>
  <si>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</si>
  <si>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</si>
  <si>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</si>
  <si>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</si>
  <si>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</si>
  <si>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</si>
  <si>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</si>
  <si>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t>
    <phoneticPr fontId="5"/>
  </si>
  <si>
    <t>法適用企業</t>
    <phoneticPr fontId="5"/>
  </si>
  <si>
    <t>工業用水道事業</t>
    <phoneticPr fontId="5"/>
  </si>
  <si>
    <t>公共下水道事業</t>
    <phoneticPr fontId="5"/>
  </si>
  <si>
    <t>法非適用企業</t>
    <phoneticPr fontId="5"/>
  </si>
  <si>
    <t>農業集落排水事業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</si>
  <si>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</si>
  <si>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</si>
  <si>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</si>
  <si>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</si>
  <si>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</si>
  <si>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</si>
  <si>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</si>
  <si>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</si>
  <si>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</si>
  <si>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</si>
  <si>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</si>
  <si>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</si>
  <si>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</si>
  <si>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</si>
  <si>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</si>
  <si>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</si>
  <si>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</si>
  <si>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</si>
  <si>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</si>
  <si>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</si>
  <si>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</si>
  <si>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</si>
  <si>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</si>
  <si>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</si>
  <si>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</si>
  <si>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</si>
  <si>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</si>
  <si>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</si>
  <si>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</si>
  <si>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</si>
  <si>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</si>
  <si>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</si>
  <si>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</si>
  <si>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</si>
  <si>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</si>
  <si>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</si>
  <si>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</si>
  <si>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</si>
  <si>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</si>
  <si>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</si>
  <si>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</si>
  <si>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</si>
  <si>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</si>
  <si>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</si>
  <si>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</si>
  <si>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</si>
  <si>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</si>
  <si>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</si>
  <si>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</si>
  <si>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</si>
  <si>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</si>
  <si>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</si>
  <si>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</si>
  <si>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</si>
  <si>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</si>
  <si>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</si>
  <si>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</si>
  <si>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</si>
  <si>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</si>
  <si>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</si>
  <si>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</si>
  <si>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</si>
  <si>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</si>
  <si>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</si>
  <si>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</si>
  <si>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</si>
  <si>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</si>
  <si>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</si>
  <si>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</si>
  <si>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</si>
  <si>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</si>
  <si>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</si>
  <si>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</si>
  <si>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</si>
  <si>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</si>
  <si>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</si>
  <si>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</si>
  <si>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</si>
  <si>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</si>
  <si>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</si>
  <si>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</si>
  <si>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</si>
  <si>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</si>
  <si>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</si>
  <si>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</si>
  <si>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</si>
  <si>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</si>
  <si>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</si>
  <si>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</si>
  <si>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</si>
  <si>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</si>
  <si>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</si>
  <si>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</si>
  <si>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</si>
  <si>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</si>
  <si>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</si>
  <si>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</si>
  <si>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</si>
  <si>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</si>
  <si>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</si>
  <si>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</si>
  <si>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</si>
  <si>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</si>
  <si>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</si>
  <si>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</si>
  <si>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</si>
  <si>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</si>
  <si>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</si>
  <si>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</si>
  <si>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</si>
  <si>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</si>
  <si>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</si>
  <si>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</si>
  <si>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</si>
  <si>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</si>
  <si>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</si>
  <si>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</si>
  <si>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</si>
  <si>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</si>
  <si>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</si>
  <si>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</si>
  <si>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</si>
  <si>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</si>
  <si>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</si>
  <si>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</si>
  <si>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</si>
  <si>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</si>
  <si>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</si>
  <si>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</si>
  <si>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</si>
  <si>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</si>
  <si>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</si>
  <si>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</si>
  <si>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</si>
  <si>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</si>
  <si>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</si>
  <si>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</si>
  <si>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</si>
  <si>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</si>
  <si>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</si>
  <si>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</si>
  <si>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</si>
  <si>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</si>
  <si>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</si>
  <si>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5.72</t>
  </si>
  <si>
    <t>工業用水道事業</t>
  </si>
  <si>
    <t>水道事業</t>
  </si>
  <si>
    <t>一般会計</t>
  </si>
  <si>
    <t>介護保険事業特別会計</t>
  </si>
  <si>
    <t>国民健康保険特別会計</t>
  </si>
  <si>
    <t>公共下水道事業</t>
  </si>
  <si>
    <t>農業集落排水事業</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</si>
  <si>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</si>
  <si>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</si>
  <si>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</si>
  <si>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</si>
  <si>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</si>
  <si>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</si>
  <si>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</si>
  <si>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</si>
  <si>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</si>
  <si>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</si>
  <si>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　消防補償等特別会計</t>
    <rPh sb="13" eb="15">
      <t>ショウボウ</t>
    </rPh>
    <rPh sb="15" eb="17">
      <t>ホショウ</t>
    </rPh>
    <rPh sb="17" eb="18">
      <t>トウ</t>
    </rPh>
    <rPh sb="18" eb="20">
      <t>トクベツ</t>
    </rPh>
    <rPh sb="20" eb="22">
      <t>カイケイ</t>
    </rPh>
    <phoneticPr fontId="2"/>
  </si>
  <si>
    <t>福島県市町村総合事務組合　消防賞じゅつ金特別会計</t>
    <rPh sb="13" eb="15">
      <t>ショウボウ</t>
    </rPh>
    <rPh sb="15" eb="16">
      <t>ショウ</t>
    </rPh>
    <rPh sb="19" eb="20">
      <t>キン</t>
    </rPh>
    <rPh sb="20" eb="22">
      <t>トクベツ</t>
    </rPh>
    <rPh sb="22" eb="24">
      <t>カイケイ</t>
    </rPh>
    <phoneticPr fontId="2"/>
  </si>
  <si>
    <t>福島県市町村総合事務組合　非常勤職員公務災害補償特別会計</t>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</si>
  <si>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　自治会館管理特別会計</t>
    <rPh sb="13" eb="15">
      <t>ジチ</t>
    </rPh>
    <rPh sb="15" eb="17">
      <t>カイカン</t>
    </rPh>
    <rPh sb="17" eb="19">
      <t>カンリ</t>
    </rPh>
    <rPh sb="19" eb="21">
      <t>トクベツ</t>
    </rPh>
    <rPh sb="21" eb="23">
      <t>カイケイ</t>
    </rPh>
    <phoneticPr fontId="2"/>
  </si>
  <si>
    <t>白河地方広域市町村圏整備組合　一般会計</t>
    <rPh sb="0" eb="2">
      <t>シラカワ</t>
    </rPh>
    <rPh sb="2" eb="4">
      <t>チホウ</t>
    </rPh>
    <rPh sb="4" eb="6">
      <t>コウイキ</t>
    </rPh>
    <rPh sb="6" eb="9">
      <t>シチョウソン</t>
    </rPh>
    <rPh sb="9" eb="10">
      <t>ケン</t>
    </rPh>
    <rPh sb="10" eb="12">
      <t>セイビ</t>
    </rPh>
    <rPh sb="12" eb="14">
      <t>クミアイ</t>
    </rPh>
    <rPh sb="15" eb="17">
      <t>イッパン</t>
    </rPh>
    <rPh sb="17" eb="19">
      <t>カイケイ</t>
    </rPh>
    <phoneticPr fontId="2"/>
  </si>
  <si>
    <t>白河地方広域市町村圏整備組合　水道用水供給事業会計</t>
    <rPh sb="0" eb="2">
      <t>シラカワ</t>
    </rPh>
    <rPh sb="2" eb="4">
      <t>チホウ</t>
    </rPh>
    <rPh sb="4" eb="6">
      <t>コウイキ</t>
    </rPh>
    <rPh sb="6" eb="9">
      <t>シチョウソン</t>
    </rPh>
    <rPh sb="9" eb="10">
      <t>ケン</t>
    </rPh>
    <rPh sb="10" eb="12">
      <t>セイビ</t>
    </rPh>
    <rPh sb="12" eb="14">
      <t>クミアイ</t>
    </rPh>
    <rPh sb="15" eb="17">
      <t>スイドウ</t>
    </rPh>
    <rPh sb="17" eb="19">
      <t>ヨウスイ</t>
    </rPh>
    <rPh sb="19" eb="21">
      <t>キョウキュウ</t>
    </rPh>
    <rPh sb="21" eb="23">
      <t>ジギョウ</t>
    </rPh>
    <rPh sb="23" eb="25">
      <t>カイケイ</t>
    </rPh>
    <phoneticPr fontId="2"/>
  </si>
  <si>
    <t>白河地方土地開発公社</t>
    <rPh sb="0" eb="2">
      <t>シラカワ</t>
    </rPh>
    <rPh sb="2" eb="4">
      <t>チホウ</t>
    </rPh>
    <rPh sb="4" eb="6">
      <t>トチ</t>
    </rPh>
    <rPh sb="6" eb="8">
      <t>カイハツ</t>
    </rPh>
    <rPh sb="8" eb="10">
      <t>コウシャ</t>
    </rPh>
    <phoneticPr fontId="2"/>
  </si>
  <si>
    <t>-</t>
    <phoneticPr fontId="2"/>
  </si>
  <si>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</si>
  <si>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　後期高齢者医療特別会計</t>
    <rPh sb="15" eb="17">
      <t>コウキ</t>
    </rPh>
    <rPh sb="17" eb="20">
      <t>コウレイシャ</t>
    </rPh>
    <rPh sb="20" eb="22">
      <t>イリョウ</t>
    </rPh>
    <rPh sb="22" eb="24">
      <t>トクベツ</t>
    </rPh>
    <rPh sb="24" eb="26">
      <t>カイケイ</t>
    </rPh>
    <phoneticPr fontId="2"/>
  </si>
  <si>
    <t>-</t>
    <phoneticPr fontId="2"/>
  </si>
  <si>
    <t>〇</t>
    <phoneticPr fontId="2"/>
  </si>
  <si>
    <t>新甲子温泉開発㈱</t>
    <rPh sb="0" eb="1">
      <t>シン</t>
    </rPh>
    <rPh sb="1" eb="3">
      <t>カシ</t>
    </rPh>
    <rPh sb="3" eb="5">
      <t>オンセン</t>
    </rPh>
    <rPh sb="5" eb="7">
      <t>カイハツ</t>
    </rPh>
    <phoneticPr fontId="2"/>
  </si>
  <si>
    <t>一般社団法人西郷村農業公社</t>
    <rPh sb="0" eb="2">
      <t>イッパン</t>
    </rPh>
    <rPh sb="2" eb="4">
      <t>シャダン</t>
    </rPh>
    <rPh sb="4" eb="6">
      <t>ホウジン</t>
    </rPh>
    <rPh sb="6" eb="9">
      <t>ニシゴウムラ</t>
    </rPh>
    <rPh sb="9" eb="11">
      <t>ノウギョウ</t>
    </rPh>
    <rPh sb="11" eb="13">
      <t>コウシャ</t>
    </rPh>
    <phoneticPr fontId="2"/>
  </si>
  <si>
    <t>-</t>
    <phoneticPr fontId="2"/>
  </si>
  <si>
    <t>公共施設整備基金</t>
    <rPh sb="0" eb="2">
      <t>コウキョウ</t>
    </rPh>
    <rPh sb="2" eb="4">
      <t>シセツ</t>
    </rPh>
    <rPh sb="4" eb="6">
      <t>セイビ</t>
    </rPh>
    <rPh sb="6" eb="8">
      <t>キキン</t>
    </rPh>
    <phoneticPr fontId="5"/>
  </si>
  <si>
    <t>人材育成基金</t>
    <rPh sb="0" eb="2">
      <t>ジンザイ</t>
    </rPh>
    <rPh sb="2" eb="4">
      <t>イクセイ</t>
    </rPh>
    <rPh sb="4" eb="6">
      <t>キキン</t>
    </rPh>
    <phoneticPr fontId="5"/>
  </si>
  <si>
    <t>子育て基金</t>
    <rPh sb="0" eb="2">
      <t>コソダ</t>
    </rPh>
    <rPh sb="3" eb="5">
      <t>キキン</t>
    </rPh>
    <phoneticPr fontId="5"/>
  </si>
  <si>
    <t>地域福祉基金</t>
    <rPh sb="0" eb="2">
      <t>チイキ</t>
    </rPh>
    <rPh sb="2" eb="4">
      <t>フクシ</t>
    </rPh>
    <rPh sb="4" eb="6">
      <t>キキン</t>
    </rPh>
    <phoneticPr fontId="5"/>
  </si>
  <si>
    <t>教育施設整備基金</t>
    <rPh sb="0" eb="2">
      <t>キョウイク</t>
    </rPh>
    <rPh sb="2" eb="4">
      <t>シセツ</t>
    </rPh>
    <rPh sb="4" eb="6">
      <t>セイビ</t>
    </rPh>
    <rPh sb="6" eb="8">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</si>
  <si>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</si>
  <si>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</si>
  <si>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</si>
  <si>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</si>
  <si>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</si>
  <si>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</si>
  <si>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</si>
  <si>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</si>
  <si>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</si>
  <si>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</si>
  <si>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</si>
  <si>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</si>
  <si>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地方債の新規発行を抑制してきた結果、将来負担比率が低下している。有形固定資産減価償却率は前年度比で上昇したが、類似団体内平均値は下回っている。公共施設総合管理計画に基づき、今後も、老朽化対策に積極的に取り組んでいく。</t>
    <phoneticPr fontId="5"/>
  </si>
  <si>
    <t>実質公債費比率、将来負担比率ともに類似団体と比較して低くなっている。これは平成25年度以降の財政運営の基本方針として、毎年の地方債の新規発行額を、その年の償還元金を上回らないよう抑制してきたためである。なお、今後、新庁舎整備事業による公共施設等適正管理推進事業債の借り入れなどにより、一時的に地方債残高の上昇が見込まれるため、実質公債費比率の上昇に伴い、将来負担比率も上昇してくるものと想定される。</t>
    <rPh sb="104" eb="106">
      <t>コンゴ</t>
    </rPh>
    <rPh sb="107" eb="110">
      <t>シンチョウシャ</t>
    </rPh>
    <rPh sb="110" eb="112">
      <t>セイビ</t>
    </rPh>
    <rPh sb="112" eb="114">
      <t>ジギョウ</t>
    </rPh>
    <rPh sb="117" eb="119">
      <t>コウキョウ</t>
    </rPh>
    <rPh sb="119" eb="121">
      <t>シセツ</t>
    </rPh>
    <rPh sb="121" eb="122">
      <t>トウ</t>
    </rPh>
    <rPh sb="122" eb="124">
      <t>テキセイ</t>
    </rPh>
    <rPh sb="124" eb="126">
      <t>カンリ</t>
    </rPh>
    <rPh sb="126" eb="128">
      <t>スイシン</t>
    </rPh>
    <rPh sb="128" eb="130">
      <t>ジギョウ</t>
    </rPh>
    <rPh sb="130" eb="131">
      <t>サイ</t>
    </rPh>
    <rPh sb="132" eb="133">
      <t>カ</t>
    </rPh>
    <rPh sb="134" eb="135">
      <t>イ</t>
    </rPh>
    <rPh sb="142" eb="145">
      <t>イチジテキ</t>
    </rPh>
    <rPh sb="146" eb="148">
      <t>チホウ</t>
    </rPh>
    <rPh sb="148" eb="149">
      <t>サイ</t>
    </rPh>
    <rPh sb="149" eb="151">
      <t>ザンダカ</t>
    </rPh>
    <rPh sb="152" eb="154">
      <t>ジョウショウ</t>
    </rPh>
    <rPh sb="155" eb="157">
      <t>ミコ</t>
    </rPh>
    <rPh sb="171" eb="173">
      <t>ジョウショウ</t>
    </rPh>
    <rPh sb="174" eb="175">
      <t>トモナ</t>
    </rPh>
    <rPh sb="177" eb="179">
      <t>ショウライ</t>
    </rPh>
    <rPh sb="179" eb="181">
      <t>フタン</t>
    </rPh>
    <rPh sb="181" eb="183">
      <t>ヒリツ</t>
    </rPh>
    <rPh sb="184" eb="186">
      <t>ジョウショウ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</si>
</sst>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56894</c:v>
                </c:pt>
                <c:pt idx="1">
                  <c:v>57122</c:v>
                </c:pt>
                <c:pt idx="2">
                  <c:v>53655</c:v>
                </c:pt>
                <c:pt idx="3">
                  <c:v>53869</c:v>
                </c:pt>
                <c:pt idx="4">
                  <c:v>59119</c:v>
                </c:pt>
              </c:numCache>
            </c:numRef>
          </c:val>
          <c:smooth val="0"/>
          <c:extLst>
            <c:ext xmlns:c16="http://schemas.microsoft.com/office/drawing/2014/chart" uri="{C3380CC4-5D6E-409C-BE32-E72D297353CC}">
              <c16:uniqueId val="{00000000-9079-4D5C-881B-8AED4F255BF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136573</c:v>
                </c:pt>
                <c:pt idx="1">
                  <c:v>94289</c:v>
                </c:pt>
                <c:pt idx="2">
                  <c:v>102772</c:v>
                </c:pt>
                <c:pt idx="3">
                  <c:v>158110</c:v>
                </c:pt>
                <c:pt idx="4">
                  <c:v>150627</c:v>
                </c:pt>
              </c:numCache>
            </c:numRef>
          </c:val>
          <c:smooth val="0"/>
          <c:extLst>
            <c:ext xmlns:c16="http://schemas.microsoft.com/office/drawing/2014/chart" uri="{C3380CC4-5D6E-409C-BE32-E72D297353CC}">
              <c16:uniqueId val="{00000001-9079-4D5C-881B-8AED4F255BF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6.18</c:v>
                </c:pt>
                <c:pt idx="1">
                  <c:v>5.87</c:v>
                </c:pt>
                <c:pt idx="2">
                  <c:v>9.0500000000000007</c:v>
                </c:pt>
                <c:pt idx="3">
                  <c:v>6.24</c:v>
                </c:pt>
                <c:pt idx="4">
                  <c:v>7.65</c:v>
                </c:pt>
              </c:numCache>
            </c:numRef>
          </c:val>
          <c:extLst>
            <c:ext xmlns:c16="http://schemas.microsoft.com/office/drawing/2014/chart" uri="{C3380CC4-5D6E-409C-BE32-E72D297353CC}">
              <c16:uniqueId val="{00000000-BEA8-4BF9-8C6D-4893C5B9D91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42.33</c:v>
                </c:pt>
                <c:pt idx="1">
                  <c:v>37.32</c:v>
                </c:pt>
                <c:pt idx="2">
                  <c:v>40.67</c:v>
                </c:pt>
                <c:pt idx="3">
                  <c:v>44.46</c:v>
                </c:pt>
                <c:pt idx="4">
                  <c:v>46.22</c:v>
                </c:pt>
              </c:numCache>
            </c:numRef>
          </c:val>
          <c:extLst>
            <c:ext xmlns:c16="http://schemas.microsoft.com/office/drawing/2014/chart" uri="{C3380CC4-5D6E-409C-BE32-E72D297353CC}">
              <c16:uniqueId val="{00000001-BEA8-4BF9-8C6D-4893C5B9D91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6.58</c:v>
                </c:pt>
                <c:pt idx="1">
                  <c:v>-5.72</c:v>
                </c:pt>
                <c:pt idx="2">
                  <c:v>6.09</c:v>
                </c:pt>
                <c:pt idx="3">
                  <c:v>1.79</c:v>
                </c:pt>
                <c:pt idx="4">
                  <c:v>4.62</c:v>
                </c:pt>
              </c:numCache>
            </c:numRef>
          </c:val>
          <c:smooth val="0"/>
          <c:extLst>
            <c:ext xmlns:c16="http://schemas.microsoft.com/office/drawing/2014/chart" uri="{C3380CC4-5D6E-409C-BE32-E72D297353CC}">
              <c16:uniqueId val="{00000002-BEA8-4BF9-8C6D-4893C5B9D91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9E0B-4FBF-83FA-F6D5A42BB3B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E0B-4FBF-83FA-F6D5A42BB3B7}"/>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0.02</c:v>
                </c:pt>
                <c:pt idx="2">
                  <c:v>#N/A</c:v>
                </c:pt>
                <c:pt idx="3">
                  <c:v>0.03</c:v>
                </c:pt>
                <c:pt idx="4">
                  <c:v>#N/A</c:v>
                </c:pt>
                <c:pt idx="5">
                  <c:v>0.03</c:v>
                </c:pt>
                <c:pt idx="6">
                  <c:v>#N/A</c:v>
                </c:pt>
                <c:pt idx="7">
                  <c:v>0.03</c:v>
                </c:pt>
                <c:pt idx="8">
                  <c:v>#N/A</c:v>
                </c:pt>
                <c:pt idx="9">
                  <c:v>0.04</c:v>
                </c:pt>
              </c:numCache>
            </c:numRef>
          </c:val>
          <c:extLst>
            <c:ext xmlns:c16="http://schemas.microsoft.com/office/drawing/2014/chart" uri="{C3380CC4-5D6E-409C-BE32-E72D297353CC}">
              <c16:uniqueId val="{00000002-9E0B-4FBF-83FA-F6D5A42BB3B7}"/>
            </c:ext>
          </c:extLst>
        </c:ser>
        <c:ser>
          <c:idx val="3"/>
          <c:order val="3"/>
          <c:tx>
            <c:strRef>
              <c:f>データシート!$A$30</c:f>
              <c:strCache>
                <c:ptCount val="1"/>
                <c:pt idx="0">
                  <c:v>農業集落排水事業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0.1</c:v>
                </c:pt>
                <c:pt idx="4">
                  <c:v>#N/A</c:v>
                </c:pt>
                <c:pt idx="5">
                  <c:v>0.04</c:v>
                </c:pt>
                <c:pt idx="6">
                  <c:v>#N/A</c:v>
                </c:pt>
                <c:pt idx="7">
                  <c:v>0.14000000000000001</c:v>
                </c:pt>
                <c:pt idx="8">
                  <c:v>#N/A</c:v>
                </c:pt>
                <c:pt idx="9">
                  <c:v>0.11</c:v>
                </c:pt>
              </c:numCache>
            </c:numRef>
          </c:val>
          <c:extLst>
            <c:ext xmlns:c16="http://schemas.microsoft.com/office/drawing/2014/chart" uri="{C3380CC4-5D6E-409C-BE32-E72D297353CC}">
              <c16:uniqueId val="{00000003-9E0B-4FBF-83FA-F6D5A42BB3B7}"/>
            </c:ext>
          </c:extLst>
        </c:ser>
        <c:ser>
          <c:idx val="4"/>
          <c:order val="4"/>
          <c:tx>
            <c:strRef>
              <c:f>データシート!$A$31</c:f>
              <c:strCache>
                <c:ptCount val="1"/>
                <c:pt idx="0">
                  <c:v>公共下水道事業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0.19</c:v>
                </c:pt>
                <c:pt idx="4">
                  <c:v>#N/A</c:v>
                </c:pt>
                <c:pt idx="5">
                  <c:v>0.53</c:v>
                </c:pt>
                <c:pt idx="6">
                  <c:v>#N/A</c:v>
                </c:pt>
                <c:pt idx="7">
                  <c:v>0.33</c:v>
                </c:pt>
                <c:pt idx="8">
                  <c:v>#N/A</c:v>
                </c:pt>
                <c:pt idx="9">
                  <c:v>0.16</c:v>
                </c:pt>
              </c:numCache>
            </c:numRef>
          </c:val>
          <c:extLst>
            <c:ext xmlns:c16="http://schemas.microsoft.com/office/drawing/2014/chart" uri="{C3380CC4-5D6E-409C-BE32-E72D297353CC}">
              <c16:uniqueId val="{00000004-9E0B-4FBF-83FA-F6D5A42BB3B7}"/>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1.89</c:v>
                </c:pt>
                <c:pt idx="2">
                  <c:v>#N/A</c:v>
                </c:pt>
                <c:pt idx="3">
                  <c:v>2.94</c:v>
                </c:pt>
                <c:pt idx="4">
                  <c:v>#N/A</c:v>
                </c:pt>
                <c:pt idx="5">
                  <c:v>3.3</c:v>
                </c:pt>
                <c:pt idx="6">
                  <c:v>#N/A</c:v>
                </c:pt>
                <c:pt idx="7">
                  <c:v>0.32</c:v>
                </c:pt>
                <c:pt idx="8">
                  <c:v>#N/A</c:v>
                </c:pt>
                <c:pt idx="9">
                  <c:v>0.25</c:v>
                </c:pt>
              </c:numCache>
            </c:numRef>
          </c:val>
          <c:extLst>
            <c:ext xmlns:c16="http://schemas.microsoft.com/office/drawing/2014/chart" uri="{C3380CC4-5D6E-409C-BE32-E72D297353CC}">
              <c16:uniqueId val="{00000005-9E0B-4FBF-83FA-F6D5A42BB3B7}"/>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0.56000000000000005</c:v>
                </c:pt>
                <c:pt idx="2">
                  <c:v>#N/A</c:v>
                </c:pt>
                <c:pt idx="3">
                  <c:v>1.52</c:v>
                </c:pt>
                <c:pt idx="4">
                  <c:v>#N/A</c:v>
                </c:pt>
                <c:pt idx="5">
                  <c:v>0.71</c:v>
                </c:pt>
                <c:pt idx="6">
                  <c:v>#N/A</c:v>
                </c:pt>
                <c:pt idx="7">
                  <c:v>0.67</c:v>
                </c:pt>
                <c:pt idx="8">
                  <c:v>#N/A</c:v>
                </c:pt>
                <c:pt idx="9">
                  <c:v>1.06</c:v>
                </c:pt>
              </c:numCache>
            </c:numRef>
          </c:val>
          <c:extLst>
            <c:ext xmlns:c16="http://schemas.microsoft.com/office/drawing/2014/chart" uri="{C3380CC4-5D6E-409C-BE32-E72D297353CC}">
              <c16:uniqueId val="{00000006-9E0B-4FBF-83FA-F6D5A42BB3B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6.18</c:v>
                </c:pt>
                <c:pt idx="2">
                  <c:v>#N/A</c:v>
                </c:pt>
                <c:pt idx="3">
                  <c:v>5.86</c:v>
                </c:pt>
                <c:pt idx="4">
                  <c:v>#N/A</c:v>
                </c:pt>
                <c:pt idx="5">
                  <c:v>9.0399999999999991</c:v>
                </c:pt>
                <c:pt idx="6">
                  <c:v>#N/A</c:v>
                </c:pt>
                <c:pt idx="7">
                  <c:v>6.24</c:v>
                </c:pt>
                <c:pt idx="8">
                  <c:v>#N/A</c:v>
                </c:pt>
                <c:pt idx="9">
                  <c:v>7.64</c:v>
                </c:pt>
              </c:numCache>
            </c:numRef>
          </c:val>
          <c:extLst>
            <c:ext xmlns:c16="http://schemas.microsoft.com/office/drawing/2014/chart" uri="{C3380CC4-5D6E-409C-BE32-E72D297353CC}">
              <c16:uniqueId val="{00000007-9E0B-4FBF-83FA-F6D5A42BB3B7}"/>
            </c:ext>
          </c:extLst>
        </c:ser>
        <c:ser>
          <c:idx val="8"/>
          <c:order val="8"/>
          <c:tx>
            <c:strRef>
              <c:f>データシート!$A$35</c:f>
              <c:strCache>
                <c:ptCount val="1"/>
                <c:pt idx="0">
                  <c:v>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9.86</c:v>
                </c:pt>
                <c:pt idx="2">
                  <c:v>#N/A</c:v>
                </c:pt>
                <c:pt idx="3">
                  <c:v>10.31</c:v>
                </c:pt>
                <c:pt idx="4">
                  <c:v>#N/A</c:v>
                </c:pt>
                <c:pt idx="5">
                  <c:v>10.8</c:v>
                </c:pt>
                <c:pt idx="6">
                  <c:v>#N/A</c:v>
                </c:pt>
                <c:pt idx="7">
                  <c:v>11.19</c:v>
                </c:pt>
                <c:pt idx="8">
                  <c:v>#N/A</c:v>
                </c:pt>
                <c:pt idx="9">
                  <c:v>11.45</c:v>
                </c:pt>
              </c:numCache>
            </c:numRef>
          </c:val>
          <c:extLst>
            <c:ext xmlns:c16="http://schemas.microsoft.com/office/drawing/2014/chart" uri="{C3380CC4-5D6E-409C-BE32-E72D297353CC}">
              <c16:uniqueId val="{00000008-9E0B-4FBF-83FA-F6D5A42BB3B7}"/>
            </c:ext>
          </c:extLst>
        </c:ser>
        <c:ser>
          <c:idx val="9"/>
          <c:order val="9"/>
          <c:tx>
            <c:strRef>
              <c:f>データシート!$A$36</c:f>
              <c:strCache>
                <c:ptCount val="1"/>
                <c:pt idx="0">
                  <c:v>工業用水道事業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12.72</c:v>
                </c:pt>
                <c:pt idx="2">
                  <c:v>#N/A</c:v>
                </c:pt>
                <c:pt idx="3">
                  <c:v>13.72</c:v>
                </c:pt>
                <c:pt idx="4">
                  <c:v>#N/A</c:v>
                </c:pt>
                <c:pt idx="5">
                  <c:v>14.94</c:v>
                </c:pt>
                <c:pt idx="6">
                  <c:v>#N/A</c:v>
                </c:pt>
                <c:pt idx="7">
                  <c:v>14.82</c:v>
                </c:pt>
                <c:pt idx="8">
                  <c:v>#N/A</c:v>
                </c:pt>
                <c:pt idx="9">
                  <c:v>14.69</c:v>
                </c:pt>
              </c:numCache>
            </c:numRef>
          </c:val>
          <c:extLst>
            <c:ext xmlns:c16="http://schemas.microsoft.com/office/drawing/2014/chart" uri="{C3380CC4-5D6E-409C-BE32-E72D297353CC}">
              <c16:uniqueId val="{00000009-9E0B-4FBF-83FA-F6D5A42BB3B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754</c:v>
                </c:pt>
                <c:pt idx="5">
                  <c:v>778</c:v>
                </c:pt>
                <c:pt idx="8">
                  <c:v>811</c:v>
                </c:pt>
                <c:pt idx="11">
                  <c:v>807</c:v>
                </c:pt>
                <c:pt idx="14">
                  <c:v>781</c:v>
                </c:pt>
              </c:numCache>
            </c:numRef>
          </c:val>
          <c:extLst>
            <c:ext xmlns:c16="http://schemas.microsoft.com/office/drawing/2014/chart" uri="{C3380CC4-5D6E-409C-BE32-E72D297353CC}">
              <c16:uniqueId val="{00000000-C3C8-42EC-BE6A-EC8A21D6FAD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1-C3C8-42EC-BE6A-EC8A21D6FAD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136</c:v>
                </c:pt>
                <c:pt idx="3">
                  <c:v>136</c:v>
                </c:pt>
                <c:pt idx="6">
                  <c:v>71</c:v>
                </c:pt>
                <c:pt idx="9">
                  <c:v>24</c:v>
                </c:pt>
                <c:pt idx="12">
                  <c:v>0</c:v>
                </c:pt>
              </c:numCache>
            </c:numRef>
          </c:val>
          <c:extLst>
            <c:ext xmlns:c16="http://schemas.microsoft.com/office/drawing/2014/chart" uri="{C3380CC4-5D6E-409C-BE32-E72D297353CC}">
              <c16:uniqueId val="{00000002-C3C8-42EC-BE6A-EC8A21D6FAD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41</c:v>
                </c:pt>
                <c:pt idx="3">
                  <c:v>44</c:v>
                </c:pt>
                <c:pt idx="6">
                  <c:v>44</c:v>
                </c:pt>
                <c:pt idx="9">
                  <c:v>27</c:v>
                </c:pt>
                <c:pt idx="12">
                  <c:v>12</c:v>
                </c:pt>
              </c:numCache>
            </c:numRef>
          </c:val>
          <c:extLst>
            <c:ext xmlns:c16="http://schemas.microsoft.com/office/drawing/2014/chart" uri="{C3380CC4-5D6E-409C-BE32-E72D297353CC}">
              <c16:uniqueId val="{00000003-C3C8-42EC-BE6A-EC8A21D6FAD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370</c:v>
                </c:pt>
                <c:pt idx="3">
                  <c:v>346</c:v>
                </c:pt>
                <c:pt idx="6">
                  <c:v>368</c:v>
                </c:pt>
                <c:pt idx="9">
                  <c:v>380</c:v>
                </c:pt>
                <c:pt idx="12">
                  <c:v>373</c:v>
                </c:pt>
              </c:numCache>
            </c:numRef>
          </c:val>
          <c:extLst>
            <c:ext xmlns:c16="http://schemas.microsoft.com/office/drawing/2014/chart" uri="{C3380CC4-5D6E-409C-BE32-E72D297353CC}">
              <c16:uniqueId val="{00000004-C3C8-42EC-BE6A-EC8A21D6FAD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C8-42EC-BE6A-EC8A21D6FAD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3C8-42EC-BE6A-EC8A21D6FAD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630</c:v>
                </c:pt>
                <c:pt idx="3">
                  <c:v>645</c:v>
                </c:pt>
                <c:pt idx="6">
                  <c:v>652</c:v>
                </c:pt>
                <c:pt idx="9">
                  <c:v>624</c:v>
                </c:pt>
                <c:pt idx="12">
                  <c:v>610</c:v>
                </c:pt>
              </c:numCache>
            </c:numRef>
          </c:val>
          <c:extLst>
            <c:ext xmlns:c16="http://schemas.microsoft.com/office/drawing/2014/chart" uri="{C3380CC4-5D6E-409C-BE32-E72D297353CC}">
              <c16:uniqueId val="{00000007-C3C8-42EC-BE6A-EC8A21D6FAD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425</c:v>
                </c:pt>
                <c:pt idx="2">
                  <c:v>#N/A</c:v>
                </c:pt>
                <c:pt idx="3">
                  <c:v>#N/A</c:v>
                </c:pt>
                <c:pt idx="4">
                  <c:v>393</c:v>
                </c:pt>
                <c:pt idx="5">
                  <c:v>#N/A</c:v>
                </c:pt>
                <c:pt idx="6">
                  <c:v>#N/A</c:v>
                </c:pt>
                <c:pt idx="7">
                  <c:v>324</c:v>
                </c:pt>
                <c:pt idx="8">
                  <c:v>#N/A</c:v>
                </c:pt>
                <c:pt idx="9">
                  <c:v>#N/A</c:v>
                </c:pt>
                <c:pt idx="10">
                  <c:v>248</c:v>
                </c:pt>
                <c:pt idx="11">
                  <c:v>#N/A</c:v>
                </c:pt>
                <c:pt idx="12">
                  <c:v>#N/A</c:v>
                </c:pt>
                <c:pt idx="13">
                  <c:v>214</c:v>
                </c:pt>
                <c:pt idx="14">
                  <c:v>#N/A</c:v>
                </c:pt>
              </c:numCache>
            </c:numRef>
          </c:val>
          <c:smooth val="0"/>
          <c:extLst>
            <c:ext xmlns:c16="http://schemas.microsoft.com/office/drawing/2014/chart" uri="{C3380CC4-5D6E-409C-BE32-E72D297353CC}">
              <c16:uniqueId val="{00000008-C3C8-42EC-BE6A-EC8A21D6FAD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9269</c:v>
                </c:pt>
                <c:pt idx="5">
                  <c:v>8978</c:v>
                </c:pt>
                <c:pt idx="8">
                  <c:v>8844</c:v>
                </c:pt>
                <c:pt idx="11">
                  <c:v>8646</c:v>
                </c:pt>
                <c:pt idx="14">
                  <c:v>8232</c:v>
                </c:pt>
              </c:numCache>
            </c:numRef>
          </c:val>
          <c:extLst>
            <c:ext xmlns:c16="http://schemas.microsoft.com/office/drawing/2014/chart" uri="{C3380CC4-5D6E-409C-BE32-E72D297353CC}">
              <c16:uniqueId val="{00000000-07C2-43D0-83DF-E245C8C1D4F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102</c:v>
                </c:pt>
                <c:pt idx="5">
                  <c:v>82</c:v>
                </c:pt>
                <c:pt idx="8">
                  <c:v>70</c:v>
                </c:pt>
                <c:pt idx="11">
                  <c:v>52</c:v>
                </c:pt>
                <c:pt idx="14">
                  <c:v>40</c:v>
                </c:pt>
              </c:numCache>
            </c:numRef>
          </c:val>
          <c:extLst>
            <c:ext xmlns:c16="http://schemas.microsoft.com/office/drawing/2014/chart" uri="{C3380CC4-5D6E-409C-BE32-E72D297353CC}">
              <c16:uniqueId val="{00000001-07C2-43D0-83DF-E245C8C1D4F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4780</c:v>
                </c:pt>
                <c:pt idx="5">
                  <c:v>4471</c:v>
                </c:pt>
                <c:pt idx="8">
                  <c:v>4713</c:v>
                </c:pt>
                <c:pt idx="11">
                  <c:v>5306</c:v>
                </c:pt>
                <c:pt idx="14">
                  <c:v>5527</c:v>
                </c:pt>
              </c:numCache>
            </c:numRef>
          </c:val>
          <c:extLst>
            <c:ext xmlns:c16="http://schemas.microsoft.com/office/drawing/2014/chart" uri="{C3380CC4-5D6E-409C-BE32-E72D297353CC}">
              <c16:uniqueId val="{00000002-07C2-43D0-83DF-E245C8C1D4F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7C2-43D0-83DF-E245C8C1D4F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7C2-43D0-83DF-E245C8C1D4F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60</c:v>
                </c:pt>
                <c:pt idx="6">
                  <c:v>17</c:v>
                </c:pt>
                <c:pt idx="9">
                  <c:v>216</c:v>
                </c:pt>
                <c:pt idx="12">
                  <c:v>0</c:v>
                </c:pt>
              </c:numCache>
            </c:numRef>
          </c:val>
          <c:extLst>
            <c:ext xmlns:c16="http://schemas.microsoft.com/office/drawing/2014/chart" uri="{C3380CC4-5D6E-409C-BE32-E72D297353CC}">
              <c16:uniqueId val="{00000005-07C2-43D0-83DF-E245C8C1D4F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625</c:v>
                </c:pt>
                <c:pt idx="3">
                  <c:v>795</c:v>
                </c:pt>
                <c:pt idx="6">
                  <c:v>721</c:v>
                </c:pt>
                <c:pt idx="9">
                  <c:v>571</c:v>
                </c:pt>
                <c:pt idx="12">
                  <c:v>606</c:v>
                </c:pt>
              </c:numCache>
            </c:numRef>
          </c:val>
          <c:extLst>
            <c:ext xmlns:c16="http://schemas.microsoft.com/office/drawing/2014/chart" uri="{C3380CC4-5D6E-409C-BE32-E72D297353CC}">
              <c16:uniqueId val="{00000006-07C2-43D0-83DF-E245C8C1D4F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133</c:v>
                </c:pt>
                <c:pt idx="3">
                  <c:v>99</c:v>
                </c:pt>
                <c:pt idx="6">
                  <c:v>60</c:v>
                </c:pt>
                <c:pt idx="9">
                  <c:v>61</c:v>
                </c:pt>
                <c:pt idx="12">
                  <c:v>81</c:v>
                </c:pt>
              </c:numCache>
            </c:numRef>
          </c:val>
          <c:extLst>
            <c:ext xmlns:c16="http://schemas.microsoft.com/office/drawing/2014/chart" uri="{C3380CC4-5D6E-409C-BE32-E72D297353CC}">
              <c16:uniqueId val="{00000007-07C2-43D0-83DF-E245C8C1D4F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4260</c:v>
                </c:pt>
                <c:pt idx="3">
                  <c:v>4110</c:v>
                </c:pt>
                <c:pt idx="6">
                  <c:v>3847</c:v>
                </c:pt>
                <c:pt idx="9">
                  <c:v>3742</c:v>
                </c:pt>
                <c:pt idx="12">
                  <c:v>3622</c:v>
                </c:pt>
              </c:numCache>
            </c:numRef>
          </c:val>
          <c:extLst>
            <c:ext xmlns:c16="http://schemas.microsoft.com/office/drawing/2014/chart" uri="{C3380CC4-5D6E-409C-BE32-E72D297353CC}">
              <c16:uniqueId val="{00000008-07C2-43D0-83DF-E245C8C1D4F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230</c:v>
                </c:pt>
                <c:pt idx="3">
                  <c:v>95</c:v>
                </c:pt>
                <c:pt idx="6">
                  <c:v>24</c:v>
                </c:pt>
                <c:pt idx="9">
                  <c:v>0</c:v>
                </c:pt>
                <c:pt idx="12">
                  <c:v>0</c:v>
                </c:pt>
              </c:numCache>
            </c:numRef>
          </c:val>
          <c:extLst>
            <c:ext xmlns:c16="http://schemas.microsoft.com/office/drawing/2014/chart" uri="{C3380CC4-5D6E-409C-BE32-E72D297353CC}">
              <c16:uniqueId val="{00000009-07C2-43D0-83DF-E245C8C1D4F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7087</c:v>
                </c:pt>
                <c:pt idx="3">
                  <c:v>6772</c:v>
                </c:pt>
                <c:pt idx="6">
                  <c:v>6894</c:v>
                </c:pt>
                <c:pt idx="9">
                  <c:v>6872</c:v>
                </c:pt>
                <c:pt idx="12">
                  <c:v>6525</c:v>
                </c:pt>
              </c:numCache>
            </c:numRef>
          </c:val>
          <c:extLst>
            <c:ext xmlns:c16="http://schemas.microsoft.com/office/drawing/2014/chart" uri="{C3380CC4-5D6E-409C-BE32-E72D297353CC}">
              <c16:uniqueId val="{0000000A-07C2-43D0-83DF-E245C8C1D4F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7C2-43D0-83DF-E245C8C1D4F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2168</c:v>
                </c:pt>
                <c:pt idx="1">
                  <c:v>2410</c:v>
                </c:pt>
                <c:pt idx="2">
                  <c:v>2579</c:v>
                </c:pt>
              </c:numCache>
            </c:numRef>
          </c:val>
          <c:extLst>
            <c:ext xmlns:c16="http://schemas.microsoft.com/office/drawing/2014/chart" uri="{C3380CC4-5D6E-409C-BE32-E72D297353CC}">
              <c16:uniqueId val="{00000000-1556-445B-9657-535D12925B4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58</c:v>
                </c:pt>
                <c:pt idx="1">
                  <c:v>58</c:v>
                </c:pt>
                <c:pt idx="2">
                  <c:v>58</c:v>
                </c:pt>
              </c:numCache>
            </c:numRef>
          </c:val>
          <c:extLst>
            <c:ext xmlns:c16="http://schemas.microsoft.com/office/drawing/2014/chart" uri="{C3380CC4-5D6E-409C-BE32-E72D297353CC}">
              <c16:uniqueId val="{00000001-1556-445B-9657-535D12925B4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2024</c:v>
                </c:pt>
                <c:pt idx="1">
                  <c:v>2223</c:v>
                </c:pt>
                <c:pt idx="2">
                  <c:v>2228</c:v>
                </c:pt>
              </c:numCache>
            </c:numRef>
          </c:val>
          <c:extLst>
            <c:ext xmlns:c16="http://schemas.microsoft.com/office/drawing/2014/chart" uri="{C3380CC4-5D6E-409C-BE32-E72D297353CC}">
              <c16:uniqueId val="{00000002-1556-445B-9657-535D12925B4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{98C4CF00-AA2A-4397-BC29-64122311ED05}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809E-4D51-BA34-FDEE2856B8E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{8DCEEB5B-E3B6-4D9A-BC40-6A0AF987524D}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09E-4D51-BA34-FDEE2856B8E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{642A0FDE-798A-4FD1-975B-48C894C524BF}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09E-4D51-BA34-FDEE2856B8E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{6F6199BB-EDEA-4771-B5AA-F37EB3ABDA6C}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09E-4D51-BA34-FDEE2856B8E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{628E2ECD-CCA4-4A44-BB54-5B8C56E5F67A}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09E-4D51-BA34-FDEE2856B8E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{481C39E3-885F-46D0-AC05-91A4ECB3CBCA}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809E-4D51-BA34-FDEE2856B8E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{81A598FA-C623-486C-ACB3-067BD67A541C}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809E-4D51-BA34-FDEE2856B8E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{3A484C50-FA21-4E12-B036-0B6641871B63}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809E-4D51-BA34-FDEE2856B8E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{A2E2A756-58D2-4CFA-B562-7415470BFB56}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809E-4D51-BA34-FDEE2856B8E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51.6</c:v>
                </c:pt>
                <c:pt idx="24">
                  <c:v>53.2</c:v>
                </c:pt>
                <c:pt idx="32">
                  <c:v>54.7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09E-4D51-BA34-FDEE2856B8E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{D3F2DBD1-867E-4136-88B1-4256803204F2}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809E-4D51-BA34-FDEE2856B8E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{FD7E31C5-31E3-4073-98D6-00818812C66C}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09E-4D51-BA34-FDEE2856B8E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{710B9AF4-4E72-481E-853E-B0117D606E1C}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09E-4D51-BA34-FDEE2856B8E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{8113D3FF-55B6-41B8-9DB0-00125D1CDB7D}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09E-4D51-BA34-FDEE2856B8E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{0FBCE6B7-FF12-48F4-93C4-24780D6D1809}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09E-4D51-BA34-FDEE2856B8E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{FCA36D6F-7861-4BA0-936F-428E93332307}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809E-4D51-BA34-FDEE2856B8EE}"/>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{D7036C5C-3589-4FA4-8D5F-4C451B21F714}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809E-4D51-BA34-FDEE2856B8EE}"/>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{B4848EF9-7B7D-480B-8F03-6F6710800C78}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809E-4D51-BA34-FDEE2856B8EE}"/>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{1E7408E2-B1CC-4089-8F55-E73BCBE695AA}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809E-4D51-BA34-FDEE2856B8E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57.8</c:v>
                </c:pt>
                <c:pt idx="24">
                  <c:v>59.5</c:v>
                </c:pt>
                <c:pt idx="32">
                  <c:v>60.4</c:v>
                </c:pt>
              </c:numCache>
            </c:numRef>
          </c:xVal>
          <c:yVal>
            <c:numRef>
              <c:f>公会計指標分析・財政指標組合せ分析表!$BP$55:$DC$55</c:f>
              <c:numCache>
                <c:formatCode>#,##0.0;"▲ "#,##0.0</c:formatCode>
                <c:ptCount val="40"/>
                <c:pt idx="16">
                  <c:v>14</c:v>
                </c:pt>
                <c:pt idx="24">
                  <c:v>11.4</c:v>
                </c:pt>
                <c:pt idx="32">
                  <c:v>10.4</c:v>
                </c:pt>
              </c:numCache>
            </c:numRef>
          </c:yVal>
          <c:smooth val="0"/>
          <c:extLst>
            <c:ext xmlns:c16="http://schemas.microsoft.com/office/drawing/2014/chart" uri="{C3380CC4-5D6E-409C-BE32-E72D297353CC}">
              <c16:uniqueId val="{00000013-809E-4D51-BA34-FDEE2856B8EE}"/>
            </c:ext>
          </c:extLst>
        </c:ser>
        <c:dLbls>
          <c:showLegendKey val="0"/>
          <c:showVal val="1"/>
          <c:showCatName val="0"/>
          <c:showSerName val="0"/>
          <c:showPercent val="0"/>
          <c:showBubbleSize val="0"/>
        </c:dLbls>
        <c:axId val="46179840"/>
        <c:axId val="46181760"/>
      </c:scatterChart>
      <c:valAx>
        <c:axId val="46179840"/>
        <c:scaling>
          <c:orientation val="minMax"/>
          <c:max val="60.7"/>
          <c:min val="57.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4.6"/>
          <c:min val="9.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{B785916C-7874-4C02-8268-6858B16031B4}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6CE0-48FB-BCDE-DA645B5B7CE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{77EAFEC0-52ED-4179-9E42-46AD0ED82DF3}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CE0-48FB-BCDE-DA645B5B7CE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{E160620C-27BC-4C74-B759-8EA58B5B1733}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CE0-48FB-BCDE-DA645B5B7CE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{C912BFD9-69BB-49C2-8BEA-52F59026E603}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CE0-48FB-BCDE-DA645B5B7CE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{F74403FA-849F-46CE-BC1E-1D2C59E4B7FC}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CE0-48FB-BCDE-DA645B5B7CEC}"/>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{380CF9B5-3E70-46FB-B421-A81A3B72EC15}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6CE0-48FB-BCDE-DA645B5B7CEC}"/>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{3752BB71-DFDC-4E51-A2D3-CC0CE55D5662}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6CE0-48FB-BCDE-DA645B5B7CEC}"/>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{3AD56BFD-F342-4846-AB85-4CE906336105}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6CE0-48FB-BCDE-DA645B5B7CEC}"/>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{4E13E1B9-3EE2-42A6-B601-5921F9A86387}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6CE0-48FB-BCDE-DA645B5B7CE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c:v>
                </c:pt>
                <c:pt idx="8">
                  <c:v>9.1</c:v>
                </c:pt>
                <c:pt idx="16">
                  <c:v>8.1999999999999993</c:v>
                </c:pt>
                <c:pt idx="24">
                  <c:v>6.9</c:v>
                </c:pt>
                <c:pt idx="32">
                  <c:v>5.6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CE0-48FB-BCDE-DA645B5B7CE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{F90567B2-14E8-48AE-862D-33D121BD8E6F}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6CE0-48FB-BCDE-DA645B5B7CE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{D534F567-33CD-4B80-A66A-5302073B5D88}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CE0-48FB-BCDE-DA645B5B7CE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{7AEE4A7A-63DA-4AEB-B71E-3AA27678E8CE}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CE0-48FB-BCDE-DA645B5B7CE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{88974841-A0E8-44FA-BA40-3CF4788E5543}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CE0-48FB-BCDE-DA645B5B7CE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{42F6DC6F-4884-41D2-8694-378C84B4F982}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CE0-48FB-BCDE-DA645B5B7CEC}"/>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{7A5D38B7-2485-480A-9C03-B410765EC763}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6CE0-48FB-BCDE-DA645B5B7CEC}"/>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{D64FAA33-3817-414C-A92E-1AFF58A54112}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6CE0-48FB-BCDE-DA645B5B7CEC}"/>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{E69A2155-214F-4395-8772-4419CAD046C0}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6CE0-48FB-BCDE-DA645B5B7CEC}"/>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{06566359-C5DA-4B28-9632-4AE4CED17954}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6CE0-48FB-BCDE-DA645B5B7CE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6.6</c:v>
                </c:pt>
                <c:pt idx="16">
                  <c:v>6.5</c:v>
                </c:pt>
                <c:pt idx="24">
                  <c:v>6.7</c:v>
                </c:pt>
                <c:pt idx="32">
                  <c:v>6.6</c:v>
                </c:pt>
              </c:numCache>
            </c:numRef>
          </c:xVal>
          <c:yVal>
            <c:numRef>
              <c:f>公会計指標分析・財政指標組合せ分析表!$BP$77:$DC$77</c:f>
              <c:numCache>
                <c:formatCode>#,##0.0;"▲ "#,##0.0</c:formatCode>
                <c:ptCount val="40"/>
                <c:pt idx="0">
                  <c:v>20.2</c:v>
                </c:pt>
                <c:pt idx="8">
                  <c:v>15.5</c:v>
                </c:pt>
                <c:pt idx="16">
                  <c:v>14</c:v>
                </c:pt>
                <c:pt idx="24">
                  <c:v>11.4</c:v>
                </c:pt>
                <c:pt idx="32">
                  <c:v>10.4</c:v>
                </c:pt>
              </c:numCache>
            </c:numRef>
          </c:yVal>
          <c:smooth val="0"/>
          <c:extLst>
            <c:ext xmlns:c16="http://schemas.microsoft.com/office/drawing/2014/chart" uri="{C3380CC4-5D6E-409C-BE32-E72D297353CC}">
              <c16:uniqueId val="{00000013-6CE0-48FB-BCDE-DA645B5B7CEC}"/>
            </c:ext>
          </c:extLst>
        </c:ser>
        <c:dLbls>
          <c:showLegendKey val="0"/>
          <c:showVal val="1"/>
          <c:showCatName val="0"/>
          <c:showSerName val="0"/>
          <c:showPercent val="0"/>
          <c:showBubbleSize val="0"/>
        </c:dLbls>
        <c:axId val="84219776"/>
        <c:axId val="84234240"/>
      </c:scatterChart>
      <c:valAx>
        <c:axId val="84219776"/>
        <c:scaling>
          <c:orientation val="minMax"/>
          <c:max val="7.1999999999999993"/>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1.900000000000002"/>
          <c:min val="9.199999999999999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福島県西郷村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 実質公債費比率については低下傾向にある。</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現在は、償還元金額と借入額圧縮のプライマリーバランスの結果、減少傾向にある。</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しかし、令和</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年度以降、大型公共事業の計画が控えており、新規借入額が増加が見込まれる。</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基本的には起債借入額の圧縮を前提に予算編成を行い、実質公債費率の低下に努める。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満期一括償還地方債を利用していない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福島県西郷村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令和元</a:t>
          </a:r>
          <a:r>
            <a:rPr lang="ja-JP" altLang="ja-JP" sz="1100" b="0" i="0" baseline="0">
              <a:solidFill>
                <a:schemeClr val="dk1"/>
              </a:solidFill>
              <a:effectLst/>
              <a:latin typeface="+mn-lt"/>
              <a:ea typeface="+mn-ea"/>
              <a:cs typeface="+mn-cs"/>
            </a:rPr>
            <a:t>年度の将来負担比率は前年度に引き続き</a:t>
          </a:r>
          <a:r>
            <a:rPr lang="en-US" altLang="ja-JP" sz="1100" b="0" i="0" baseline="0">
              <a:solidFill>
                <a:schemeClr val="dk1"/>
              </a:solidFill>
              <a:effectLst/>
              <a:latin typeface="+mn-lt"/>
              <a:ea typeface="+mn-ea"/>
              <a:cs typeface="+mn-cs"/>
            </a:rPr>
            <a:t>0</a:t>
          </a:r>
          <a:r>
            <a:rPr lang="ja-JP" altLang="ja-JP" sz="1100" b="0" i="0" baseline="0">
              <a:solidFill>
                <a:schemeClr val="dk1"/>
              </a:solidFill>
              <a:effectLst/>
              <a:latin typeface="+mn-lt"/>
              <a:ea typeface="+mn-ea"/>
              <a:cs typeface="+mn-cs"/>
            </a:rPr>
            <a:t>（マイナス）であった。</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主な要因としては、地方債残高が減少したこと、充当可能基金残高の増加したことによるものである。</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令和</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年度以降、予定されている大型公共事業による、起債借入増、基金取崩が控えており、将来負担比率の若干の悪化が見込まれる。</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財政状況を見つつ、繰上償還を実施、事業債の起債を抑制するなど、地方債残高の圧縮を図る必要がある。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福島県西郷村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財政調整基金に歳計剰余金の</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6,920</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電源立地地域対策交付金基金</a:t>
          </a:r>
          <a:r>
            <a:rPr kumimoji="1" lang="ja-JP" altLang="ja-JP" sz="1100">
              <a:solidFill>
                <a:schemeClr val="dk1"/>
              </a:solidFill>
              <a:effectLst/>
              <a:latin typeface="+mn-lt"/>
              <a:ea typeface="+mn-ea"/>
              <a:cs typeface="+mn-cs"/>
            </a:rPr>
            <a:t>に</a:t>
          </a:r>
          <a:r>
            <a:rPr kumimoji="1" lang="en-US" altLang="ja-JP" sz="1100">
              <a:solidFill>
                <a:schemeClr val="dk1"/>
              </a:solidFill>
              <a:effectLst/>
              <a:latin typeface="+mn-lt"/>
              <a:ea typeface="+mn-ea"/>
              <a:cs typeface="+mn-cs"/>
            </a:rPr>
            <a:t>522</a:t>
          </a:r>
          <a:r>
            <a:rPr kumimoji="1" lang="ja-JP" altLang="en-US"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8</a:t>
          </a:r>
          <a:r>
            <a:rPr kumimoji="1" lang="ja-JP" altLang="en-US" sz="1100">
              <a:solidFill>
                <a:schemeClr val="dk1"/>
              </a:solidFill>
              <a:effectLst/>
              <a:latin typeface="+mn-lt"/>
              <a:ea typeface="+mn-ea"/>
              <a:cs typeface="+mn-cs"/>
            </a:rPr>
            <a:t>千</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森林環境譲与税基金</a:t>
          </a:r>
          <a:r>
            <a:rPr kumimoji="1" lang="ja-JP" altLang="ja-JP" sz="1100">
              <a:solidFill>
                <a:schemeClr val="dk1"/>
              </a:solidFill>
              <a:effectLst/>
              <a:latin typeface="+mn-lt"/>
              <a:ea typeface="+mn-ea"/>
              <a:cs typeface="+mn-cs"/>
            </a:rPr>
            <a:t>に</a:t>
          </a:r>
          <a:r>
            <a:rPr kumimoji="1" lang="en-US" altLang="ja-JP" sz="1100">
              <a:solidFill>
                <a:schemeClr val="dk1"/>
              </a:solidFill>
              <a:effectLst/>
              <a:latin typeface="+mn-lt"/>
              <a:ea typeface="+mn-ea"/>
              <a:cs typeface="+mn-cs"/>
            </a:rPr>
            <a:t>372</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千</a:t>
          </a:r>
          <a:r>
            <a:rPr kumimoji="1" lang="ja-JP" altLang="ja-JP" sz="1100">
              <a:solidFill>
                <a:schemeClr val="dk1"/>
              </a:solidFill>
              <a:effectLst/>
              <a:latin typeface="+mn-lt"/>
              <a:ea typeface="+mn-ea"/>
              <a:cs typeface="+mn-cs"/>
            </a:rPr>
            <a:t>円、それぞれ積立した。取崩しについては法人税の増収等により全体で</a:t>
          </a:r>
          <a:r>
            <a:rPr kumimoji="1" lang="en-US" altLang="ja-JP" sz="1100">
              <a:solidFill>
                <a:schemeClr val="dk1"/>
              </a:solidFill>
              <a:effectLst/>
              <a:latin typeface="+mn-lt"/>
              <a:ea typeface="+mn-ea"/>
              <a:cs typeface="+mn-cs"/>
            </a:rPr>
            <a:t>1,111</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千円に圧縮したため、全体では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7,376</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千円の増となった。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年度以降に、庁舎整備、道の駅整備、給食センター建替えなどの大型公共事業が控えており、基金を活用し事業を行うため、なるべく基金を温存した形で事業を進めていく。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公共施設整備基金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公共施設の整備に要する資金</a:t>
          </a:r>
          <a:endParaRPr lang="ja-JP" altLang="ja-JP" sz="1400">
            <a:effectLst/>
          </a:endParaRPr>
        </a:p>
        <a:p>
          <a:r>
            <a:rPr kumimoji="1" lang="ja-JP" altLang="ja-JP" sz="1100">
              <a:solidFill>
                <a:schemeClr val="dk1"/>
              </a:solidFill>
              <a:effectLst/>
              <a:latin typeface="+mn-lt"/>
              <a:ea typeface="+mn-ea"/>
              <a:cs typeface="+mn-cs"/>
            </a:rPr>
            <a:t>　人材育成基金　　　　：　村民の人材育成に関する幅広い分野の活動の促進に要する事業資金</a:t>
          </a:r>
          <a:endParaRPr lang="ja-JP" altLang="ja-JP" sz="1400">
            <a:effectLst/>
          </a:endParaRPr>
        </a:p>
        <a:p>
          <a:r>
            <a:rPr kumimoji="1" lang="ja-JP" altLang="ja-JP" sz="1100">
              <a:solidFill>
                <a:schemeClr val="dk1"/>
              </a:solidFill>
              <a:effectLst/>
              <a:latin typeface="+mn-lt"/>
              <a:ea typeface="+mn-ea"/>
              <a:cs typeface="+mn-cs"/>
            </a:rPr>
            <a:t>　子育て基金　　　　　：　子供が健やかに生まれ育つ環境づくりの推進</a:t>
          </a:r>
          <a:endParaRPr lang="ja-JP" altLang="ja-JP" sz="1400">
            <a:effectLst/>
          </a:endParaRPr>
        </a:p>
        <a:p>
          <a:r>
            <a:rPr kumimoji="1" lang="ja-JP" altLang="ja-JP" sz="1100">
              <a:solidFill>
                <a:schemeClr val="dk1"/>
              </a:solidFill>
              <a:effectLst/>
              <a:latin typeface="+mn-lt"/>
              <a:ea typeface="+mn-ea"/>
              <a:cs typeface="+mn-cs"/>
            </a:rPr>
            <a:t>　教育施設整備基金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教育施設の整備に要する資金</a:t>
          </a:r>
          <a:endParaRPr lang="ja-JP" altLang="ja-JP" sz="1400">
            <a:effectLst/>
          </a:endParaRPr>
        </a:p>
        <a:p>
          <a:r>
            <a:rPr kumimoji="1" lang="ja-JP" altLang="ja-JP" sz="1100">
              <a:solidFill>
                <a:schemeClr val="dk1"/>
              </a:solidFill>
              <a:effectLst/>
              <a:latin typeface="+mn-lt"/>
              <a:ea typeface="+mn-ea"/>
              <a:cs typeface="+mn-cs"/>
            </a:rPr>
            <a:t>　地域福祉基金　　　　：　本格的な高齢化社会の到来に備え、地域における福祉活動の促進、快適な社会環境の形成その他、高齢者等の保健　　　</a:t>
          </a:r>
          <a:endParaRPr lang="ja-JP" altLang="ja-JP" sz="1400">
            <a:effectLst/>
          </a:endParaRPr>
        </a:p>
        <a:p>
          <a:r>
            <a:rPr kumimoji="1" lang="ja-JP" altLang="ja-JP" sz="1100">
              <a:solidFill>
                <a:schemeClr val="dk1"/>
              </a:solidFill>
              <a:effectLst/>
              <a:latin typeface="+mn-lt"/>
              <a:ea typeface="+mn-ea"/>
              <a:cs typeface="+mn-cs"/>
            </a:rPr>
            <a:t>　　　　　　　　　　　　　福祉の増進を図る</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人材育成基金　　　　：　中学生海外派遣事業、中学生異文化交流事業への充当のため</a:t>
          </a:r>
          <a:r>
            <a:rPr kumimoji="1" lang="en-US" altLang="ja-JP" sz="1100" b="0" i="0" baseline="0">
              <a:solidFill>
                <a:schemeClr val="dk1"/>
              </a:solidFill>
              <a:effectLst/>
              <a:latin typeface="+mn-lt"/>
              <a:ea typeface="+mn-ea"/>
              <a:cs typeface="+mn-cs"/>
            </a:rPr>
            <a:t>811</a:t>
          </a:r>
          <a:r>
            <a:rPr kumimoji="1" lang="ja-JP" altLang="ja-JP" sz="1100" b="0" i="0" baseline="0">
              <a:solidFill>
                <a:schemeClr val="dk1"/>
              </a:solidFill>
              <a:effectLst/>
              <a:latin typeface="+mn-lt"/>
              <a:ea typeface="+mn-ea"/>
              <a:cs typeface="+mn-cs"/>
            </a:rPr>
            <a:t>万</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千円取崩し</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森林環境譲与税基金</a:t>
          </a:r>
          <a:r>
            <a:rPr kumimoji="1" lang="ja-JP" altLang="ja-JP" sz="1100" b="0" i="0" baseline="0">
              <a:solidFill>
                <a:schemeClr val="dk1"/>
              </a:solidFill>
              <a:effectLst/>
              <a:latin typeface="+mn-lt"/>
              <a:ea typeface="+mn-ea"/>
              <a:cs typeface="+mn-cs"/>
            </a:rPr>
            <a:t>　：　</a:t>
          </a:r>
          <a:r>
            <a:rPr kumimoji="1" lang="en-US" altLang="ja-JP" sz="1100" b="0" i="0" baseline="0">
              <a:solidFill>
                <a:schemeClr val="dk1"/>
              </a:solidFill>
              <a:effectLst/>
              <a:latin typeface="+mn-lt"/>
              <a:ea typeface="+mn-ea"/>
              <a:cs typeface="+mn-cs"/>
            </a:rPr>
            <a:t>372</a:t>
          </a:r>
          <a:r>
            <a:rPr kumimoji="1" lang="ja-JP" altLang="ja-JP" sz="1100" b="0" i="0" baseline="0">
              <a:solidFill>
                <a:schemeClr val="dk1"/>
              </a:solidFill>
              <a:effectLst/>
              <a:latin typeface="+mn-lt"/>
              <a:ea typeface="+mn-ea"/>
              <a:cs typeface="+mn-cs"/>
            </a:rPr>
            <a:t>万</a:t>
          </a:r>
          <a:r>
            <a:rPr kumimoji="1" lang="en-US" altLang="ja-JP" sz="1100" b="0" i="0" baseline="0">
              <a:solidFill>
                <a:schemeClr val="dk1"/>
              </a:solidFill>
              <a:effectLst/>
              <a:latin typeface="+mn-lt"/>
              <a:ea typeface="+mn-ea"/>
              <a:cs typeface="+mn-cs"/>
            </a:rPr>
            <a:t>3</a:t>
          </a:r>
          <a:r>
            <a:rPr kumimoji="1" lang="ja-JP" altLang="en-US" sz="1100" b="0" i="0" baseline="0">
              <a:solidFill>
                <a:schemeClr val="dk1"/>
              </a:solidFill>
              <a:effectLst/>
              <a:latin typeface="+mn-lt"/>
              <a:ea typeface="+mn-ea"/>
              <a:cs typeface="+mn-cs"/>
            </a:rPr>
            <a:t>千</a:t>
          </a:r>
          <a:r>
            <a:rPr kumimoji="1" lang="ja-JP" altLang="ja-JP" sz="1100" b="0" i="0" baseline="0">
              <a:solidFill>
                <a:schemeClr val="dk1"/>
              </a:solidFill>
              <a:effectLst/>
              <a:latin typeface="+mn-lt"/>
              <a:ea typeface="+mn-ea"/>
              <a:cs typeface="+mn-cs"/>
            </a:rPr>
            <a:t>円の積み増し</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子育て基金　　　　　：　</a:t>
          </a:r>
          <a:r>
            <a:rPr kumimoji="1" lang="ja-JP" altLang="ja-JP" sz="1100" b="0" i="0" baseline="0">
              <a:solidFill>
                <a:schemeClr val="dk1"/>
              </a:solidFill>
              <a:effectLst/>
              <a:latin typeface="+mn-lt"/>
              <a:ea typeface="+mn-ea"/>
              <a:cs typeface="+mn-cs"/>
            </a:rPr>
            <a:t>利子発生分の積み増し</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教育施設整備基金　</a:t>
          </a: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　利子発生分の積み増し</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地域福祉基金　　　　：　利子発生分の積み増し</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電源立地地域対策交付金基金　：　</a:t>
          </a:r>
          <a:r>
            <a:rPr kumimoji="1" lang="en-US" altLang="ja-JP" sz="1100" b="0" i="0" baseline="0">
              <a:solidFill>
                <a:schemeClr val="dk1"/>
              </a:solidFill>
              <a:effectLst/>
              <a:latin typeface="+mn-lt"/>
              <a:ea typeface="+mn-ea"/>
              <a:cs typeface="+mn-cs"/>
            </a:rPr>
            <a:t>522</a:t>
          </a:r>
          <a:r>
            <a:rPr kumimoji="1" lang="ja-JP" altLang="en-US" sz="1100" b="0" i="0" baseline="0">
              <a:solidFill>
                <a:schemeClr val="dk1"/>
              </a:solidFill>
              <a:effectLst/>
              <a:latin typeface="+mn-lt"/>
              <a:ea typeface="+mn-ea"/>
              <a:cs typeface="+mn-cs"/>
            </a:rPr>
            <a:t>万</a:t>
          </a:r>
          <a:r>
            <a:rPr kumimoji="1" lang="en-US" altLang="ja-JP" sz="1100" b="0" i="0" baseline="0">
              <a:solidFill>
                <a:schemeClr val="dk1"/>
              </a:solidFill>
              <a:effectLst/>
              <a:latin typeface="+mn-lt"/>
              <a:ea typeface="+mn-ea"/>
              <a:cs typeface="+mn-cs"/>
            </a:rPr>
            <a:t>8</a:t>
          </a:r>
          <a:r>
            <a:rPr kumimoji="1" lang="ja-JP" altLang="en-US" sz="1100" b="0" i="0" baseline="0">
              <a:solidFill>
                <a:schemeClr val="dk1"/>
              </a:solidFill>
              <a:effectLst/>
              <a:latin typeface="+mn-lt"/>
              <a:ea typeface="+mn-ea"/>
              <a:cs typeface="+mn-cs"/>
            </a:rPr>
            <a:t>千円の積み増し</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全体的には、</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ある目的基金の統廃合を目指す。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公共施設整備基金については、令和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年度以降に、庁舎整備、道の駅整備、給食センター建替えなどの大型公共事業が控えており、基金を活用し事業を行うため、なるべく基金を温存した形で事業を進めていく。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b="0" i="0" baseline="0">
              <a:solidFill>
                <a:schemeClr val="dk1"/>
              </a:solidFill>
              <a:effectLst/>
              <a:latin typeface="+mn-lt"/>
              <a:ea typeface="+mn-ea"/>
              <a:cs typeface="+mn-cs"/>
            </a:rPr>
            <a:t>　歳計剰余金の</a:t>
          </a:r>
          <a:r>
            <a:rPr kumimoji="1" lang="en-US" altLang="ja-JP" sz="1100" b="0" i="0" baseline="0">
              <a:solidFill>
                <a:schemeClr val="dk1"/>
              </a:solidFill>
              <a:effectLst/>
              <a:latin typeface="+mn-lt"/>
              <a:ea typeface="+mn-ea"/>
              <a:cs typeface="+mn-cs"/>
            </a:rPr>
            <a:t>1/2</a:t>
          </a:r>
          <a:r>
            <a:rPr kumimoji="1" lang="ja-JP" altLang="ja-JP" sz="1100" b="0" i="0" baseline="0">
              <a:solidFill>
                <a:schemeClr val="dk1"/>
              </a:solidFill>
              <a:effectLst/>
              <a:latin typeface="+mn-lt"/>
              <a:ea typeface="+mn-ea"/>
              <a:cs typeface="+mn-cs"/>
            </a:rPr>
            <a:t>の</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億</a:t>
          </a:r>
          <a:r>
            <a:rPr kumimoji="1" lang="en-US" altLang="ja-JP" sz="1100" b="0" i="0" baseline="0">
              <a:solidFill>
                <a:schemeClr val="dk1"/>
              </a:solidFill>
              <a:effectLst/>
              <a:latin typeface="+mn-lt"/>
              <a:ea typeface="+mn-ea"/>
              <a:cs typeface="+mn-cs"/>
            </a:rPr>
            <a:t>6,920</a:t>
          </a:r>
          <a:r>
            <a:rPr kumimoji="1" lang="ja-JP" altLang="ja-JP" sz="1100" b="0" i="0" baseline="0">
              <a:solidFill>
                <a:schemeClr val="dk1"/>
              </a:solidFill>
              <a:effectLst/>
              <a:latin typeface="+mn-lt"/>
              <a:ea typeface="+mn-ea"/>
              <a:cs typeface="+mn-cs"/>
            </a:rPr>
            <a:t>万円を財政調整基金に積み立てたため</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年度以降に、庁舎整備、道の駅整備、給食センター建替えなどの大型公共事業が控えており、基金を活用し事業を行うため、なるべく基金を温存した形で事業を進めていく。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増減については利子発生分の積み立てのみとなっている。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現在、減債基金の積み増しは予定していない。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福島県西郷村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20,291
20,004
192.06
11,400,096
10,783,821
426,763
5,579,804
6,524,797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1" name="テキスト ボックス 40"/>
        <xdr:cNvSpPr txBox="1"/>
      </xdr:nvSpPr>
      <xdr:spPr>
        <a:xfrm>
          <a:off x="419100" y="31959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月に西郷村公共施設等総合管理計画、平成</a:t>
          </a:r>
          <a:r>
            <a:rPr kumimoji="1" lang="en-US" altLang="ja-JP" sz="1100" b="0" i="0" baseline="0">
              <a:solidFill>
                <a:schemeClr val="dk1"/>
              </a:solidFill>
              <a:effectLst/>
              <a:latin typeface="+mn-lt"/>
              <a:ea typeface="+mn-ea"/>
              <a:cs typeface="+mn-cs"/>
            </a:rPr>
            <a:t>31</a:t>
          </a:r>
          <a:r>
            <a:rPr kumimoji="1" lang="ja-JP" altLang="ja-JP" sz="1100" b="0" i="0" baseline="0">
              <a:solidFill>
                <a:schemeClr val="dk1"/>
              </a:solidFill>
              <a:effectLst/>
              <a:latin typeface="+mn-lt"/>
              <a:ea typeface="+mn-ea"/>
              <a:cs typeface="+mn-cs"/>
            </a:rPr>
            <a:t>年</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月に西郷村個別施設計画を策定し、老朽化した施設の計画的な更新、集約化・複合化を進めている。</a:t>
          </a:r>
          <a:r>
            <a:rPr kumimoji="1" lang="ja-JP" altLang="en-US" sz="1100" b="0" i="0" baseline="0">
              <a:solidFill>
                <a:schemeClr val="dk1"/>
              </a:solidFill>
              <a:effectLst/>
              <a:latin typeface="+mn-lt"/>
              <a:ea typeface="+mn-ea"/>
              <a:cs typeface="+mn-cs"/>
            </a:rPr>
            <a:t>なお、現在、総合管理計画の見直しを進めており、令和</a:t>
          </a:r>
          <a:r>
            <a:rPr kumimoji="1" lang="en-US" altLang="ja-JP" sz="1100" b="0" i="0" baseline="0">
              <a:solidFill>
                <a:schemeClr val="dk1"/>
              </a:solidFill>
              <a:effectLst/>
              <a:latin typeface="+mn-lt"/>
              <a:ea typeface="+mn-ea"/>
              <a:cs typeface="+mn-cs"/>
            </a:rPr>
            <a:t>3</a:t>
          </a:r>
          <a:r>
            <a:rPr kumimoji="1" lang="ja-JP" altLang="en-US" sz="1100" b="0" i="0" baseline="0">
              <a:solidFill>
                <a:schemeClr val="dk1"/>
              </a:solidFill>
              <a:effectLst/>
              <a:latin typeface="+mn-lt"/>
              <a:ea typeface="+mn-ea"/>
              <a:cs typeface="+mn-cs"/>
            </a:rPr>
            <a:t>年度中の完成を予定している。</a:t>
          </a:r>
          <a:r>
            <a:rPr kumimoji="1" lang="ja-JP" altLang="ja-JP" sz="1100" b="0" i="0" baseline="0">
              <a:solidFill>
                <a:schemeClr val="dk1"/>
              </a:solidFill>
              <a:effectLst/>
              <a:latin typeface="+mn-lt"/>
              <a:ea typeface="+mn-ea"/>
              <a:cs typeface="+mn-cs"/>
            </a:rPr>
            <a:t>有形固定資産原価償却率については、上昇傾向にはあるものの、類似団体平均</a:t>
          </a:r>
          <a:r>
            <a:rPr kumimoji="1" lang="ja-JP" altLang="en-US" sz="1100" b="0" i="0" baseline="0">
              <a:solidFill>
                <a:schemeClr val="dk1"/>
              </a:solidFill>
              <a:effectLst/>
              <a:latin typeface="+mn-lt"/>
              <a:ea typeface="+mn-ea"/>
              <a:cs typeface="+mn-cs"/>
            </a:rPr>
            <a:t>、県平均</a:t>
          </a:r>
          <a:r>
            <a:rPr kumimoji="1" lang="ja-JP" altLang="ja-JP" sz="1100" b="0" i="0" baseline="0">
              <a:solidFill>
                <a:schemeClr val="dk1"/>
              </a:solidFill>
              <a:effectLst/>
              <a:latin typeface="+mn-lt"/>
              <a:ea typeface="+mn-ea"/>
              <a:cs typeface="+mn-cs"/>
            </a:rPr>
            <a:t>は下回っており、これまでの取組の効果が表れていると考えられる。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xdr:cNvSpPr txBox="1"/>
      </xdr:nvSpPr>
      <xdr:spPr>
        <a:xfrm>
          <a:off x="721516" y="68638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xdr:cNvCxnSpPr/>
      </xdr:nvCxnSpPr>
      <xdr:spPr>
        <a:xfrm>
          <a:off x="1127125" y="65335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1" name="テキスト ボックス 60"/>
        <xdr:cNvSpPr txBox="1"/>
      </xdr:nvSpPr>
      <xdr:spPr>
        <a:xfrm>
          <a:off x="772811" y="6443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xdr:cNvCxnSpPr/>
      </xdr:nvCxnSpPr>
      <xdr:spPr>
        <a:xfrm>
          <a:off x="1127125" y="611314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xdr:cNvSpPr txBox="1"/>
      </xdr:nvSpPr>
      <xdr:spPr>
        <a:xfrm>
          <a:off x="772811" y="60193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xdr:cNvCxnSpPr/>
      </xdr:nvCxnSpPr>
      <xdr:spPr>
        <a:xfrm>
          <a:off x="1127125" y="56889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xdr:cNvSpPr txBox="1"/>
      </xdr:nvSpPr>
      <xdr:spPr>
        <a:xfrm>
          <a:off x="772811" y="55989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xdr:cNvCxnSpPr/>
      </xdr:nvCxnSpPr>
      <xdr:spPr>
        <a:xfrm>
          <a:off x="1127125" y="52685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xdr:cNvSpPr txBox="1"/>
      </xdr:nvSpPr>
      <xdr:spPr>
        <a:xfrm>
          <a:off x="772811" y="51747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9" name="テキスト ボックス 68"/>
        <xdr:cNvSpPr txBox="1"/>
      </xdr:nvSpPr>
      <xdr:spPr>
        <a:xfrm>
          <a:off x="801248" y="47544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34</xdr:row>
      <xdr:rowOff>10287</xdr:rowOff>
    </xdr:to>
    <xdr:cxnSp macro="">
      <xdr:nvCxnSpPr>
        <xdr:cNvPr id="71" name="直線コネクタ 70"/>
        <xdr:cNvCxnSpPr/>
      </xdr:nvCxnSpPr>
      <xdr:spPr>
        <a:xfrm flipV="1">
          <a:off x="4206240" y="5407279"/>
          <a:ext cx="1270" cy="1057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14114</xdr:rowOff>
    </xdr:from>
    <xdr:ext cx="405111" cy="259045"/>
    <xdr:sp macro="" textlink="">
      <xdr:nvSpPr>
        <xdr:cNvPr id="72" name="有形固定資産減価償却率最小値テキスト"/>
        <xdr:cNvSpPr txBox="1"/>
      </xdr:nvSpPr>
      <xdr:spPr>
        <a:xfrm>
          <a:off x="4258945" y="6468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10287</xdr:rowOff>
    </xdr:from>
    <xdr:to>
      <xdr:col>23</xdr:col>
      <xdr:colOff>174625</xdr:colOff>
      <xdr:row>34</xdr:row>
      <xdr:rowOff>10287</xdr:rowOff>
    </xdr:to>
    <xdr:cxnSp macro="">
      <xdr:nvCxnSpPr>
        <xdr:cNvPr id="73" name="直線コネクタ 72"/>
        <xdr:cNvCxnSpPr/>
      </xdr:nvCxnSpPr>
      <xdr:spPr>
        <a:xfrm>
          <a:off x="4119245" y="646442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74" name="有形固定資産減価償却率最大値テキスト"/>
        <xdr:cNvSpPr txBox="1"/>
      </xdr:nvSpPr>
      <xdr:spPr>
        <a:xfrm>
          <a:off x="4258945" y="518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75" name="直線コネクタ 74"/>
        <xdr:cNvCxnSpPr/>
      </xdr:nvCxnSpPr>
      <xdr:spPr>
        <a:xfrm>
          <a:off x="4119245" y="5407279"/>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98188</xdr:rowOff>
    </xdr:from>
    <xdr:ext cx="405111" cy="259045"/>
    <xdr:sp macro="" textlink="">
      <xdr:nvSpPr>
        <xdr:cNvPr id="76" name="有形固定資産減価償却率平均値テキスト"/>
        <xdr:cNvSpPr txBox="1"/>
      </xdr:nvSpPr>
      <xdr:spPr>
        <a:xfrm>
          <a:off x="4258945" y="60494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119761</xdr:rowOff>
    </xdr:from>
    <xdr:to>
      <xdr:col>23</xdr:col>
      <xdr:colOff>136525</xdr:colOff>
      <xdr:row>32</xdr:row>
      <xdr:rowOff>49911</xdr:rowOff>
    </xdr:to>
    <xdr:sp macro="" textlink="">
      <xdr:nvSpPr>
        <xdr:cNvPr id="77" name="フローチャート: 判断 76"/>
        <xdr:cNvSpPr/>
      </xdr:nvSpPr>
      <xdr:spPr>
        <a:xfrm>
          <a:off x="4157345" y="60709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100330</xdr:rowOff>
    </xdr:from>
    <xdr:to>
      <xdr:col>19</xdr:col>
      <xdr:colOff>187325</xdr:colOff>
      <xdr:row>32</xdr:row>
      <xdr:rowOff>30480</xdr:rowOff>
    </xdr:to>
    <xdr:sp macro="" textlink="">
      <xdr:nvSpPr>
        <xdr:cNvPr id="78" name="フローチャート: 判断 77"/>
        <xdr:cNvSpPr/>
      </xdr:nvSpPr>
      <xdr:spPr>
        <a:xfrm>
          <a:off x="3537585" y="60515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63627</xdr:rowOff>
    </xdr:from>
    <xdr:to>
      <xdr:col>15</xdr:col>
      <xdr:colOff>187325</xdr:colOff>
      <xdr:row>31</xdr:row>
      <xdr:rowOff>165227</xdr:rowOff>
    </xdr:to>
    <xdr:sp macro="" textlink="">
      <xdr:nvSpPr>
        <xdr:cNvPr id="79" name="フローチャート: 判断 78"/>
        <xdr:cNvSpPr/>
      </xdr:nvSpPr>
      <xdr:spPr>
        <a:xfrm>
          <a:off x="2867025" y="60148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80" name="フローチャート: 判断 79"/>
        <xdr:cNvSpPr/>
      </xdr:nvSpPr>
      <xdr:spPr>
        <a:xfrm>
          <a:off x="2196465" y="601268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163830</xdr:rowOff>
    </xdr:from>
    <xdr:to>
      <xdr:col>7</xdr:col>
      <xdr:colOff>187325</xdr:colOff>
      <xdr:row>31</xdr:row>
      <xdr:rowOff>93980</xdr:rowOff>
    </xdr:to>
    <xdr:sp macro="" textlink="">
      <xdr:nvSpPr>
        <xdr:cNvPr id="81" name="フローチャート: 判断 80"/>
        <xdr:cNvSpPr/>
      </xdr:nvSpPr>
      <xdr:spPr>
        <a:xfrm>
          <a:off x="1525905" y="59474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168148</xdr:rowOff>
    </xdr:from>
    <xdr:to>
      <xdr:col>23</xdr:col>
      <xdr:colOff>136525</xdr:colOff>
      <xdr:row>31</xdr:row>
      <xdr:rowOff>98298</xdr:rowOff>
    </xdr:to>
    <xdr:sp macro="" textlink="">
      <xdr:nvSpPr>
        <xdr:cNvPr id="87" name="楕円 86"/>
        <xdr:cNvSpPr/>
      </xdr:nvSpPr>
      <xdr:spPr>
        <a:xfrm>
          <a:off x="4157345" y="59517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19575</xdr:rowOff>
    </xdr:from>
    <xdr:ext cx="405111" cy="259045"/>
    <xdr:sp macro="" textlink="">
      <xdr:nvSpPr>
        <xdr:cNvPr id="88" name="有形固定資産減価償却率該当値テキスト"/>
        <xdr:cNvSpPr txBox="1"/>
      </xdr:nvSpPr>
      <xdr:spPr>
        <a:xfrm>
          <a:off x="4258945" y="5803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135763</xdr:rowOff>
    </xdr:from>
    <xdr:to>
      <xdr:col>19</xdr:col>
      <xdr:colOff>187325</xdr:colOff>
      <xdr:row>31</xdr:row>
      <xdr:rowOff>65913</xdr:rowOff>
    </xdr:to>
    <xdr:sp macro="" textlink="">
      <xdr:nvSpPr>
        <xdr:cNvPr id="89" name="楕円 88"/>
        <xdr:cNvSpPr/>
      </xdr:nvSpPr>
      <xdr:spPr>
        <a:xfrm>
          <a:off x="3537585" y="591934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15113</xdr:rowOff>
    </xdr:from>
    <xdr:to>
      <xdr:col>23</xdr:col>
      <xdr:colOff>85725</xdr:colOff>
      <xdr:row>31</xdr:row>
      <xdr:rowOff>47498</xdr:rowOff>
    </xdr:to>
    <xdr:cxnSp macro="">
      <xdr:nvCxnSpPr>
        <xdr:cNvPr id="90" name="直線コネクタ 89"/>
        <xdr:cNvCxnSpPr/>
      </xdr:nvCxnSpPr>
      <xdr:spPr>
        <a:xfrm>
          <a:off x="3588385" y="5966333"/>
          <a:ext cx="6197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101219</xdr:rowOff>
    </xdr:from>
    <xdr:to>
      <xdr:col>15</xdr:col>
      <xdr:colOff>187325</xdr:colOff>
      <xdr:row>31</xdr:row>
      <xdr:rowOff>31369</xdr:rowOff>
    </xdr:to>
    <xdr:sp macro="" textlink="">
      <xdr:nvSpPr>
        <xdr:cNvPr id="91" name="楕円 90"/>
        <xdr:cNvSpPr/>
      </xdr:nvSpPr>
      <xdr:spPr>
        <a:xfrm>
          <a:off x="2867025" y="58847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152019</xdr:rowOff>
    </xdr:from>
    <xdr:to>
      <xdr:col>19</xdr:col>
      <xdr:colOff>136525</xdr:colOff>
      <xdr:row>31</xdr:row>
      <xdr:rowOff>15113</xdr:rowOff>
    </xdr:to>
    <xdr:cxnSp macro="">
      <xdr:nvCxnSpPr>
        <xdr:cNvPr id="92" name="直線コネクタ 91"/>
        <xdr:cNvCxnSpPr/>
      </xdr:nvCxnSpPr>
      <xdr:spPr>
        <a:xfrm>
          <a:off x="2917825" y="5935599"/>
          <a:ext cx="670560" cy="3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21607</xdr:rowOff>
    </xdr:from>
    <xdr:ext cx="405111" cy="259045"/>
    <xdr:sp macro="" textlink="">
      <xdr:nvSpPr>
        <xdr:cNvPr id="93" name="n_1aveValue有形固定資産減価償却率"/>
        <xdr:cNvSpPr txBox="1"/>
      </xdr:nvSpPr>
      <xdr:spPr>
        <a:xfrm>
          <a:off x="3395989"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156354</xdr:rowOff>
    </xdr:from>
    <xdr:ext cx="405111" cy="259045"/>
    <xdr:sp macro="" textlink="">
      <xdr:nvSpPr>
        <xdr:cNvPr id="94" name="n_2aveValue有形固定資産減価償却率"/>
        <xdr:cNvSpPr txBox="1"/>
      </xdr:nvSpPr>
      <xdr:spPr>
        <a:xfrm>
          <a:off x="2738129" y="6107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8145</xdr:rowOff>
    </xdr:from>
    <xdr:ext cx="405111" cy="259045"/>
    <xdr:sp macro="" textlink="">
      <xdr:nvSpPr>
        <xdr:cNvPr id="95" name="n_3aveValue有形固定資産減価償却率"/>
        <xdr:cNvSpPr txBox="1"/>
      </xdr:nvSpPr>
      <xdr:spPr>
        <a:xfrm>
          <a:off x="2067569" y="5791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110507</xdr:rowOff>
    </xdr:from>
    <xdr:ext cx="405111" cy="259045"/>
    <xdr:sp macro="" textlink="">
      <xdr:nvSpPr>
        <xdr:cNvPr id="96" name="n_4aveValue有形固定資産減価償却率"/>
        <xdr:cNvSpPr txBox="1"/>
      </xdr:nvSpPr>
      <xdr:spPr>
        <a:xfrm>
          <a:off x="1397009"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82440</xdr:rowOff>
    </xdr:from>
    <xdr:ext cx="405111" cy="259045"/>
    <xdr:sp macro="" textlink="">
      <xdr:nvSpPr>
        <xdr:cNvPr id="97" name="n_1mainValue有形固定資産減価償却率"/>
        <xdr:cNvSpPr txBox="1"/>
      </xdr:nvSpPr>
      <xdr:spPr>
        <a:xfrm>
          <a:off x="3395989" y="5698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47896</xdr:rowOff>
    </xdr:from>
    <xdr:ext cx="405111" cy="259045"/>
    <xdr:sp macro="" textlink="">
      <xdr:nvSpPr>
        <xdr:cNvPr id="98" name="n_2mainValue有形固定資産減価償却率"/>
        <xdr:cNvSpPr txBox="1"/>
      </xdr:nvSpPr>
      <xdr:spPr>
        <a:xfrm>
          <a:off x="2738129" y="566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[ 330.6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債務償還可能年数は類似団体平均を下回っており、前年度比で</a:t>
          </a:r>
          <a:r>
            <a:rPr kumimoji="1" lang="ja-JP" altLang="en-US" sz="1100" b="0" i="0" baseline="0">
              <a:solidFill>
                <a:schemeClr val="dk1"/>
              </a:solidFill>
              <a:effectLst/>
              <a:latin typeface="+mn-lt"/>
              <a:ea typeface="+mn-ea"/>
              <a:cs typeface="+mn-cs"/>
            </a:rPr>
            <a:t>も</a:t>
          </a:r>
          <a:r>
            <a:rPr kumimoji="1" lang="ja-JP" altLang="ja-JP" sz="1100" b="0" i="0" baseline="0">
              <a:solidFill>
                <a:schemeClr val="dk1"/>
              </a:solidFill>
              <a:effectLst/>
              <a:latin typeface="+mn-lt"/>
              <a:ea typeface="+mn-ea"/>
              <a:cs typeface="+mn-cs"/>
            </a:rPr>
            <a:t>減少している。主な要因としては平成</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年度以降、地方債発行額の圧縮を行ってきたこと、</a:t>
          </a:r>
          <a:r>
            <a:rPr kumimoji="1" lang="ja-JP" altLang="en-US" sz="1100" b="0" i="0" baseline="0">
              <a:solidFill>
                <a:schemeClr val="dk1"/>
              </a:solidFill>
              <a:effectLst/>
              <a:latin typeface="+mn-lt"/>
              <a:ea typeface="+mn-ea"/>
              <a:cs typeface="+mn-cs"/>
            </a:rPr>
            <a:t>また、</a:t>
          </a:r>
          <a:r>
            <a:rPr kumimoji="1" lang="ja-JP" altLang="ja-JP" sz="1100" b="0" i="0" baseline="0">
              <a:solidFill>
                <a:schemeClr val="dk1"/>
              </a:solidFill>
              <a:effectLst/>
              <a:latin typeface="+mn-lt"/>
              <a:ea typeface="+mn-ea"/>
              <a:cs typeface="+mn-cs"/>
            </a:rPr>
            <a:t>法人税</a:t>
          </a:r>
          <a:r>
            <a:rPr kumimoji="1" lang="ja-JP" altLang="en-US" sz="1100" b="0" i="0" baseline="0">
              <a:solidFill>
                <a:schemeClr val="dk1"/>
              </a:solidFill>
              <a:effectLst/>
              <a:latin typeface="+mn-lt"/>
              <a:ea typeface="+mn-ea"/>
              <a:cs typeface="+mn-cs"/>
            </a:rPr>
            <a:t>、固定資産税（償却）を中心とした地方税</a:t>
          </a:r>
          <a:r>
            <a:rPr kumimoji="1" lang="ja-JP" altLang="ja-JP" sz="1100" b="0" i="0" baseline="0">
              <a:solidFill>
                <a:schemeClr val="dk1"/>
              </a:solidFill>
              <a:effectLst/>
              <a:latin typeface="+mn-lt"/>
              <a:ea typeface="+mn-ea"/>
              <a:cs typeface="+mn-cs"/>
            </a:rPr>
            <a:t>の増加による業務収入の増加</a:t>
          </a:r>
          <a:r>
            <a:rPr kumimoji="1" lang="ja-JP" altLang="en-US" sz="1100" b="0" i="0" baseline="0">
              <a:solidFill>
                <a:schemeClr val="dk1"/>
              </a:solidFill>
              <a:effectLst/>
              <a:latin typeface="+mn-lt"/>
              <a:ea typeface="+mn-ea"/>
              <a:cs typeface="+mn-cs"/>
            </a:rPr>
            <a:t>が主な要因と</a:t>
          </a:r>
          <a:r>
            <a:rPr kumimoji="1" lang="ja-JP" altLang="ja-JP" sz="1100" b="0" i="0" baseline="0">
              <a:solidFill>
                <a:schemeClr val="dk1"/>
              </a:solidFill>
              <a:effectLst/>
              <a:latin typeface="+mn-lt"/>
              <a:ea typeface="+mn-ea"/>
              <a:cs typeface="+mn-cs"/>
            </a:rPr>
            <a:t>考えられる。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9486041" y="656308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9542936" y="626227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9542936" y="595765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9542936" y="565685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9542936" y="5356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9645528" y="50552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154786</xdr:rowOff>
    </xdr:to>
    <xdr:cxnSp macro="">
      <xdr:nvCxnSpPr>
        <xdr:cNvPr id="129" name="直線コネクタ 128"/>
        <xdr:cNvCxnSpPr/>
      </xdr:nvCxnSpPr>
      <xdr:spPr>
        <a:xfrm flipV="1">
          <a:off x="13027660" y="5145223"/>
          <a:ext cx="1269" cy="146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158613</xdr:rowOff>
    </xdr:from>
    <xdr:ext cx="469744" cy="259045"/>
    <xdr:sp macro="" textlink="">
      <xdr:nvSpPr>
        <xdr:cNvPr id="130" name="債務償還比率最小値テキスト"/>
        <xdr:cNvSpPr txBox="1"/>
      </xdr:nvSpPr>
      <xdr:spPr>
        <a:xfrm>
          <a:off x="13080365" y="661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154786</xdr:rowOff>
    </xdr:from>
    <xdr:to>
      <xdr:col>76</xdr:col>
      <xdr:colOff>111125</xdr:colOff>
      <xdr:row>34</xdr:row>
      <xdr:rowOff>154786</xdr:rowOff>
    </xdr:to>
    <xdr:cxnSp macro="">
      <xdr:nvCxnSpPr>
        <xdr:cNvPr id="131" name="直線コネクタ 130"/>
        <xdr:cNvCxnSpPr/>
      </xdr:nvCxnSpPr>
      <xdr:spPr>
        <a:xfrm>
          <a:off x="12963525" y="66089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3080365" y="49280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2963525" y="51452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45102</xdr:rowOff>
    </xdr:from>
    <xdr:ext cx="469744" cy="259045"/>
    <xdr:sp macro="" textlink="">
      <xdr:nvSpPr>
        <xdr:cNvPr id="134" name="債務償還比率平均値テキスト"/>
        <xdr:cNvSpPr txBox="1"/>
      </xdr:nvSpPr>
      <xdr:spPr>
        <a:xfrm>
          <a:off x="13080365" y="5828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66675</xdr:rowOff>
    </xdr:from>
    <xdr:to>
      <xdr:col>76</xdr:col>
      <xdr:colOff>73025</xdr:colOff>
      <xdr:row>30</xdr:row>
      <xdr:rowOff>168275</xdr:rowOff>
    </xdr:to>
    <xdr:sp macro="" textlink="">
      <xdr:nvSpPr>
        <xdr:cNvPr id="135" name="フローチャート: 判断 134"/>
        <xdr:cNvSpPr/>
      </xdr:nvSpPr>
      <xdr:spPr>
        <a:xfrm>
          <a:off x="13001625" y="58502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62357</xdr:rowOff>
    </xdr:from>
    <xdr:to>
      <xdr:col>72</xdr:col>
      <xdr:colOff>123825</xdr:colOff>
      <xdr:row>30</xdr:row>
      <xdr:rowOff>163957</xdr:rowOff>
    </xdr:to>
    <xdr:sp macro="" textlink="">
      <xdr:nvSpPr>
        <xdr:cNvPr id="136" name="フローチャート: 判断 135"/>
        <xdr:cNvSpPr/>
      </xdr:nvSpPr>
      <xdr:spPr>
        <a:xfrm>
          <a:off x="12359005" y="58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80863</xdr:rowOff>
    </xdr:from>
    <xdr:to>
      <xdr:col>68</xdr:col>
      <xdr:colOff>123825</xdr:colOff>
      <xdr:row>31</xdr:row>
      <xdr:rowOff>11013</xdr:rowOff>
    </xdr:to>
    <xdr:sp macro="" textlink="">
      <xdr:nvSpPr>
        <xdr:cNvPr id="137" name="フローチャート: 判断 136"/>
        <xdr:cNvSpPr/>
      </xdr:nvSpPr>
      <xdr:spPr>
        <a:xfrm>
          <a:off x="11688445" y="58644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60661</xdr:rowOff>
    </xdr:from>
    <xdr:to>
      <xdr:col>64</xdr:col>
      <xdr:colOff>123825</xdr:colOff>
      <xdr:row>30</xdr:row>
      <xdr:rowOff>162261</xdr:rowOff>
    </xdr:to>
    <xdr:sp macro="" textlink="">
      <xdr:nvSpPr>
        <xdr:cNvPr id="138" name="フローチャート: 判断 137"/>
        <xdr:cNvSpPr/>
      </xdr:nvSpPr>
      <xdr:spPr>
        <a:xfrm>
          <a:off x="11017885" y="584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44777</xdr:rowOff>
    </xdr:from>
    <xdr:to>
      <xdr:col>60</xdr:col>
      <xdr:colOff>123825</xdr:colOff>
      <xdr:row>30</xdr:row>
      <xdr:rowOff>146377</xdr:rowOff>
    </xdr:to>
    <xdr:sp macro="" textlink="">
      <xdr:nvSpPr>
        <xdr:cNvPr id="139" name="フローチャート: 判断 138"/>
        <xdr:cNvSpPr/>
      </xdr:nvSpPr>
      <xdr:spPr>
        <a:xfrm>
          <a:off x="10347325" y="582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148336</xdr:rowOff>
    </xdr:from>
    <xdr:to>
      <xdr:col>76</xdr:col>
      <xdr:colOff>73025</xdr:colOff>
      <xdr:row>29</xdr:row>
      <xdr:rowOff>78486</xdr:rowOff>
    </xdr:to>
    <xdr:sp macro="" textlink="">
      <xdr:nvSpPr>
        <xdr:cNvPr id="145" name="楕円 144"/>
        <xdr:cNvSpPr/>
      </xdr:nvSpPr>
      <xdr:spPr>
        <a:xfrm>
          <a:off x="13001625" y="55966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171213</xdr:rowOff>
    </xdr:from>
    <xdr:ext cx="469744" cy="259045"/>
    <xdr:sp macro="" textlink="">
      <xdr:nvSpPr>
        <xdr:cNvPr id="146" name="債務償還比率該当値テキスト"/>
        <xdr:cNvSpPr txBox="1"/>
      </xdr:nvSpPr>
      <xdr:spPr>
        <a:xfrm>
          <a:off x="13080365" y="545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3257</xdr:rowOff>
    </xdr:from>
    <xdr:to>
      <xdr:col>72</xdr:col>
      <xdr:colOff>123825</xdr:colOff>
      <xdr:row>29</xdr:row>
      <xdr:rowOff>104857</xdr:rowOff>
    </xdr:to>
    <xdr:sp macro="" textlink="">
      <xdr:nvSpPr>
        <xdr:cNvPr id="147" name="楕円 146"/>
        <xdr:cNvSpPr/>
      </xdr:nvSpPr>
      <xdr:spPr>
        <a:xfrm>
          <a:off x="12359005" y="561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27686</xdr:rowOff>
    </xdr:from>
    <xdr:to>
      <xdr:col>76</xdr:col>
      <xdr:colOff>22225</xdr:colOff>
      <xdr:row>29</xdr:row>
      <xdr:rowOff>54057</xdr:rowOff>
    </xdr:to>
    <xdr:cxnSp macro="">
      <xdr:nvCxnSpPr>
        <xdr:cNvPr id="148" name="直線コネクタ 147"/>
        <xdr:cNvCxnSpPr/>
      </xdr:nvCxnSpPr>
      <xdr:spPr>
        <a:xfrm flipV="1">
          <a:off x="12409805" y="5643626"/>
          <a:ext cx="619760" cy="2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53530</xdr:rowOff>
    </xdr:from>
    <xdr:to>
      <xdr:col>68</xdr:col>
      <xdr:colOff>123825</xdr:colOff>
      <xdr:row>29</xdr:row>
      <xdr:rowOff>155130</xdr:rowOff>
    </xdr:to>
    <xdr:sp macro="" textlink="">
      <xdr:nvSpPr>
        <xdr:cNvPr id="149" name="楕円 148"/>
        <xdr:cNvSpPr/>
      </xdr:nvSpPr>
      <xdr:spPr>
        <a:xfrm>
          <a:off x="11688445" y="566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54057</xdr:rowOff>
    </xdr:from>
    <xdr:to>
      <xdr:col>72</xdr:col>
      <xdr:colOff>73025</xdr:colOff>
      <xdr:row>29</xdr:row>
      <xdr:rowOff>104330</xdr:rowOff>
    </xdr:to>
    <xdr:cxnSp macro="">
      <xdr:nvCxnSpPr>
        <xdr:cNvPr id="150" name="直線コネクタ 149"/>
        <xdr:cNvCxnSpPr/>
      </xdr:nvCxnSpPr>
      <xdr:spPr>
        <a:xfrm flipV="1">
          <a:off x="11739245" y="5669997"/>
          <a:ext cx="670560" cy="5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130057</xdr:rowOff>
    </xdr:from>
    <xdr:to>
      <xdr:col>64</xdr:col>
      <xdr:colOff>123825</xdr:colOff>
      <xdr:row>31</xdr:row>
      <xdr:rowOff>60207</xdr:rowOff>
    </xdr:to>
    <xdr:sp macro="" textlink="">
      <xdr:nvSpPr>
        <xdr:cNvPr id="151" name="楕円 150"/>
        <xdr:cNvSpPr/>
      </xdr:nvSpPr>
      <xdr:spPr>
        <a:xfrm>
          <a:off x="11017885" y="59136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104330</xdr:rowOff>
    </xdr:from>
    <xdr:to>
      <xdr:col>68</xdr:col>
      <xdr:colOff>73025</xdr:colOff>
      <xdr:row>31</xdr:row>
      <xdr:rowOff>9407</xdr:rowOff>
    </xdr:to>
    <xdr:cxnSp macro="">
      <xdr:nvCxnSpPr>
        <xdr:cNvPr id="152" name="直線コネクタ 151"/>
        <xdr:cNvCxnSpPr/>
      </xdr:nvCxnSpPr>
      <xdr:spPr>
        <a:xfrm flipV="1">
          <a:off x="11068685" y="5720270"/>
          <a:ext cx="670560" cy="24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115370</xdr:rowOff>
    </xdr:from>
    <xdr:to>
      <xdr:col>60</xdr:col>
      <xdr:colOff>123825</xdr:colOff>
      <xdr:row>30</xdr:row>
      <xdr:rowOff>45520</xdr:rowOff>
    </xdr:to>
    <xdr:sp macro="" textlink="">
      <xdr:nvSpPr>
        <xdr:cNvPr id="153" name="楕円 152"/>
        <xdr:cNvSpPr/>
      </xdr:nvSpPr>
      <xdr:spPr>
        <a:xfrm>
          <a:off x="10347325" y="5731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166170</xdr:rowOff>
    </xdr:from>
    <xdr:to>
      <xdr:col>64</xdr:col>
      <xdr:colOff>73025</xdr:colOff>
      <xdr:row>31</xdr:row>
      <xdr:rowOff>9407</xdr:rowOff>
    </xdr:to>
    <xdr:cxnSp macro="">
      <xdr:nvCxnSpPr>
        <xdr:cNvPr id="154" name="直線コネクタ 153"/>
        <xdr:cNvCxnSpPr/>
      </xdr:nvCxnSpPr>
      <xdr:spPr>
        <a:xfrm>
          <a:off x="10398125" y="5782110"/>
          <a:ext cx="670560" cy="17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155084</xdr:rowOff>
    </xdr:from>
    <xdr:ext cx="469744" cy="259045"/>
    <xdr:sp macro="" textlink="">
      <xdr:nvSpPr>
        <xdr:cNvPr id="155" name="n_1aveValue債務償還比率"/>
        <xdr:cNvSpPr txBox="1"/>
      </xdr:nvSpPr>
      <xdr:spPr>
        <a:xfrm>
          <a:off x="12185092" y="593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2140</xdr:rowOff>
    </xdr:from>
    <xdr:ext cx="469744" cy="259045"/>
    <xdr:sp macro="" textlink="">
      <xdr:nvSpPr>
        <xdr:cNvPr id="156" name="n_2aveValue債務償還比率"/>
        <xdr:cNvSpPr txBox="1"/>
      </xdr:nvSpPr>
      <xdr:spPr>
        <a:xfrm>
          <a:off x="11527232" y="595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7338</xdr:rowOff>
    </xdr:from>
    <xdr:ext cx="469744" cy="259045"/>
    <xdr:sp macro="" textlink="">
      <xdr:nvSpPr>
        <xdr:cNvPr id="157" name="n_3aveValue債務償還比率"/>
        <xdr:cNvSpPr txBox="1"/>
      </xdr:nvSpPr>
      <xdr:spPr>
        <a:xfrm>
          <a:off x="10856672" y="5623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137504</xdr:rowOff>
    </xdr:from>
    <xdr:ext cx="469744" cy="259045"/>
    <xdr:sp macro="" textlink="">
      <xdr:nvSpPr>
        <xdr:cNvPr id="158" name="n_4aveValue債務償還比率"/>
        <xdr:cNvSpPr txBox="1"/>
      </xdr:nvSpPr>
      <xdr:spPr>
        <a:xfrm>
          <a:off x="10186112" y="592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121384</xdr:rowOff>
    </xdr:from>
    <xdr:ext cx="469744" cy="259045"/>
    <xdr:sp macro="" textlink="">
      <xdr:nvSpPr>
        <xdr:cNvPr id="159" name="n_1mainValue債務償還比率"/>
        <xdr:cNvSpPr txBox="1"/>
      </xdr:nvSpPr>
      <xdr:spPr>
        <a:xfrm>
          <a:off x="12185092" y="5402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207</xdr:rowOff>
    </xdr:from>
    <xdr:ext cx="469744" cy="259045"/>
    <xdr:sp macro="" textlink="">
      <xdr:nvSpPr>
        <xdr:cNvPr id="160" name="n_2mainValue債務償還比率"/>
        <xdr:cNvSpPr txBox="1"/>
      </xdr:nvSpPr>
      <xdr:spPr>
        <a:xfrm>
          <a:off x="11527232" y="544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51334</xdr:rowOff>
    </xdr:from>
    <xdr:ext cx="469744" cy="259045"/>
    <xdr:sp macro="" textlink="">
      <xdr:nvSpPr>
        <xdr:cNvPr id="161" name="n_3mainValue債務償還比率"/>
        <xdr:cNvSpPr txBox="1"/>
      </xdr:nvSpPr>
      <xdr:spPr>
        <a:xfrm>
          <a:off x="10856672" y="6002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62047</xdr:rowOff>
    </xdr:from>
    <xdr:ext cx="469744" cy="259045"/>
    <xdr:sp macro="" textlink="">
      <xdr:nvSpPr>
        <xdr:cNvPr id="162" name="n_4mainValue債務償還比率"/>
        <xdr:cNvSpPr txBox="1"/>
      </xdr:nvSpPr>
      <xdr:spPr>
        <a:xfrm>
          <a:off x="10186112" y="551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20,291
20,004
192.06
11,400,096
10,783,821
426,763
5,579,804
6,524,797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66403</xdr:rowOff>
    </xdr:to>
    <xdr:cxnSp macro="">
      <xdr:nvCxnSpPr>
        <xdr:cNvPr id="58" name="直線コネクタ 57"/>
        <xdr:cNvCxnSpPr/>
      </xdr:nvCxnSpPr>
      <xdr:spPr>
        <a:xfrm flipV="1">
          <a:off x="4086225" y="566547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xdr:cNvSpPr txBox="1"/>
      </xdr:nvSpPr>
      <xdr:spPr>
        <a:xfrm>
          <a:off x="4124960" y="711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xdr:cNvCxnSpPr/>
      </xdr:nvCxnSpPr>
      <xdr:spPr>
        <a:xfrm>
          <a:off x="4020820" y="71072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道路】&#10;有形固定資産減価償却率最大値テキスト"/>
        <xdr:cNvSpPr txBox="1"/>
      </xdr:nvSpPr>
      <xdr:spPr>
        <a:xfrm>
          <a:off x="4124960" y="54445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xdr:cNvCxnSpPr/>
      </xdr:nvCxnSpPr>
      <xdr:spPr>
        <a:xfrm>
          <a:off x="4020820" y="5665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72407</xdr:rowOff>
    </xdr:from>
    <xdr:ext cx="405111" cy="259045"/>
    <xdr:sp macro="" textlink="">
      <xdr:nvSpPr>
        <xdr:cNvPr id="63" name="【道路】&#10;有形固定資産減価償却率平均値テキスト"/>
        <xdr:cNvSpPr txBox="1"/>
      </xdr:nvSpPr>
      <xdr:spPr>
        <a:xfrm>
          <a:off x="4124960" y="644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64" name="フローチャート: 判断 63"/>
        <xdr:cNvSpPr/>
      </xdr:nvSpPr>
      <xdr:spPr>
        <a:xfrm>
          <a:off x="4036060" y="6464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xdr:cNvSpPr/>
      </xdr:nvSpPr>
      <xdr:spPr>
        <a:xfrm>
          <a:off x="3312160" y="64414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40096</xdr:rowOff>
    </xdr:from>
    <xdr:to>
      <xdr:col>15</xdr:col>
      <xdr:colOff>101600</xdr:colOff>
      <xdr:row>38</xdr:row>
      <xdr:rowOff>141696</xdr:rowOff>
    </xdr:to>
    <xdr:sp macro="" textlink="">
      <xdr:nvSpPr>
        <xdr:cNvPr id="66" name="フローチャート: 判断 65"/>
        <xdr:cNvSpPr/>
      </xdr:nvSpPr>
      <xdr:spPr>
        <a:xfrm>
          <a:off x="2514600" y="641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40096</xdr:rowOff>
    </xdr:from>
    <xdr:to>
      <xdr:col>10</xdr:col>
      <xdr:colOff>165100</xdr:colOff>
      <xdr:row>38</xdr:row>
      <xdr:rowOff>141696</xdr:rowOff>
    </xdr:to>
    <xdr:sp macro="" textlink="">
      <xdr:nvSpPr>
        <xdr:cNvPr id="67" name="フローチャート: 判断 66"/>
        <xdr:cNvSpPr/>
      </xdr:nvSpPr>
      <xdr:spPr>
        <a:xfrm>
          <a:off x="1739900" y="641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xdr:cNvSpPr/>
      </xdr:nvSpPr>
      <xdr:spPr>
        <a:xfrm>
          <a:off x="965200" y="640225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141333</xdr:rowOff>
    </xdr:from>
    <xdr:to>
      <xdr:col>24</xdr:col>
      <xdr:colOff>114300</xdr:colOff>
      <xdr:row>38</xdr:row>
      <xdr:rowOff>71482</xdr:rowOff>
    </xdr:to>
    <xdr:sp macro="" textlink="">
      <xdr:nvSpPr>
        <xdr:cNvPr id="74" name="楕円 73"/>
        <xdr:cNvSpPr/>
      </xdr:nvSpPr>
      <xdr:spPr>
        <a:xfrm>
          <a:off x="4036060" y="6344013"/>
          <a:ext cx="10160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164210</xdr:rowOff>
    </xdr:from>
    <xdr:ext cx="405111" cy="259045"/>
    <xdr:sp macro="" textlink="">
      <xdr:nvSpPr>
        <xdr:cNvPr id="75" name="【道路】&#10;有形固定資産減価償却率該当値テキスト"/>
        <xdr:cNvSpPr txBox="1"/>
      </xdr:nvSpPr>
      <xdr:spPr>
        <a:xfrm>
          <a:off x="4124960" y="6199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116840</xdr:rowOff>
    </xdr:from>
    <xdr:to>
      <xdr:col>20</xdr:col>
      <xdr:colOff>38100</xdr:colOff>
      <xdr:row>38</xdr:row>
      <xdr:rowOff>46990</xdr:rowOff>
    </xdr:to>
    <xdr:sp macro="" textlink="">
      <xdr:nvSpPr>
        <xdr:cNvPr id="76" name="楕円 75"/>
        <xdr:cNvSpPr/>
      </xdr:nvSpPr>
      <xdr:spPr>
        <a:xfrm>
          <a:off x="3312160" y="63195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167640</xdr:rowOff>
    </xdr:from>
    <xdr:to>
      <xdr:col>24</xdr:col>
      <xdr:colOff>63500</xdr:colOff>
      <xdr:row>38</xdr:row>
      <xdr:rowOff>20683</xdr:rowOff>
    </xdr:to>
    <xdr:cxnSp macro="">
      <xdr:nvCxnSpPr>
        <xdr:cNvPr id="77" name="直線コネクタ 76"/>
        <xdr:cNvCxnSpPr/>
      </xdr:nvCxnSpPr>
      <xdr:spPr>
        <a:xfrm>
          <a:off x="3355340" y="6370320"/>
          <a:ext cx="73152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90714</xdr:rowOff>
    </xdr:from>
    <xdr:to>
      <xdr:col>15</xdr:col>
      <xdr:colOff>101600</xdr:colOff>
      <xdr:row>38</xdr:row>
      <xdr:rowOff>20864</xdr:rowOff>
    </xdr:to>
    <xdr:sp macro="" textlink="">
      <xdr:nvSpPr>
        <xdr:cNvPr id="78" name="楕円 77"/>
        <xdr:cNvSpPr/>
      </xdr:nvSpPr>
      <xdr:spPr>
        <a:xfrm>
          <a:off x="2514600" y="62933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141514</xdr:rowOff>
    </xdr:from>
    <xdr:to>
      <xdr:col>19</xdr:col>
      <xdr:colOff>177800</xdr:colOff>
      <xdr:row>37</xdr:row>
      <xdr:rowOff>167640</xdr:rowOff>
    </xdr:to>
    <xdr:cxnSp macro="">
      <xdr:nvCxnSpPr>
        <xdr:cNvPr id="79" name="直線コネクタ 78"/>
        <xdr:cNvCxnSpPr/>
      </xdr:nvCxnSpPr>
      <xdr:spPr>
        <a:xfrm>
          <a:off x="2565400" y="6344194"/>
          <a:ext cx="78994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163847</xdr:rowOff>
    </xdr:from>
    <xdr:ext cx="405111" cy="259045"/>
    <xdr:sp macro="" textlink="">
      <xdr:nvSpPr>
        <xdr:cNvPr id="80" name="n_1aveValue【道路】&#10;有形固定資産減価償却率"/>
        <xdr:cNvSpPr txBox="1"/>
      </xdr:nvSpPr>
      <xdr:spPr>
        <a:xfrm>
          <a:off x="317056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132823</xdr:rowOff>
    </xdr:from>
    <xdr:ext cx="405111" cy="259045"/>
    <xdr:sp macro="" textlink="">
      <xdr:nvSpPr>
        <xdr:cNvPr id="81" name="n_2aveValue【道路】&#10;有形固定資産減価償却率"/>
        <xdr:cNvSpPr txBox="1"/>
      </xdr:nvSpPr>
      <xdr:spPr>
        <a:xfrm>
          <a:off x="2385704" y="6503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158223</xdr:rowOff>
    </xdr:from>
    <xdr:ext cx="405111" cy="259045"/>
    <xdr:sp macro="" textlink="">
      <xdr:nvSpPr>
        <xdr:cNvPr id="82" name="n_3aveValue【道路】&#10;有形固定資産減価償却率"/>
        <xdr:cNvSpPr txBox="1"/>
      </xdr:nvSpPr>
      <xdr:spPr>
        <a:xfrm>
          <a:off x="1611004" y="619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150058</xdr:rowOff>
    </xdr:from>
    <xdr:ext cx="405111" cy="259045"/>
    <xdr:sp macro="" textlink="">
      <xdr:nvSpPr>
        <xdr:cNvPr id="83" name="n_4aveValue【道路】&#10;有形固定資産減価償却率"/>
        <xdr:cNvSpPr txBox="1"/>
      </xdr:nvSpPr>
      <xdr:spPr>
        <a:xfrm>
          <a:off x="836304" y="618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63517</xdr:rowOff>
    </xdr:from>
    <xdr:ext cx="405111" cy="259045"/>
    <xdr:sp macro="" textlink="">
      <xdr:nvSpPr>
        <xdr:cNvPr id="84" name="n_1mainValue【道路】&#10;有形固定資産減価償却率"/>
        <xdr:cNvSpPr txBox="1"/>
      </xdr:nvSpPr>
      <xdr:spPr>
        <a:xfrm>
          <a:off x="317056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37391</xdr:rowOff>
    </xdr:from>
    <xdr:ext cx="405111" cy="259045"/>
    <xdr:sp macro="" textlink="">
      <xdr:nvSpPr>
        <xdr:cNvPr id="85" name="n_2mainValue【道路】&#10;有形固定資産減価償却率"/>
        <xdr:cNvSpPr txBox="1"/>
      </xdr:nvSpPr>
      <xdr:spPr>
        <a:xfrm>
          <a:off x="2385704" y="607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33681</xdr:rowOff>
    </xdr:from>
    <xdr:to>
      <xdr:col>54</xdr:col>
      <xdr:colOff>189865</xdr:colOff>
      <xdr:row>42</xdr:row>
      <xdr:rowOff>37465</xdr:rowOff>
    </xdr:to>
    <xdr:cxnSp macro="">
      <xdr:nvCxnSpPr>
        <xdr:cNvPr id="109" name="直線コネクタ 108"/>
        <xdr:cNvCxnSpPr/>
      </xdr:nvCxnSpPr>
      <xdr:spPr>
        <a:xfrm flipV="1">
          <a:off x="9219565" y="5565801"/>
          <a:ext cx="0" cy="1512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0" name="【道路】&#10;一人当たり延長最小値テキスト"/>
        <xdr:cNvSpPr txBox="1"/>
      </xdr:nvSpPr>
      <xdr:spPr>
        <a:xfrm>
          <a:off x="9258300" y="708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1" name="直線コネクタ 110"/>
        <xdr:cNvCxnSpPr/>
      </xdr:nvCxnSpPr>
      <xdr:spPr>
        <a:xfrm>
          <a:off x="9154160" y="70783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151808</xdr:rowOff>
    </xdr:from>
    <xdr:ext cx="599010" cy="259045"/>
    <xdr:sp macro="" textlink="">
      <xdr:nvSpPr>
        <xdr:cNvPr id="112" name="【道路】&#10;一人当たり延長最大値テキスト"/>
        <xdr:cNvSpPr txBox="1"/>
      </xdr:nvSpPr>
      <xdr:spPr>
        <a:xfrm>
          <a:off x="9258300" y="5348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33681</xdr:rowOff>
    </xdr:from>
    <xdr:to>
      <xdr:col>55</xdr:col>
      <xdr:colOff>88900</xdr:colOff>
      <xdr:row>33</xdr:row>
      <xdr:rowOff>33681</xdr:rowOff>
    </xdr:to>
    <xdr:cxnSp macro="">
      <xdr:nvCxnSpPr>
        <xdr:cNvPr id="113" name="直線コネクタ 112"/>
        <xdr:cNvCxnSpPr/>
      </xdr:nvCxnSpPr>
      <xdr:spPr>
        <a:xfrm>
          <a:off x="9154160" y="55658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67771</xdr:rowOff>
    </xdr:from>
    <xdr:ext cx="534377" cy="259045"/>
    <xdr:sp macro="" textlink="">
      <xdr:nvSpPr>
        <xdr:cNvPr id="114" name="【道路】&#10;一人当たり延長平均値テキスト"/>
        <xdr:cNvSpPr txBox="1"/>
      </xdr:nvSpPr>
      <xdr:spPr>
        <a:xfrm>
          <a:off x="9258300" y="6773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89344</xdr:rowOff>
    </xdr:from>
    <xdr:to>
      <xdr:col>55</xdr:col>
      <xdr:colOff>50800</xdr:colOff>
      <xdr:row>41</xdr:row>
      <xdr:rowOff>19494</xdr:rowOff>
    </xdr:to>
    <xdr:sp macro="" textlink="">
      <xdr:nvSpPr>
        <xdr:cNvPr id="115" name="フローチャート: 判断 114"/>
        <xdr:cNvSpPr/>
      </xdr:nvSpPr>
      <xdr:spPr>
        <a:xfrm>
          <a:off x="9192260" y="67949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75794</xdr:rowOff>
    </xdr:from>
    <xdr:to>
      <xdr:col>50</xdr:col>
      <xdr:colOff>165100</xdr:colOff>
      <xdr:row>41</xdr:row>
      <xdr:rowOff>5944</xdr:rowOff>
    </xdr:to>
    <xdr:sp macro="" textlink="">
      <xdr:nvSpPr>
        <xdr:cNvPr id="116" name="フローチャート: 判断 115"/>
        <xdr:cNvSpPr/>
      </xdr:nvSpPr>
      <xdr:spPr>
        <a:xfrm>
          <a:off x="8445500" y="67813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76479</xdr:rowOff>
    </xdr:from>
    <xdr:to>
      <xdr:col>46</xdr:col>
      <xdr:colOff>38100</xdr:colOff>
      <xdr:row>41</xdr:row>
      <xdr:rowOff>6629</xdr:rowOff>
    </xdr:to>
    <xdr:sp macro="" textlink="">
      <xdr:nvSpPr>
        <xdr:cNvPr id="117" name="フローチャート: 判断 116"/>
        <xdr:cNvSpPr/>
      </xdr:nvSpPr>
      <xdr:spPr>
        <a:xfrm>
          <a:off x="7670800" y="67820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113017</xdr:rowOff>
    </xdr:from>
    <xdr:to>
      <xdr:col>41</xdr:col>
      <xdr:colOff>101600</xdr:colOff>
      <xdr:row>41</xdr:row>
      <xdr:rowOff>43167</xdr:rowOff>
    </xdr:to>
    <xdr:sp macro="" textlink="">
      <xdr:nvSpPr>
        <xdr:cNvPr id="118" name="フローチャート: 判断 117"/>
        <xdr:cNvSpPr/>
      </xdr:nvSpPr>
      <xdr:spPr>
        <a:xfrm>
          <a:off x="6873240" y="68186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119888</xdr:rowOff>
    </xdr:from>
    <xdr:to>
      <xdr:col>36</xdr:col>
      <xdr:colOff>165100</xdr:colOff>
      <xdr:row>41</xdr:row>
      <xdr:rowOff>50038</xdr:rowOff>
    </xdr:to>
    <xdr:sp macro="" textlink="">
      <xdr:nvSpPr>
        <xdr:cNvPr id="119" name="フローチャート: 判断 118"/>
        <xdr:cNvSpPr/>
      </xdr:nvSpPr>
      <xdr:spPr>
        <a:xfrm>
          <a:off x="6098540" y="68254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62306</xdr:rowOff>
    </xdr:from>
    <xdr:to>
      <xdr:col>55</xdr:col>
      <xdr:colOff>50800</xdr:colOff>
      <xdr:row>40</xdr:row>
      <xdr:rowOff>163906</xdr:rowOff>
    </xdr:to>
    <xdr:sp macro="" textlink="">
      <xdr:nvSpPr>
        <xdr:cNvPr id="125" name="楕円 124"/>
        <xdr:cNvSpPr/>
      </xdr:nvSpPr>
      <xdr:spPr>
        <a:xfrm>
          <a:off x="9192260" y="676790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85183</xdr:rowOff>
    </xdr:from>
    <xdr:ext cx="534377" cy="259045"/>
    <xdr:sp macro="" textlink="">
      <xdr:nvSpPr>
        <xdr:cNvPr id="126" name="【道路】&#10;一人当たり延長該当値テキスト"/>
        <xdr:cNvSpPr txBox="1"/>
      </xdr:nvSpPr>
      <xdr:spPr>
        <a:xfrm>
          <a:off x="9258300" y="66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68314</xdr:rowOff>
    </xdr:from>
    <xdr:to>
      <xdr:col>50</xdr:col>
      <xdr:colOff>165100</xdr:colOff>
      <xdr:row>40</xdr:row>
      <xdr:rowOff>169914</xdr:rowOff>
    </xdr:to>
    <xdr:sp macro="" textlink="">
      <xdr:nvSpPr>
        <xdr:cNvPr id="127" name="楕円 126"/>
        <xdr:cNvSpPr/>
      </xdr:nvSpPr>
      <xdr:spPr>
        <a:xfrm>
          <a:off x="8445500" y="677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113106</xdr:rowOff>
    </xdr:from>
    <xdr:to>
      <xdr:col>55</xdr:col>
      <xdr:colOff>0</xdr:colOff>
      <xdr:row>40</xdr:row>
      <xdr:rowOff>119114</xdr:rowOff>
    </xdr:to>
    <xdr:cxnSp macro="">
      <xdr:nvCxnSpPr>
        <xdr:cNvPr id="128" name="直線コネクタ 127"/>
        <xdr:cNvCxnSpPr/>
      </xdr:nvCxnSpPr>
      <xdr:spPr>
        <a:xfrm flipV="1">
          <a:off x="8496300" y="6818706"/>
          <a:ext cx="723900" cy="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67666</xdr:rowOff>
    </xdr:from>
    <xdr:to>
      <xdr:col>46</xdr:col>
      <xdr:colOff>38100</xdr:colOff>
      <xdr:row>40</xdr:row>
      <xdr:rowOff>169266</xdr:rowOff>
    </xdr:to>
    <xdr:sp macro="" textlink="">
      <xdr:nvSpPr>
        <xdr:cNvPr id="129" name="楕円 128"/>
        <xdr:cNvSpPr/>
      </xdr:nvSpPr>
      <xdr:spPr>
        <a:xfrm>
          <a:off x="7670800" y="677326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118466</xdr:rowOff>
    </xdr:from>
    <xdr:to>
      <xdr:col>50</xdr:col>
      <xdr:colOff>114300</xdr:colOff>
      <xdr:row>40</xdr:row>
      <xdr:rowOff>119114</xdr:rowOff>
    </xdr:to>
    <xdr:cxnSp macro="">
      <xdr:nvCxnSpPr>
        <xdr:cNvPr id="130" name="直線コネクタ 129"/>
        <xdr:cNvCxnSpPr/>
      </xdr:nvCxnSpPr>
      <xdr:spPr>
        <a:xfrm>
          <a:off x="7713980" y="6824066"/>
          <a:ext cx="78232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168521</xdr:rowOff>
    </xdr:from>
    <xdr:ext cx="534377" cy="259045"/>
    <xdr:sp macro="" textlink="">
      <xdr:nvSpPr>
        <xdr:cNvPr id="131" name="n_1aveValue【道路】&#10;一人当たり延長"/>
        <xdr:cNvSpPr txBox="1"/>
      </xdr:nvSpPr>
      <xdr:spPr>
        <a:xfrm>
          <a:off x="8239271" y="687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169206</xdr:rowOff>
    </xdr:from>
    <xdr:ext cx="534377" cy="259045"/>
    <xdr:sp macro="" textlink="">
      <xdr:nvSpPr>
        <xdr:cNvPr id="132" name="n_2aveValue【道路】&#10;一人当たり延長"/>
        <xdr:cNvSpPr txBox="1"/>
      </xdr:nvSpPr>
      <xdr:spPr>
        <a:xfrm>
          <a:off x="7477271" y="687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59694</xdr:rowOff>
    </xdr:from>
    <xdr:ext cx="534377" cy="259045"/>
    <xdr:sp macro="" textlink="">
      <xdr:nvSpPr>
        <xdr:cNvPr id="133" name="n_3aveValue【道路】&#10;一人当たり延長"/>
        <xdr:cNvSpPr txBox="1"/>
      </xdr:nvSpPr>
      <xdr:spPr>
        <a:xfrm>
          <a:off x="6702571" y="659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66565</xdr:rowOff>
    </xdr:from>
    <xdr:ext cx="534377" cy="259045"/>
    <xdr:sp macro="" textlink="">
      <xdr:nvSpPr>
        <xdr:cNvPr id="134" name="n_4aveValue【道路】&#10;一人当たり延長"/>
        <xdr:cNvSpPr txBox="1"/>
      </xdr:nvSpPr>
      <xdr:spPr>
        <a:xfrm>
          <a:off x="5905011" y="660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14991</xdr:rowOff>
    </xdr:from>
    <xdr:ext cx="534377" cy="259045"/>
    <xdr:sp macro="" textlink="">
      <xdr:nvSpPr>
        <xdr:cNvPr id="135" name="n_1mainValue【道路】&#10;一人当たり延長"/>
        <xdr:cNvSpPr txBox="1"/>
      </xdr:nvSpPr>
      <xdr:spPr>
        <a:xfrm>
          <a:off x="8239271" y="655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14343</xdr:rowOff>
    </xdr:from>
    <xdr:ext cx="534377" cy="259045"/>
    <xdr:sp macro="" textlink="">
      <xdr:nvSpPr>
        <xdr:cNvPr id="136" name="n_2mainValue【道路】&#10;一人当たり延長"/>
        <xdr:cNvSpPr txBox="1"/>
      </xdr:nvSpPr>
      <xdr:spPr>
        <a:xfrm>
          <a:off x="7477271" y="655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7" name="テキスト ボックス 146"/>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9" name="テキスト ボックス 148"/>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57" name="テキスト ボックス 156"/>
        <xdr:cNvSpPr txBox="1"/>
      </xdr:nvSpPr>
      <xdr:spPr>
        <a:xfrm>
          <a:off x="377341" y="917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7620</xdr:rowOff>
    </xdr:from>
    <xdr:to>
      <xdr:col>24</xdr:col>
      <xdr:colOff>62865</xdr:colOff>
      <xdr:row>64</xdr:row>
      <xdr:rowOff>62865</xdr:rowOff>
    </xdr:to>
    <xdr:cxnSp macro="">
      <xdr:nvCxnSpPr>
        <xdr:cNvPr id="160" name="直線コネクタ 159"/>
        <xdr:cNvCxnSpPr/>
      </xdr:nvCxnSpPr>
      <xdr:spPr>
        <a:xfrm flipV="1">
          <a:off x="4086225" y="9395460"/>
          <a:ext cx="0" cy="1396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66692</xdr:rowOff>
    </xdr:from>
    <xdr:ext cx="405111" cy="259045"/>
    <xdr:sp macro="" textlink="">
      <xdr:nvSpPr>
        <xdr:cNvPr id="161" name="【橋りょう・トンネル】&#10;有形固定資産減価償却率最小値テキスト"/>
        <xdr:cNvSpPr txBox="1"/>
      </xdr:nvSpPr>
      <xdr:spPr>
        <a:xfrm>
          <a:off x="4124960"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62865</xdr:rowOff>
    </xdr:from>
    <xdr:to>
      <xdr:col>24</xdr:col>
      <xdr:colOff>152400</xdr:colOff>
      <xdr:row>64</xdr:row>
      <xdr:rowOff>62865</xdr:rowOff>
    </xdr:to>
    <xdr:cxnSp macro="">
      <xdr:nvCxnSpPr>
        <xdr:cNvPr id="162" name="直線コネクタ 161"/>
        <xdr:cNvCxnSpPr/>
      </xdr:nvCxnSpPr>
      <xdr:spPr>
        <a:xfrm>
          <a:off x="4020820" y="107918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125747</xdr:rowOff>
    </xdr:from>
    <xdr:ext cx="340478" cy="259045"/>
    <xdr:sp macro="" textlink="">
      <xdr:nvSpPr>
        <xdr:cNvPr id="163" name="【橋りょう・トンネル】&#10;有形固定資産減価償却率最大値テキスト"/>
        <xdr:cNvSpPr txBox="1"/>
      </xdr:nvSpPr>
      <xdr:spPr>
        <a:xfrm>
          <a:off x="4124960" y="9178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7620</xdr:rowOff>
    </xdr:from>
    <xdr:to>
      <xdr:col>24</xdr:col>
      <xdr:colOff>152400</xdr:colOff>
      <xdr:row>56</xdr:row>
      <xdr:rowOff>7620</xdr:rowOff>
    </xdr:to>
    <xdr:cxnSp macro="">
      <xdr:nvCxnSpPr>
        <xdr:cNvPr id="164" name="直線コネクタ 163"/>
        <xdr:cNvCxnSpPr/>
      </xdr:nvCxnSpPr>
      <xdr:spPr>
        <a:xfrm>
          <a:off x="4020820" y="93954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76217</xdr:rowOff>
    </xdr:from>
    <xdr:ext cx="405111" cy="259045"/>
    <xdr:sp macro="" textlink="">
      <xdr:nvSpPr>
        <xdr:cNvPr id="165" name="【橋りょう・トンネル】&#10;有形固定資産減価償却率平均値テキスト"/>
        <xdr:cNvSpPr txBox="1"/>
      </xdr:nvSpPr>
      <xdr:spPr>
        <a:xfrm>
          <a:off x="4124960" y="1030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66" name="フローチャート: 判断 165"/>
        <xdr:cNvSpPr/>
      </xdr:nvSpPr>
      <xdr:spPr>
        <a:xfrm>
          <a:off x="4036060" y="103238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86360</xdr:rowOff>
    </xdr:from>
    <xdr:to>
      <xdr:col>20</xdr:col>
      <xdr:colOff>38100</xdr:colOff>
      <xdr:row>62</xdr:row>
      <xdr:rowOff>16510</xdr:rowOff>
    </xdr:to>
    <xdr:sp macro="" textlink="">
      <xdr:nvSpPr>
        <xdr:cNvPr id="167" name="フローチャート: 判断 166"/>
        <xdr:cNvSpPr/>
      </xdr:nvSpPr>
      <xdr:spPr>
        <a:xfrm>
          <a:off x="3312160" y="103124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53975</xdr:rowOff>
    </xdr:from>
    <xdr:to>
      <xdr:col>15</xdr:col>
      <xdr:colOff>101600</xdr:colOff>
      <xdr:row>61</xdr:row>
      <xdr:rowOff>155575</xdr:rowOff>
    </xdr:to>
    <xdr:sp macro="" textlink="">
      <xdr:nvSpPr>
        <xdr:cNvPr id="168" name="フローチャート: 判断 167"/>
        <xdr:cNvSpPr/>
      </xdr:nvSpPr>
      <xdr:spPr>
        <a:xfrm>
          <a:off x="25146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27305</xdr:rowOff>
    </xdr:from>
    <xdr:to>
      <xdr:col>10</xdr:col>
      <xdr:colOff>165100</xdr:colOff>
      <xdr:row>61</xdr:row>
      <xdr:rowOff>128905</xdr:rowOff>
    </xdr:to>
    <xdr:sp macro="" textlink="">
      <xdr:nvSpPr>
        <xdr:cNvPr id="169" name="フローチャート: 判断 168"/>
        <xdr:cNvSpPr/>
      </xdr:nvSpPr>
      <xdr:spPr>
        <a:xfrm>
          <a:off x="17399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31115</xdr:rowOff>
    </xdr:from>
    <xdr:to>
      <xdr:col>6</xdr:col>
      <xdr:colOff>38100</xdr:colOff>
      <xdr:row>61</xdr:row>
      <xdr:rowOff>132715</xdr:rowOff>
    </xdr:to>
    <xdr:sp macro="" textlink="">
      <xdr:nvSpPr>
        <xdr:cNvPr id="170" name="フローチャート: 判断 169"/>
        <xdr:cNvSpPr/>
      </xdr:nvSpPr>
      <xdr:spPr>
        <a:xfrm>
          <a:off x="965200" y="102571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15875</xdr:rowOff>
    </xdr:from>
    <xdr:to>
      <xdr:col>24</xdr:col>
      <xdr:colOff>114300</xdr:colOff>
      <xdr:row>61</xdr:row>
      <xdr:rowOff>117475</xdr:rowOff>
    </xdr:to>
    <xdr:sp macro="" textlink="">
      <xdr:nvSpPr>
        <xdr:cNvPr id="176" name="楕円 175"/>
        <xdr:cNvSpPr/>
      </xdr:nvSpPr>
      <xdr:spPr>
        <a:xfrm>
          <a:off x="4036060" y="102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38752</xdr:rowOff>
    </xdr:from>
    <xdr:ext cx="405111" cy="259045"/>
    <xdr:sp macro="" textlink="">
      <xdr:nvSpPr>
        <xdr:cNvPr id="177" name="【橋りょう・トンネル】&#10;有形固定資産減価償却率該当値テキスト"/>
        <xdr:cNvSpPr txBox="1"/>
      </xdr:nvSpPr>
      <xdr:spPr>
        <a:xfrm>
          <a:off x="4124960"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168275</xdr:rowOff>
    </xdr:from>
    <xdr:to>
      <xdr:col>20</xdr:col>
      <xdr:colOff>38100</xdr:colOff>
      <xdr:row>61</xdr:row>
      <xdr:rowOff>98425</xdr:rowOff>
    </xdr:to>
    <xdr:sp macro="" textlink="">
      <xdr:nvSpPr>
        <xdr:cNvPr id="178" name="楕円 177"/>
        <xdr:cNvSpPr/>
      </xdr:nvSpPr>
      <xdr:spPr>
        <a:xfrm>
          <a:off x="3312160" y="102266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47625</xdr:rowOff>
    </xdr:from>
    <xdr:to>
      <xdr:col>24</xdr:col>
      <xdr:colOff>63500</xdr:colOff>
      <xdr:row>61</xdr:row>
      <xdr:rowOff>66675</xdr:rowOff>
    </xdr:to>
    <xdr:cxnSp macro="">
      <xdr:nvCxnSpPr>
        <xdr:cNvPr id="179" name="直線コネクタ 178"/>
        <xdr:cNvCxnSpPr/>
      </xdr:nvCxnSpPr>
      <xdr:spPr>
        <a:xfrm>
          <a:off x="3355340" y="10273665"/>
          <a:ext cx="7315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139700</xdr:rowOff>
    </xdr:from>
    <xdr:to>
      <xdr:col>15</xdr:col>
      <xdr:colOff>101600</xdr:colOff>
      <xdr:row>61</xdr:row>
      <xdr:rowOff>69850</xdr:rowOff>
    </xdr:to>
    <xdr:sp macro="" textlink="">
      <xdr:nvSpPr>
        <xdr:cNvPr id="180" name="楕円 179"/>
        <xdr:cNvSpPr/>
      </xdr:nvSpPr>
      <xdr:spPr>
        <a:xfrm>
          <a:off x="2514600" y="101981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19050</xdr:rowOff>
    </xdr:from>
    <xdr:to>
      <xdr:col>19</xdr:col>
      <xdr:colOff>177800</xdr:colOff>
      <xdr:row>61</xdr:row>
      <xdr:rowOff>47625</xdr:rowOff>
    </xdr:to>
    <xdr:cxnSp macro="">
      <xdr:nvCxnSpPr>
        <xdr:cNvPr id="181" name="直線コネクタ 180"/>
        <xdr:cNvCxnSpPr/>
      </xdr:nvCxnSpPr>
      <xdr:spPr>
        <a:xfrm>
          <a:off x="2565400" y="10245090"/>
          <a:ext cx="78994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7637</xdr:rowOff>
    </xdr:from>
    <xdr:ext cx="405111" cy="259045"/>
    <xdr:sp macro="" textlink="">
      <xdr:nvSpPr>
        <xdr:cNvPr id="182" name="n_1aveValue【橋りょう・トンネル】&#10;有形固定資産減価償却率"/>
        <xdr:cNvSpPr txBox="1"/>
      </xdr:nvSpPr>
      <xdr:spPr>
        <a:xfrm>
          <a:off x="317056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146702</xdr:rowOff>
    </xdr:from>
    <xdr:ext cx="405111" cy="259045"/>
    <xdr:sp macro="" textlink="">
      <xdr:nvSpPr>
        <xdr:cNvPr id="183" name="n_2aveValue【橋りょう・トンネル】&#10;有形固定資産減価償却率"/>
        <xdr:cNvSpPr txBox="1"/>
      </xdr:nvSpPr>
      <xdr:spPr>
        <a:xfrm>
          <a:off x="238570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145432</xdr:rowOff>
    </xdr:from>
    <xdr:ext cx="405111" cy="259045"/>
    <xdr:sp macro="" textlink="">
      <xdr:nvSpPr>
        <xdr:cNvPr id="184" name="n_3aveValue【橋りょう・トンネル】&#10;有形固定資産減価償却率"/>
        <xdr:cNvSpPr txBox="1"/>
      </xdr:nvSpPr>
      <xdr:spPr>
        <a:xfrm>
          <a:off x="161100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149242</xdr:rowOff>
    </xdr:from>
    <xdr:ext cx="405111" cy="259045"/>
    <xdr:sp macro="" textlink="">
      <xdr:nvSpPr>
        <xdr:cNvPr id="185" name="n_4aveValue【橋りょう・トンネル】&#10;有形固定資産減価償却率"/>
        <xdr:cNvSpPr txBox="1"/>
      </xdr:nvSpPr>
      <xdr:spPr>
        <a:xfrm>
          <a:off x="83630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114952</xdr:rowOff>
    </xdr:from>
    <xdr:ext cx="405111" cy="259045"/>
    <xdr:sp macro="" textlink="">
      <xdr:nvSpPr>
        <xdr:cNvPr id="186" name="n_1mainValue【橋りょう・トンネル】&#10;有形固定資産減価償却率"/>
        <xdr:cNvSpPr txBox="1"/>
      </xdr:nvSpPr>
      <xdr:spPr>
        <a:xfrm>
          <a:off x="317056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86377</xdr:rowOff>
    </xdr:from>
    <xdr:ext cx="405111" cy="259045"/>
    <xdr:sp macro="" textlink="">
      <xdr:nvSpPr>
        <xdr:cNvPr id="187" name="n_2mainValue【橋りょう・トンネル】&#10;有形固定資産減価償却率"/>
        <xdr:cNvSpPr txBox="1"/>
      </xdr:nvSpPr>
      <xdr:spPr>
        <a:xfrm>
          <a:off x="238570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8" name="直線コネクタ 197"/>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9" name="テキスト ボックス 198"/>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0" name="直線コネクタ 199"/>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1" name="テキスト ボックス 200"/>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2" name="直線コネクタ 201"/>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3" name="テキスト ボックス 202"/>
        <xdr:cNvSpPr txBox="1"/>
      </xdr:nvSpPr>
      <xdr:spPr>
        <a:xfrm>
          <a:off x="5299921" y="96990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4" name="直線コネクタ 203"/>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5" name="テキスト ボックス 204"/>
        <xdr:cNvSpPr txBox="1"/>
      </xdr:nvSpPr>
      <xdr:spPr>
        <a:xfrm>
          <a:off x="5299921" y="9249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6" name="直線コネクタ 205"/>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7" name="テキスト ボックス 206"/>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8"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73061</xdr:rowOff>
    </xdr:from>
    <xdr:to>
      <xdr:col>54</xdr:col>
      <xdr:colOff>189865</xdr:colOff>
      <xdr:row>63</xdr:row>
      <xdr:rowOff>164964</xdr:rowOff>
    </xdr:to>
    <xdr:cxnSp macro="">
      <xdr:nvCxnSpPr>
        <xdr:cNvPr id="209" name="直線コネクタ 208"/>
        <xdr:cNvCxnSpPr/>
      </xdr:nvCxnSpPr>
      <xdr:spPr>
        <a:xfrm flipV="1">
          <a:off x="9219565" y="9460901"/>
          <a:ext cx="0" cy="1265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168791</xdr:rowOff>
    </xdr:from>
    <xdr:ext cx="469744" cy="259045"/>
    <xdr:sp macro="" textlink="">
      <xdr:nvSpPr>
        <xdr:cNvPr id="210" name="【橋りょう・トンネル】&#10;一人当たり有形固定資産（償却資産）額最小値テキスト"/>
        <xdr:cNvSpPr txBox="1"/>
      </xdr:nvSpPr>
      <xdr:spPr>
        <a:xfrm>
          <a:off x="9258300" y="1073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164964</xdr:rowOff>
    </xdr:from>
    <xdr:to>
      <xdr:col>55</xdr:col>
      <xdr:colOff>88900</xdr:colOff>
      <xdr:row>63</xdr:row>
      <xdr:rowOff>164964</xdr:rowOff>
    </xdr:to>
    <xdr:cxnSp macro="">
      <xdr:nvCxnSpPr>
        <xdr:cNvPr id="211" name="直線コネクタ 210"/>
        <xdr:cNvCxnSpPr/>
      </xdr:nvCxnSpPr>
      <xdr:spPr>
        <a:xfrm>
          <a:off x="9154160" y="107262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19738</xdr:rowOff>
    </xdr:from>
    <xdr:ext cx="599010" cy="259045"/>
    <xdr:sp macro="" textlink="">
      <xdr:nvSpPr>
        <xdr:cNvPr id="212" name="【橋りょう・トンネル】&#10;一人当たり有形固定資産（償却資産）額最大値テキスト"/>
        <xdr:cNvSpPr txBox="1"/>
      </xdr:nvSpPr>
      <xdr:spPr>
        <a:xfrm>
          <a:off x="9258300" y="9239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73061</xdr:rowOff>
    </xdr:from>
    <xdr:to>
      <xdr:col>55</xdr:col>
      <xdr:colOff>88900</xdr:colOff>
      <xdr:row>56</xdr:row>
      <xdr:rowOff>73061</xdr:rowOff>
    </xdr:to>
    <xdr:cxnSp macro="">
      <xdr:nvCxnSpPr>
        <xdr:cNvPr id="213" name="直線コネクタ 212"/>
        <xdr:cNvCxnSpPr/>
      </xdr:nvCxnSpPr>
      <xdr:spPr>
        <a:xfrm>
          <a:off x="9154160" y="94609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18781</xdr:rowOff>
    </xdr:from>
    <xdr:ext cx="599010" cy="259045"/>
    <xdr:sp macro="" textlink="">
      <xdr:nvSpPr>
        <xdr:cNvPr id="214" name="【橋りょう・トンネル】&#10;一人当たり有形固定資産（償却資産）額平均値テキスト"/>
        <xdr:cNvSpPr txBox="1"/>
      </xdr:nvSpPr>
      <xdr:spPr>
        <a:xfrm>
          <a:off x="9258300" y="102448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40354</xdr:rowOff>
    </xdr:from>
    <xdr:to>
      <xdr:col>55</xdr:col>
      <xdr:colOff>50800</xdr:colOff>
      <xdr:row>61</xdr:row>
      <xdr:rowOff>141954</xdr:rowOff>
    </xdr:to>
    <xdr:sp macro="" textlink="">
      <xdr:nvSpPr>
        <xdr:cNvPr id="215" name="フローチャート: 判断 214"/>
        <xdr:cNvSpPr/>
      </xdr:nvSpPr>
      <xdr:spPr>
        <a:xfrm>
          <a:off x="9192260" y="102663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28815</xdr:rowOff>
    </xdr:from>
    <xdr:to>
      <xdr:col>50</xdr:col>
      <xdr:colOff>165100</xdr:colOff>
      <xdr:row>61</xdr:row>
      <xdr:rowOff>130415</xdr:rowOff>
    </xdr:to>
    <xdr:sp macro="" textlink="">
      <xdr:nvSpPr>
        <xdr:cNvPr id="216" name="フローチャート: 判断 215"/>
        <xdr:cNvSpPr/>
      </xdr:nvSpPr>
      <xdr:spPr>
        <a:xfrm>
          <a:off x="8445500" y="1025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38441</xdr:rowOff>
    </xdr:from>
    <xdr:to>
      <xdr:col>46</xdr:col>
      <xdr:colOff>38100</xdr:colOff>
      <xdr:row>61</xdr:row>
      <xdr:rowOff>140041</xdr:rowOff>
    </xdr:to>
    <xdr:sp macro="" textlink="">
      <xdr:nvSpPr>
        <xdr:cNvPr id="217" name="フローチャート: 判断 216"/>
        <xdr:cNvSpPr/>
      </xdr:nvSpPr>
      <xdr:spPr>
        <a:xfrm>
          <a:off x="7670800" y="102644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62702</xdr:rowOff>
    </xdr:from>
    <xdr:to>
      <xdr:col>41</xdr:col>
      <xdr:colOff>101600</xdr:colOff>
      <xdr:row>61</xdr:row>
      <xdr:rowOff>164302</xdr:rowOff>
    </xdr:to>
    <xdr:sp macro="" textlink="">
      <xdr:nvSpPr>
        <xdr:cNvPr id="218" name="フローチャート: 判断 217"/>
        <xdr:cNvSpPr/>
      </xdr:nvSpPr>
      <xdr:spPr>
        <a:xfrm>
          <a:off x="6873240" y="10288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99306</xdr:rowOff>
    </xdr:from>
    <xdr:to>
      <xdr:col>36</xdr:col>
      <xdr:colOff>165100</xdr:colOff>
      <xdr:row>62</xdr:row>
      <xdr:rowOff>29456</xdr:rowOff>
    </xdr:to>
    <xdr:sp macro="" textlink="">
      <xdr:nvSpPr>
        <xdr:cNvPr id="219" name="フローチャート: 判断 218"/>
        <xdr:cNvSpPr/>
      </xdr:nvSpPr>
      <xdr:spPr>
        <a:xfrm>
          <a:off x="6098540" y="103253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125357</xdr:rowOff>
    </xdr:from>
    <xdr:to>
      <xdr:col>55</xdr:col>
      <xdr:colOff>50800</xdr:colOff>
      <xdr:row>59</xdr:row>
      <xdr:rowOff>55507</xdr:rowOff>
    </xdr:to>
    <xdr:sp macro="" textlink="">
      <xdr:nvSpPr>
        <xdr:cNvPr id="225" name="楕円 224"/>
        <xdr:cNvSpPr/>
      </xdr:nvSpPr>
      <xdr:spPr>
        <a:xfrm>
          <a:off x="9192260" y="984847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148234</xdr:rowOff>
    </xdr:from>
    <xdr:ext cx="599010" cy="259045"/>
    <xdr:sp macro="" textlink="">
      <xdr:nvSpPr>
        <xdr:cNvPr id="226" name="【橋りょう・トンネル】&#10;一人当たり有形固定資産（償却資産）額該当値テキスト"/>
        <xdr:cNvSpPr txBox="1"/>
      </xdr:nvSpPr>
      <xdr:spPr>
        <a:xfrm>
          <a:off x="9258300" y="970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131060</xdr:rowOff>
    </xdr:from>
    <xdr:to>
      <xdr:col>50</xdr:col>
      <xdr:colOff>165100</xdr:colOff>
      <xdr:row>59</xdr:row>
      <xdr:rowOff>61210</xdr:rowOff>
    </xdr:to>
    <xdr:sp macro="" textlink="">
      <xdr:nvSpPr>
        <xdr:cNvPr id="227" name="楕円 226"/>
        <xdr:cNvSpPr/>
      </xdr:nvSpPr>
      <xdr:spPr>
        <a:xfrm>
          <a:off x="8445500" y="98541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4707</xdr:rowOff>
    </xdr:from>
    <xdr:to>
      <xdr:col>55</xdr:col>
      <xdr:colOff>0</xdr:colOff>
      <xdr:row>59</xdr:row>
      <xdr:rowOff>10410</xdr:rowOff>
    </xdr:to>
    <xdr:cxnSp macro="">
      <xdr:nvCxnSpPr>
        <xdr:cNvPr id="228" name="直線コネクタ 227"/>
        <xdr:cNvCxnSpPr/>
      </xdr:nvCxnSpPr>
      <xdr:spPr>
        <a:xfrm flipV="1">
          <a:off x="8496300" y="9895467"/>
          <a:ext cx="723900" cy="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132462</xdr:rowOff>
    </xdr:from>
    <xdr:to>
      <xdr:col>46</xdr:col>
      <xdr:colOff>38100</xdr:colOff>
      <xdr:row>59</xdr:row>
      <xdr:rowOff>62612</xdr:rowOff>
    </xdr:to>
    <xdr:sp macro="" textlink="">
      <xdr:nvSpPr>
        <xdr:cNvPr id="229" name="楕円 228"/>
        <xdr:cNvSpPr/>
      </xdr:nvSpPr>
      <xdr:spPr>
        <a:xfrm>
          <a:off x="7670800" y="98555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10410</xdr:rowOff>
    </xdr:from>
    <xdr:to>
      <xdr:col>50</xdr:col>
      <xdr:colOff>114300</xdr:colOff>
      <xdr:row>59</xdr:row>
      <xdr:rowOff>11812</xdr:rowOff>
    </xdr:to>
    <xdr:cxnSp macro="">
      <xdr:nvCxnSpPr>
        <xdr:cNvPr id="230" name="直線コネクタ 229"/>
        <xdr:cNvCxnSpPr/>
      </xdr:nvCxnSpPr>
      <xdr:spPr>
        <a:xfrm flipV="1">
          <a:off x="7713980" y="9901170"/>
          <a:ext cx="782320" cy="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121542</xdr:rowOff>
    </xdr:from>
    <xdr:ext cx="599010" cy="259045"/>
    <xdr:sp macro="" textlink="">
      <xdr:nvSpPr>
        <xdr:cNvPr id="231" name="n_1aveValue【橋りょう・トンネル】&#10;一人当たり有形固定資産（償却資産）額"/>
        <xdr:cNvSpPr txBox="1"/>
      </xdr:nvSpPr>
      <xdr:spPr>
        <a:xfrm>
          <a:off x="8214575" y="1034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131168</xdr:rowOff>
    </xdr:from>
    <xdr:ext cx="599010" cy="259045"/>
    <xdr:sp macro="" textlink="">
      <xdr:nvSpPr>
        <xdr:cNvPr id="232" name="n_2aveValue【橋りょう・トンネル】&#10;一人当たり有形固定資産（償却資産）額"/>
        <xdr:cNvSpPr txBox="1"/>
      </xdr:nvSpPr>
      <xdr:spPr>
        <a:xfrm>
          <a:off x="7444955" y="10357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9379</xdr:rowOff>
    </xdr:from>
    <xdr:ext cx="599010" cy="259045"/>
    <xdr:sp macro="" textlink="">
      <xdr:nvSpPr>
        <xdr:cNvPr id="233" name="n_3aveValue【橋りょう・トンネル】&#10;一人当たり有形固定資産（償却資産）額"/>
        <xdr:cNvSpPr txBox="1"/>
      </xdr:nvSpPr>
      <xdr:spPr>
        <a:xfrm>
          <a:off x="6670255" y="10067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45983</xdr:rowOff>
    </xdr:from>
    <xdr:ext cx="599010" cy="259045"/>
    <xdr:sp macro="" textlink="">
      <xdr:nvSpPr>
        <xdr:cNvPr id="234" name="n_4aveValue【橋りょう・トンネル】&#10;一人当たり有形固定資産（償却資産）額"/>
        <xdr:cNvSpPr txBox="1"/>
      </xdr:nvSpPr>
      <xdr:spPr>
        <a:xfrm>
          <a:off x="5872695" y="1010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77737</xdr:rowOff>
    </xdr:from>
    <xdr:ext cx="599010" cy="259045"/>
    <xdr:sp macro="" textlink="">
      <xdr:nvSpPr>
        <xdr:cNvPr id="235" name="n_1mainValue【橋りょう・トンネル】&#10;一人当たり有形固定資産（償却資産）額"/>
        <xdr:cNvSpPr txBox="1"/>
      </xdr:nvSpPr>
      <xdr:spPr>
        <a:xfrm>
          <a:off x="8214575" y="963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79139</xdr:rowOff>
    </xdr:from>
    <xdr:ext cx="599010" cy="259045"/>
    <xdr:sp macro="" textlink="">
      <xdr:nvSpPr>
        <xdr:cNvPr id="236" name="n_2mainValue【橋りょう・トンネル】&#10;一人当たり有形固定資産（償却資産）額"/>
        <xdr:cNvSpPr txBox="1"/>
      </xdr:nvSpPr>
      <xdr:spPr>
        <a:xfrm>
          <a:off x="7444955" y="9634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7" name="正方形/長方形 236"/>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8" name="正方形/長方形 237"/>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9" name="正方形/長方形 238"/>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0" name="正方形/長方形 239"/>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1" name="正方形/長方形 240"/>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2" name="正方形/長方形 241"/>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3" name="正方形/長方形 242"/>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4" name="正方形/長方形 243"/>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5" name="テキスト ボックス 244"/>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6" name="直線コネクタ 245"/>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7" name="テキスト ボックス 246"/>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8" name="直線コネクタ 247"/>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9" name="テキスト ボックス 248"/>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0" name="直線コネクタ 249"/>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1" name="テキスト ボックス 250"/>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2" name="直線コネクタ 251"/>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3" name="テキスト ボックス 252"/>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4" name="直線コネクタ 253"/>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5" name="テキスト ボックス 254"/>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6" name="直線コネクタ 255"/>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7" name="テキスト ボックス 256"/>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8" name="直線コネクタ 257"/>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9" name="テキスト ボックス 258"/>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0"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5714</xdr:rowOff>
    </xdr:from>
    <xdr:to>
      <xdr:col>24</xdr:col>
      <xdr:colOff>62865</xdr:colOff>
      <xdr:row>86</xdr:row>
      <xdr:rowOff>106680</xdr:rowOff>
    </xdr:to>
    <xdr:cxnSp macro="">
      <xdr:nvCxnSpPr>
        <xdr:cNvPr id="261" name="直線コネクタ 260"/>
        <xdr:cNvCxnSpPr/>
      </xdr:nvCxnSpPr>
      <xdr:spPr>
        <a:xfrm flipV="1">
          <a:off x="4086225" y="13249274"/>
          <a:ext cx="0" cy="1274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62" name="【公営住宅】&#10;有形固定資産減価償却率最小値テキスト"/>
        <xdr:cNvSpPr txBox="1"/>
      </xdr:nvSpPr>
      <xdr:spPr>
        <a:xfrm>
          <a:off x="4124960"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63" name="直線コネクタ 262"/>
        <xdr:cNvCxnSpPr/>
      </xdr:nvCxnSpPr>
      <xdr:spPr>
        <a:xfrm>
          <a:off x="4020820" y="145237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123841</xdr:rowOff>
    </xdr:from>
    <xdr:ext cx="405111" cy="259045"/>
    <xdr:sp macro="" textlink="">
      <xdr:nvSpPr>
        <xdr:cNvPr id="264" name="【公営住宅】&#10;有形固定資産減価償却率最大値テキスト"/>
        <xdr:cNvSpPr txBox="1"/>
      </xdr:nvSpPr>
      <xdr:spPr>
        <a:xfrm>
          <a:off x="4124960" y="13032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5714</xdr:rowOff>
    </xdr:from>
    <xdr:to>
      <xdr:col>24</xdr:col>
      <xdr:colOff>152400</xdr:colOff>
      <xdr:row>79</xdr:row>
      <xdr:rowOff>5714</xdr:rowOff>
    </xdr:to>
    <xdr:cxnSp macro="">
      <xdr:nvCxnSpPr>
        <xdr:cNvPr id="265" name="直線コネクタ 264"/>
        <xdr:cNvCxnSpPr/>
      </xdr:nvCxnSpPr>
      <xdr:spPr>
        <a:xfrm>
          <a:off x="4020820" y="132492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151147</xdr:rowOff>
    </xdr:from>
    <xdr:ext cx="405111" cy="259045"/>
    <xdr:sp macro="" textlink="">
      <xdr:nvSpPr>
        <xdr:cNvPr id="266" name="【公営住宅】&#10;有形固定資産減価償却率平均値テキスト"/>
        <xdr:cNvSpPr txBox="1"/>
      </xdr:nvSpPr>
      <xdr:spPr>
        <a:xfrm>
          <a:off x="4124960" y="13729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128270</xdr:rowOff>
    </xdr:from>
    <xdr:to>
      <xdr:col>24</xdr:col>
      <xdr:colOff>114300</xdr:colOff>
      <xdr:row>83</xdr:row>
      <xdr:rowOff>58420</xdr:rowOff>
    </xdr:to>
    <xdr:sp macro="" textlink="">
      <xdr:nvSpPr>
        <xdr:cNvPr id="267" name="フローチャート: 判断 266"/>
        <xdr:cNvSpPr/>
      </xdr:nvSpPr>
      <xdr:spPr>
        <a:xfrm>
          <a:off x="4036060" y="138747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133986</xdr:rowOff>
    </xdr:from>
    <xdr:to>
      <xdr:col>20</xdr:col>
      <xdr:colOff>38100</xdr:colOff>
      <xdr:row>83</xdr:row>
      <xdr:rowOff>64136</xdr:rowOff>
    </xdr:to>
    <xdr:sp macro="" textlink="">
      <xdr:nvSpPr>
        <xdr:cNvPr id="268" name="フローチャート: 判断 267"/>
        <xdr:cNvSpPr/>
      </xdr:nvSpPr>
      <xdr:spPr>
        <a:xfrm>
          <a:off x="3312160" y="138804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69" name="フローチャート: 判断 268"/>
        <xdr:cNvSpPr/>
      </xdr:nvSpPr>
      <xdr:spPr>
        <a:xfrm>
          <a:off x="2514600" y="1386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70" name="フローチャート: 判断 269"/>
        <xdr:cNvSpPr/>
      </xdr:nvSpPr>
      <xdr:spPr>
        <a:xfrm>
          <a:off x="1739900" y="13829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65405</xdr:rowOff>
    </xdr:from>
    <xdr:to>
      <xdr:col>6</xdr:col>
      <xdr:colOff>38100</xdr:colOff>
      <xdr:row>82</xdr:row>
      <xdr:rowOff>167005</xdr:rowOff>
    </xdr:to>
    <xdr:sp macro="" textlink="">
      <xdr:nvSpPr>
        <xdr:cNvPr id="271" name="フローチャート: 判断 270"/>
        <xdr:cNvSpPr/>
      </xdr:nvSpPr>
      <xdr:spPr>
        <a:xfrm>
          <a:off x="965200" y="138118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2" name="テキスト ボックス 271"/>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3" name="テキスト ボックス 272"/>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4" name="テキスト ボックス 273"/>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5" name="テキスト ボックス 274"/>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6" name="テキスト ボックス 275"/>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76836</xdr:rowOff>
    </xdr:from>
    <xdr:to>
      <xdr:col>24</xdr:col>
      <xdr:colOff>114300</xdr:colOff>
      <xdr:row>85</xdr:row>
      <xdr:rowOff>6986</xdr:rowOff>
    </xdr:to>
    <xdr:sp macro="" textlink="">
      <xdr:nvSpPr>
        <xdr:cNvPr id="277" name="楕円 276"/>
        <xdr:cNvSpPr/>
      </xdr:nvSpPr>
      <xdr:spPr>
        <a:xfrm>
          <a:off x="4036060" y="141585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55263</xdr:rowOff>
    </xdr:from>
    <xdr:ext cx="405111" cy="259045"/>
    <xdr:sp macro="" textlink="">
      <xdr:nvSpPr>
        <xdr:cNvPr id="278" name="【公営住宅】&#10;有形固定資産減価償却率該当値テキスト"/>
        <xdr:cNvSpPr txBox="1"/>
      </xdr:nvSpPr>
      <xdr:spPr>
        <a:xfrm>
          <a:off x="4124960" y="1413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88264</xdr:rowOff>
    </xdr:from>
    <xdr:to>
      <xdr:col>20</xdr:col>
      <xdr:colOff>38100</xdr:colOff>
      <xdr:row>85</xdr:row>
      <xdr:rowOff>18414</xdr:rowOff>
    </xdr:to>
    <xdr:sp macro="" textlink="">
      <xdr:nvSpPr>
        <xdr:cNvPr id="279" name="楕円 278"/>
        <xdr:cNvSpPr/>
      </xdr:nvSpPr>
      <xdr:spPr>
        <a:xfrm>
          <a:off x="3312160" y="141700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127636</xdr:rowOff>
    </xdr:from>
    <xdr:to>
      <xdr:col>24</xdr:col>
      <xdr:colOff>63500</xdr:colOff>
      <xdr:row>84</xdr:row>
      <xdr:rowOff>139064</xdr:rowOff>
    </xdr:to>
    <xdr:cxnSp macro="">
      <xdr:nvCxnSpPr>
        <xdr:cNvPr id="280" name="直線コネクタ 279"/>
        <xdr:cNvCxnSpPr/>
      </xdr:nvCxnSpPr>
      <xdr:spPr>
        <a:xfrm flipV="1">
          <a:off x="3355340" y="14209396"/>
          <a:ext cx="73152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120650</xdr:rowOff>
    </xdr:from>
    <xdr:to>
      <xdr:col>15</xdr:col>
      <xdr:colOff>101600</xdr:colOff>
      <xdr:row>85</xdr:row>
      <xdr:rowOff>50800</xdr:rowOff>
    </xdr:to>
    <xdr:sp macro="" textlink="">
      <xdr:nvSpPr>
        <xdr:cNvPr id="281" name="楕円 280"/>
        <xdr:cNvSpPr/>
      </xdr:nvSpPr>
      <xdr:spPr>
        <a:xfrm>
          <a:off x="2514600" y="14202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139064</xdr:rowOff>
    </xdr:from>
    <xdr:to>
      <xdr:col>19</xdr:col>
      <xdr:colOff>177800</xdr:colOff>
      <xdr:row>85</xdr:row>
      <xdr:rowOff>0</xdr:rowOff>
    </xdr:to>
    <xdr:cxnSp macro="">
      <xdr:nvCxnSpPr>
        <xdr:cNvPr id="282" name="直線コネクタ 281"/>
        <xdr:cNvCxnSpPr/>
      </xdr:nvCxnSpPr>
      <xdr:spPr>
        <a:xfrm flipV="1">
          <a:off x="2565400" y="14220824"/>
          <a:ext cx="789940" cy="2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80663</xdr:rowOff>
    </xdr:from>
    <xdr:ext cx="405111" cy="259045"/>
    <xdr:sp macro="" textlink="">
      <xdr:nvSpPr>
        <xdr:cNvPr id="283" name="n_1aveValue【公営住宅】&#10;有形固定資産減価償却率"/>
        <xdr:cNvSpPr txBox="1"/>
      </xdr:nvSpPr>
      <xdr:spPr>
        <a:xfrm>
          <a:off x="3170564" y="13659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67327</xdr:rowOff>
    </xdr:from>
    <xdr:ext cx="405111" cy="259045"/>
    <xdr:sp macro="" textlink="">
      <xdr:nvSpPr>
        <xdr:cNvPr id="284" name="n_2aveValue【公営住宅】&#10;有形固定資産減価償却率"/>
        <xdr:cNvSpPr txBox="1"/>
      </xdr:nvSpPr>
      <xdr:spPr>
        <a:xfrm>
          <a:off x="2385704" y="1364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285" name="n_3aveValue【公営住宅】&#10;有形固定資産減価償却率"/>
        <xdr:cNvSpPr txBox="1"/>
      </xdr:nvSpPr>
      <xdr:spPr>
        <a:xfrm>
          <a:off x="1611004" y="1360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12082</xdr:rowOff>
    </xdr:from>
    <xdr:ext cx="405111" cy="259045"/>
    <xdr:sp macro="" textlink="">
      <xdr:nvSpPr>
        <xdr:cNvPr id="286" name="n_4aveValue【公営住宅】&#10;有形固定資産減価償却率"/>
        <xdr:cNvSpPr txBox="1"/>
      </xdr:nvSpPr>
      <xdr:spPr>
        <a:xfrm>
          <a:off x="83630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9541</xdr:rowOff>
    </xdr:from>
    <xdr:ext cx="405111" cy="259045"/>
    <xdr:sp macro="" textlink="">
      <xdr:nvSpPr>
        <xdr:cNvPr id="287" name="n_1mainValue【公営住宅】&#10;有形固定資産減価償却率"/>
        <xdr:cNvSpPr txBox="1"/>
      </xdr:nvSpPr>
      <xdr:spPr>
        <a:xfrm>
          <a:off x="317056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41927</xdr:rowOff>
    </xdr:from>
    <xdr:ext cx="405111" cy="259045"/>
    <xdr:sp macro="" textlink="">
      <xdr:nvSpPr>
        <xdr:cNvPr id="288" name="n_2mainValue【公営住宅】&#10;有形固定資産減価償却率"/>
        <xdr:cNvSpPr txBox="1"/>
      </xdr:nvSpPr>
      <xdr:spPr>
        <a:xfrm>
          <a:off x="2385704"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9" name="正方形/長方形 288"/>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0" name="正方形/長方形 289"/>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1" name="正方形/長方形 290"/>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2" name="正方形/長方形 291"/>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3" name="正方形/長方形 292"/>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4" name="正方形/長方形 293"/>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5" name="正方形/長方形 294"/>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6" name="正方形/長方形 295"/>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7" name="テキスト ボックス 296"/>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8" name="直線コネクタ 297"/>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99" name="直線コネクタ 298"/>
        <xdr:cNvCxnSpPr/>
      </xdr:nvCxnSpPr>
      <xdr:spPr>
        <a:xfrm>
          <a:off x="5826760" y="14344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0" name="テキスト ボックス 299"/>
        <xdr:cNvSpPr txBox="1"/>
      </xdr:nvSpPr>
      <xdr:spPr>
        <a:xfrm>
          <a:off x="5405301" y="14206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1" name="直線コネクタ 300"/>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2" name="テキスト ボックス 301"/>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3" name="直線コネクタ 302"/>
        <xdr:cNvCxnSpPr/>
      </xdr:nvCxnSpPr>
      <xdr:spPr>
        <a:xfrm>
          <a:off x="5826760" y="13228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4" name="テキスト ボックス 303"/>
        <xdr:cNvSpPr txBox="1"/>
      </xdr:nvSpPr>
      <xdr:spPr>
        <a:xfrm>
          <a:off x="5405301" y="13086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5" name="直線コネクタ 304"/>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6" name="テキスト ボックス 305"/>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7"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43244</xdr:rowOff>
    </xdr:from>
    <xdr:to>
      <xdr:col>54</xdr:col>
      <xdr:colOff>189865</xdr:colOff>
      <xdr:row>85</xdr:row>
      <xdr:rowOff>83820</xdr:rowOff>
    </xdr:to>
    <xdr:cxnSp macro="">
      <xdr:nvCxnSpPr>
        <xdr:cNvPr id="308" name="直線コネクタ 307"/>
        <xdr:cNvCxnSpPr/>
      </xdr:nvCxnSpPr>
      <xdr:spPr>
        <a:xfrm flipV="1">
          <a:off x="9219565" y="13119164"/>
          <a:ext cx="0" cy="12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09" name="【公営住宅】&#10;一人当たり面積最小値テキスト"/>
        <xdr:cNvSpPr txBox="1"/>
      </xdr:nvSpPr>
      <xdr:spPr>
        <a:xfrm>
          <a:off x="9258300"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10" name="直線コネクタ 309"/>
        <xdr:cNvCxnSpPr/>
      </xdr:nvCxnSpPr>
      <xdr:spPr>
        <a:xfrm>
          <a:off x="9154160" y="14333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161371</xdr:rowOff>
    </xdr:from>
    <xdr:ext cx="469744" cy="259045"/>
    <xdr:sp macro="" textlink="">
      <xdr:nvSpPr>
        <xdr:cNvPr id="311" name="【公営住宅】&#10;一人当たり面積最大値テキスト"/>
        <xdr:cNvSpPr txBox="1"/>
      </xdr:nvSpPr>
      <xdr:spPr>
        <a:xfrm>
          <a:off x="9258300" y="1290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43244</xdr:rowOff>
    </xdr:from>
    <xdr:to>
      <xdr:col>55</xdr:col>
      <xdr:colOff>88900</xdr:colOff>
      <xdr:row>78</xdr:row>
      <xdr:rowOff>43244</xdr:rowOff>
    </xdr:to>
    <xdr:cxnSp macro="">
      <xdr:nvCxnSpPr>
        <xdr:cNvPr id="312" name="直線コネクタ 311"/>
        <xdr:cNvCxnSpPr/>
      </xdr:nvCxnSpPr>
      <xdr:spPr>
        <a:xfrm>
          <a:off x="9154160" y="131191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74883</xdr:rowOff>
    </xdr:from>
    <xdr:ext cx="469744" cy="259045"/>
    <xdr:sp macro="" textlink="">
      <xdr:nvSpPr>
        <xdr:cNvPr id="313" name="【公営住宅】&#10;一人当たり面積平均値テキスト"/>
        <xdr:cNvSpPr txBox="1"/>
      </xdr:nvSpPr>
      <xdr:spPr>
        <a:xfrm>
          <a:off x="9258300" y="139890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96456</xdr:rowOff>
    </xdr:from>
    <xdr:to>
      <xdr:col>55</xdr:col>
      <xdr:colOff>50800</xdr:colOff>
      <xdr:row>84</xdr:row>
      <xdr:rowOff>26606</xdr:rowOff>
    </xdr:to>
    <xdr:sp macro="" textlink="">
      <xdr:nvSpPr>
        <xdr:cNvPr id="314" name="フローチャート: 判断 313"/>
        <xdr:cNvSpPr/>
      </xdr:nvSpPr>
      <xdr:spPr>
        <a:xfrm>
          <a:off x="9192260" y="140105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85026</xdr:rowOff>
    </xdr:from>
    <xdr:to>
      <xdr:col>50</xdr:col>
      <xdr:colOff>165100</xdr:colOff>
      <xdr:row>84</xdr:row>
      <xdr:rowOff>15176</xdr:rowOff>
    </xdr:to>
    <xdr:sp macro="" textlink="">
      <xdr:nvSpPr>
        <xdr:cNvPr id="315" name="フローチャート: 判断 314"/>
        <xdr:cNvSpPr/>
      </xdr:nvSpPr>
      <xdr:spPr>
        <a:xfrm>
          <a:off x="8445500" y="139991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70738</xdr:rowOff>
    </xdr:from>
    <xdr:to>
      <xdr:col>46</xdr:col>
      <xdr:colOff>38100</xdr:colOff>
      <xdr:row>84</xdr:row>
      <xdr:rowOff>888</xdr:rowOff>
    </xdr:to>
    <xdr:sp macro="" textlink="">
      <xdr:nvSpPr>
        <xdr:cNvPr id="316" name="フローチャート: 判断 315"/>
        <xdr:cNvSpPr/>
      </xdr:nvSpPr>
      <xdr:spPr>
        <a:xfrm>
          <a:off x="7670800" y="139848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83883</xdr:rowOff>
    </xdr:from>
    <xdr:to>
      <xdr:col>41</xdr:col>
      <xdr:colOff>101600</xdr:colOff>
      <xdr:row>84</xdr:row>
      <xdr:rowOff>14033</xdr:rowOff>
    </xdr:to>
    <xdr:sp macro="" textlink="">
      <xdr:nvSpPr>
        <xdr:cNvPr id="317" name="フローチャート: 判断 316"/>
        <xdr:cNvSpPr/>
      </xdr:nvSpPr>
      <xdr:spPr>
        <a:xfrm>
          <a:off x="6873240" y="139980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74740</xdr:rowOff>
    </xdr:from>
    <xdr:to>
      <xdr:col>36</xdr:col>
      <xdr:colOff>165100</xdr:colOff>
      <xdr:row>84</xdr:row>
      <xdr:rowOff>4890</xdr:rowOff>
    </xdr:to>
    <xdr:sp macro="" textlink="">
      <xdr:nvSpPr>
        <xdr:cNvPr id="318" name="フローチャート: 判断 317"/>
        <xdr:cNvSpPr/>
      </xdr:nvSpPr>
      <xdr:spPr>
        <a:xfrm>
          <a:off x="6098540" y="139888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9" name="テキスト ボックス 318"/>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0" name="テキスト ボックス 319"/>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1" name="テキスト ボックス 320"/>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2" name="テキスト ボックス 321"/>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3" name="テキスト ボックス 322"/>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71882</xdr:rowOff>
    </xdr:from>
    <xdr:to>
      <xdr:col>55</xdr:col>
      <xdr:colOff>50800</xdr:colOff>
      <xdr:row>84</xdr:row>
      <xdr:rowOff>2032</xdr:rowOff>
    </xdr:to>
    <xdr:sp macro="" textlink="">
      <xdr:nvSpPr>
        <xdr:cNvPr id="324" name="楕円 323"/>
        <xdr:cNvSpPr/>
      </xdr:nvSpPr>
      <xdr:spPr>
        <a:xfrm>
          <a:off x="9192260" y="139860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94759</xdr:rowOff>
    </xdr:from>
    <xdr:ext cx="469744" cy="259045"/>
    <xdr:sp macro="" textlink="">
      <xdr:nvSpPr>
        <xdr:cNvPr id="325" name="【公営住宅】&#10;一人当たり面積該当値テキスト"/>
        <xdr:cNvSpPr txBox="1"/>
      </xdr:nvSpPr>
      <xdr:spPr>
        <a:xfrm>
          <a:off x="9258300" y="1384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70168</xdr:rowOff>
    </xdr:from>
    <xdr:to>
      <xdr:col>50</xdr:col>
      <xdr:colOff>165100</xdr:colOff>
      <xdr:row>84</xdr:row>
      <xdr:rowOff>318</xdr:rowOff>
    </xdr:to>
    <xdr:sp macro="" textlink="">
      <xdr:nvSpPr>
        <xdr:cNvPr id="326" name="楕円 325"/>
        <xdr:cNvSpPr/>
      </xdr:nvSpPr>
      <xdr:spPr>
        <a:xfrm>
          <a:off x="8445500" y="139842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120968</xdr:rowOff>
    </xdr:from>
    <xdr:to>
      <xdr:col>55</xdr:col>
      <xdr:colOff>0</xdr:colOff>
      <xdr:row>83</xdr:row>
      <xdr:rowOff>122682</xdr:rowOff>
    </xdr:to>
    <xdr:cxnSp macro="">
      <xdr:nvCxnSpPr>
        <xdr:cNvPr id="327" name="直線コネクタ 326"/>
        <xdr:cNvCxnSpPr/>
      </xdr:nvCxnSpPr>
      <xdr:spPr>
        <a:xfrm>
          <a:off x="8496300" y="14035088"/>
          <a:ext cx="7239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69025</xdr:rowOff>
    </xdr:from>
    <xdr:to>
      <xdr:col>46</xdr:col>
      <xdr:colOff>38100</xdr:colOff>
      <xdr:row>83</xdr:row>
      <xdr:rowOff>170625</xdr:rowOff>
    </xdr:to>
    <xdr:sp macro="" textlink="">
      <xdr:nvSpPr>
        <xdr:cNvPr id="328" name="楕円 327"/>
        <xdr:cNvSpPr/>
      </xdr:nvSpPr>
      <xdr:spPr>
        <a:xfrm>
          <a:off x="7670800" y="139831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119825</xdr:rowOff>
    </xdr:from>
    <xdr:to>
      <xdr:col>50</xdr:col>
      <xdr:colOff>114300</xdr:colOff>
      <xdr:row>83</xdr:row>
      <xdr:rowOff>120968</xdr:rowOff>
    </xdr:to>
    <xdr:cxnSp macro="">
      <xdr:nvCxnSpPr>
        <xdr:cNvPr id="329" name="直線コネクタ 328"/>
        <xdr:cNvCxnSpPr/>
      </xdr:nvCxnSpPr>
      <xdr:spPr>
        <a:xfrm>
          <a:off x="7713980" y="14033945"/>
          <a:ext cx="78232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6303</xdr:rowOff>
    </xdr:from>
    <xdr:ext cx="469744" cy="259045"/>
    <xdr:sp macro="" textlink="">
      <xdr:nvSpPr>
        <xdr:cNvPr id="330" name="n_1aveValue【公営住宅】&#10;一人当たり面積"/>
        <xdr:cNvSpPr txBox="1"/>
      </xdr:nvSpPr>
      <xdr:spPr>
        <a:xfrm>
          <a:off x="8271587" y="1408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163465</xdr:rowOff>
    </xdr:from>
    <xdr:ext cx="469744" cy="259045"/>
    <xdr:sp macro="" textlink="">
      <xdr:nvSpPr>
        <xdr:cNvPr id="331" name="n_2aveValue【公営住宅】&#10;一人当たり面積"/>
        <xdr:cNvSpPr txBox="1"/>
      </xdr:nvSpPr>
      <xdr:spPr>
        <a:xfrm>
          <a:off x="7509587" y="1407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30560</xdr:rowOff>
    </xdr:from>
    <xdr:ext cx="469744" cy="259045"/>
    <xdr:sp macro="" textlink="">
      <xdr:nvSpPr>
        <xdr:cNvPr id="332" name="n_3aveValue【公営住宅】&#10;一人当たり面積"/>
        <xdr:cNvSpPr txBox="1"/>
      </xdr:nvSpPr>
      <xdr:spPr>
        <a:xfrm>
          <a:off x="6712027" y="1377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21417</xdr:rowOff>
    </xdr:from>
    <xdr:ext cx="469744" cy="259045"/>
    <xdr:sp macro="" textlink="">
      <xdr:nvSpPr>
        <xdr:cNvPr id="333" name="n_4aveValue【公営住宅】&#10;一人当たり面積"/>
        <xdr:cNvSpPr txBox="1"/>
      </xdr:nvSpPr>
      <xdr:spPr>
        <a:xfrm>
          <a:off x="5937327" y="1376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16845</xdr:rowOff>
    </xdr:from>
    <xdr:ext cx="469744" cy="259045"/>
    <xdr:sp macro="" textlink="">
      <xdr:nvSpPr>
        <xdr:cNvPr id="334" name="n_1mainValue【公営住宅】&#10;一人当たり面積"/>
        <xdr:cNvSpPr txBox="1"/>
      </xdr:nvSpPr>
      <xdr:spPr>
        <a:xfrm>
          <a:off x="8271587" y="13763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15702</xdr:rowOff>
    </xdr:from>
    <xdr:ext cx="469744" cy="259045"/>
    <xdr:sp macro="" textlink="">
      <xdr:nvSpPr>
        <xdr:cNvPr id="335" name="n_2mainValue【公営住宅】&#10;一人当たり面積"/>
        <xdr:cNvSpPr txBox="1"/>
      </xdr:nvSpPr>
      <xdr:spPr>
        <a:xfrm>
          <a:off x="7509587" y="1376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6" name="正方形/長方形 335"/>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7" name="正方形/長方形 336"/>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8" name="正方形/長方形 337"/>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9" name="正方形/長方形 338"/>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0" name="正方形/長方形 339"/>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1" name="正方形/長方形 340"/>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2" name="正方形/長方形 341"/>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3" name="正方形/長方形 342"/>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4" name="正方形/長方形 343"/>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5" name="正方形/長方形 344"/>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6" name="正方形/長方形 345"/>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7" name="正方形/長方形 346"/>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8" name="正方形/長方形 347"/>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9" name="正方形/長方形 348"/>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0" name="正方形/長方形 349"/>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1" name="正方形/長方形 350"/>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2" name="正方形/長方形 351"/>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3" name="正方形/長方形 352"/>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4" name="正方形/長方形 353"/>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5" name="正方形/長方形 354"/>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6" name="正方形/長方形 355"/>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7" name="正方形/長方形 356"/>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8" name="正方形/長方形 357"/>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9" name="正方形/長方形 358"/>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0" name="テキスト ボックス 359"/>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1" name="直線コネクタ 360"/>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2" name="テキスト ボックス 361"/>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3" name="直線コネクタ 362"/>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64" name="テキスト ボックス 363"/>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5" name="直線コネクタ 364"/>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6" name="テキスト ボックス 365"/>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7" name="直線コネクタ 366"/>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8" name="テキスト ボックス 367"/>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9" name="直線コネクタ 368"/>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0" name="テキスト ボックス 369"/>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1" name="直線コネクタ 370"/>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72" name="テキスト ボックス 371"/>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3" name="直線コネクタ 372"/>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74" name="テキスト ボックス 373"/>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5"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163830</xdr:rowOff>
    </xdr:from>
    <xdr:to>
      <xdr:col>85</xdr:col>
      <xdr:colOff>126364</xdr:colOff>
      <xdr:row>41</xdr:row>
      <xdr:rowOff>112395</xdr:rowOff>
    </xdr:to>
    <xdr:cxnSp macro="">
      <xdr:nvCxnSpPr>
        <xdr:cNvPr id="376" name="直線コネクタ 375"/>
        <xdr:cNvCxnSpPr/>
      </xdr:nvCxnSpPr>
      <xdr:spPr>
        <a:xfrm flipV="1">
          <a:off x="14375764" y="5695950"/>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116222</xdr:rowOff>
    </xdr:from>
    <xdr:ext cx="405111" cy="259045"/>
    <xdr:sp macro="" textlink="">
      <xdr:nvSpPr>
        <xdr:cNvPr id="377" name="【認定こども園・幼稚園・保育所】&#10;有形固定資産減価償却率最小値テキスト"/>
        <xdr:cNvSpPr txBox="1"/>
      </xdr:nvSpPr>
      <xdr:spPr>
        <a:xfrm>
          <a:off x="14414500" y="698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112395</xdr:rowOff>
    </xdr:from>
    <xdr:to>
      <xdr:col>86</xdr:col>
      <xdr:colOff>25400</xdr:colOff>
      <xdr:row>41</xdr:row>
      <xdr:rowOff>112395</xdr:rowOff>
    </xdr:to>
    <xdr:cxnSp macro="">
      <xdr:nvCxnSpPr>
        <xdr:cNvPr id="378" name="直線コネクタ 377"/>
        <xdr:cNvCxnSpPr/>
      </xdr:nvCxnSpPr>
      <xdr:spPr>
        <a:xfrm>
          <a:off x="14287500" y="69856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110507</xdr:rowOff>
    </xdr:from>
    <xdr:ext cx="405111" cy="259045"/>
    <xdr:sp macro="" textlink="">
      <xdr:nvSpPr>
        <xdr:cNvPr id="379" name="【認定こども園・幼稚園・保育所】&#10;有形固定資産減価償却率最大値テキスト"/>
        <xdr:cNvSpPr txBox="1"/>
      </xdr:nvSpPr>
      <xdr:spPr>
        <a:xfrm>
          <a:off x="144145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163830</xdr:rowOff>
    </xdr:from>
    <xdr:to>
      <xdr:col>86</xdr:col>
      <xdr:colOff>25400</xdr:colOff>
      <xdr:row>33</xdr:row>
      <xdr:rowOff>163830</xdr:rowOff>
    </xdr:to>
    <xdr:cxnSp macro="">
      <xdr:nvCxnSpPr>
        <xdr:cNvPr id="380" name="直線コネクタ 379"/>
        <xdr:cNvCxnSpPr/>
      </xdr:nvCxnSpPr>
      <xdr:spPr>
        <a:xfrm>
          <a:off x="14287500" y="56959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140987</xdr:rowOff>
    </xdr:from>
    <xdr:ext cx="405111" cy="259045"/>
    <xdr:sp macro="" textlink="">
      <xdr:nvSpPr>
        <xdr:cNvPr id="381" name="【認定こども園・幼稚園・保育所】&#10;有形固定資産減価償却率平均値テキスト"/>
        <xdr:cNvSpPr txBox="1"/>
      </xdr:nvSpPr>
      <xdr:spPr>
        <a:xfrm>
          <a:off x="14414500" y="617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162560</xdr:rowOff>
    </xdr:from>
    <xdr:to>
      <xdr:col>85</xdr:col>
      <xdr:colOff>177800</xdr:colOff>
      <xdr:row>37</xdr:row>
      <xdr:rowOff>92710</xdr:rowOff>
    </xdr:to>
    <xdr:sp macro="" textlink="">
      <xdr:nvSpPr>
        <xdr:cNvPr id="382" name="フローチャート: 判断 381"/>
        <xdr:cNvSpPr/>
      </xdr:nvSpPr>
      <xdr:spPr>
        <a:xfrm>
          <a:off x="14325600" y="61976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635</xdr:rowOff>
    </xdr:from>
    <xdr:to>
      <xdr:col>81</xdr:col>
      <xdr:colOff>101600</xdr:colOff>
      <xdr:row>37</xdr:row>
      <xdr:rowOff>102235</xdr:rowOff>
    </xdr:to>
    <xdr:sp macro="" textlink="">
      <xdr:nvSpPr>
        <xdr:cNvPr id="383" name="フローチャート: 判断 382"/>
        <xdr:cNvSpPr/>
      </xdr:nvSpPr>
      <xdr:spPr>
        <a:xfrm>
          <a:off x="13578840" y="62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149225</xdr:rowOff>
    </xdr:from>
    <xdr:to>
      <xdr:col>76</xdr:col>
      <xdr:colOff>165100</xdr:colOff>
      <xdr:row>37</xdr:row>
      <xdr:rowOff>79375</xdr:rowOff>
    </xdr:to>
    <xdr:sp macro="" textlink="">
      <xdr:nvSpPr>
        <xdr:cNvPr id="384" name="フローチャート: 判断 383"/>
        <xdr:cNvSpPr/>
      </xdr:nvSpPr>
      <xdr:spPr>
        <a:xfrm>
          <a:off x="12804140" y="61842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168275</xdr:rowOff>
    </xdr:from>
    <xdr:to>
      <xdr:col>72</xdr:col>
      <xdr:colOff>38100</xdr:colOff>
      <xdr:row>37</xdr:row>
      <xdr:rowOff>98425</xdr:rowOff>
    </xdr:to>
    <xdr:sp macro="" textlink="">
      <xdr:nvSpPr>
        <xdr:cNvPr id="385" name="フローチャート: 判断 384"/>
        <xdr:cNvSpPr/>
      </xdr:nvSpPr>
      <xdr:spPr>
        <a:xfrm>
          <a:off x="12029440" y="62033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156845</xdr:rowOff>
    </xdr:from>
    <xdr:to>
      <xdr:col>67</xdr:col>
      <xdr:colOff>101600</xdr:colOff>
      <xdr:row>37</xdr:row>
      <xdr:rowOff>86995</xdr:rowOff>
    </xdr:to>
    <xdr:sp macro="" textlink="">
      <xdr:nvSpPr>
        <xdr:cNvPr id="386" name="フローチャート: 判断 385"/>
        <xdr:cNvSpPr/>
      </xdr:nvSpPr>
      <xdr:spPr>
        <a:xfrm>
          <a:off x="11231880" y="61918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7" name="テキスト ボックス 386"/>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8" name="テキスト ボックス 387"/>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9" name="テキスト ボックス 388"/>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0" name="テキスト ボックス 389"/>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1" name="テキスト ボックス 390"/>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57785</xdr:rowOff>
    </xdr:from>
    <xdr:to>
      <xdr:col>85</xdr:col>
      <xdr:colOff>177800</xdr:colOff>
      <xdr:row>36</xdr:row>
      <xdr:rowOff>159385</xdr:rowOff>
    </xdr:to>
    <xdr:sp macro="" textlink="">
      <xdr:nvSpPr>
        <xdr:cNvPr id="392" name="楕円 391"/>
        <xdr:cNvSpPr/>
      </xdr:nvSpPr>
      <xdr:spPr>
        <a:xfrm>
          <a:off x="14325600" y="609282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80662</xdr:rowOff>
    </xdr:from>
    <xdr:ext cx="405111" cy="259045"/>
    <xdr:sp macro="" textlink="">
      <xdr:nvSpPr>
        <xdr:cNvPr id="393" name="【認定こども園・幼稚園・保育所】&#10;有形固定資産減価償却率該当値テキスト"/>
        <xdr:cNvSpPr txBox="1"/>
      </xdr:nvSpPr>
      <xdr:spPr>
        <a:xfrm>
          <a:off x="14414500" y="594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13970</xdr:rowOff>
    </xdr:from>
    <xdr:to>
      <xdr:col>81</xdr:col>
      <xdr:colOff>101600</xdr:colOff>
      <xdr:row>36</xdr:row>
      <xdr:rowOff>115570</xdr:rowOff>
    </xdr:to>
    <xdr:sp macro="" textlink="">
      <xdr:nvSpPr>
        <xdr:cNvPr id="394" name="楕円 393"/>
        <xdr:cNvSpPr/>
      </xdr:nvSpPr>
      <xdr:spPr>
        <a:xfrm>
          <a:off x="1357884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64770</xdr:rowOff>
    </xdr:from>
    <xdr:to>
      <xdr:col>85</xdr:col>
      <xdr:colOff>127000</xdr:colOff>
      <xdr:row>36</xdr:row>
      <xdr:rowOff>108585</xdr:rowOff>
    </xdr:to>
    <xdr:cxnSp macro="">
      <xdr:nvCxnSpPr>
        <xdr:cNvPr id="395" name="直線コネクタ 394"/>
        <xdr:cNvCxnSpPr/>
      </xdr:nvCxnSpPr>
      <xdr:spPr>
        <a:xfrm>
          <a:off x="13629640" y="6099810"/>
          <a:ext cx="74676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141605</xdr:rowOff>
    </xdr:from>
    <xdr:to>
      <xdr:col>76</xdr:col>
      <xdr:colOff>165100</xdr:colOff>
      <xdr:row>36</xdr:row>
      <xdr:rowOff>71755</xdr:rowOff>
    </xdr:to>
    <xdr:sp macro="" textlink="">
      <xdr:nvSpPr>
        <xdr:cNvPr id="396" name="楕円 395"/>
        <xdr:cNvSpPr/>
      </xdr:nvSpPr>
      <xdr:spPr>
        <a:xfrm>
          <a:off x="12804140" y="60090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20955</xdr:rowOff>
    </xdr:from>
    <xdr:to>
      <xdr:col>81</xdr:col>
      <xdr:colOff>50800</xdr:colOff>
      <xdr:row>36</xdr:row>
      <xdr:rowOff>64770</xdr:rowOff>
    </xdr:to>
    <xdr:cxnSp macro="">
      <xdr:nvCxnSpPr>
        <xdr:cNvPr id="397" name="直線コネクタ 396"/>
        <xdr:cNvCxnSpPr/>
      </xdr:nvCxnSpPr>
      <xdr:spPr>
        <a:xfrm>
          <a:off x="12854940" y="6055995"/>
          <a:ext cx="7747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93362</xdr:rowOff>
    </xdr:from>
    <xdr:ext cx="405111" cy="259045"/>
    <xdr:sp macro="" textlink="">
      <xdr:nvSpPr>
        <xdr:cNvPr id="398" name="n_1aveValue【認定こども園・幼稚園・保育所】&#10;有形固定資産減価償却率"/>
        <xdr:cNvSpPr txBox="1"/>
      </xdr:nvSpPr>
      <xdr:spPr>
        <a:xfrm>
          <a:off x="13437244" y="6296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70502</xdr:rowOff>
    </xdr:from>
    <xdr:ext cx="405111" cy="259045"/>
    <xdr:sp macro="" textlink="">
      <xdr:nvSpPr>
        <xdr:cNvPr id="399" name="n_2aveValue【認定こども園・幼稚園・保育所】&#10;有形固定資産減価償却率"/>
        <xdr:cNvSpPr txBox="1"/>
      </xdr:nvSpPr>
      <xdr:spPr>
        <a:xfrm>
          <a:off x="12675244" y="6273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114952</xdr:rowOff>
    </xdr:from>
    <xdr:ext cx="405111" cy="259045"/>
    <xdr:sp macro="" textlink="">
      <xdr:nvSpPr>
        <xdr:cNvPr id="400" name="n_3aveValue【認定こども園・幼稚園・保育所】&#10;有形固定資産減価償却率"/>
        <xdr:cNvSpPr txBox="1"/>
      </xdr:nvSpPr>
      <xdr:spPr>
        <a:xfrm>
          <a:off x="11900544"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103522</xdr:rowOff>
    </xdr:from>
    <xdr:ext cx="405111" cy="259045"/>
    <xdr:sp macro="" textlink="">
      <xdr:nvSpPr>
        <xdr:cNvPr id="401" name="n_4aveValue【認定こども園・幼稚園・保育所】&#10;有形固定資産減価償却率"/>
        <xdr:cNvSpPr txBox="1"/>
      </xdr:nvSpPr>
      <xdr:spPr>
        <a:xfrm>
          <a:off x="11102984" y="597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132097</xdr:rowOff>
    </xdr:from>
    <xdr:ext cx="405111" cy="259045"/>
    <xdr:sp macro="" textlink="">
      <xdr:nvSpPr>
        <xdr:cNvPr id="402" name="n_1mainValue【認定こども園・幼稚園・保育所】&#10;有形固定資産減価償却率"/>
        <xdr:cNvSpPr txBox="1"/>
      </xdr:nvSpPr>
      <xdr:spPr>
        <a:xfrm>
          <a:off x="13437244" y="583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88282</xdr:rowOff>
    </xdr:from>
    <xdr:ext cx="405111" cy="259045"/>
    <xdr:sp macro="" textlink="">
      <xdr:nvSpPr>
        <xdr:cNvPr id="403" name="n_2mainValue【認定こども園・幼稚園・保育所】&#10;有形固定資産減価償却率"/>
        <xdr:cNvSpPr txBox="1"/>
      </xdr:nvSpPr>
      <xdr:spPr>
        <a:xfrm>
          <a:off x="12675244" y="578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4" name="正方形/長方形 403"/>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5" name="正方形/長方形 404"/>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6" name="正方形/長方形 405"/>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7" name="正方形/長方形 406"/>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8" name="正方形/長方形 407"/>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9" name="正方形/長方形 408"/>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0" name="正方形/長方形 409"/>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1" name="正方形/長方形 410"/>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2" name="テキスト ボックス 411"/>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3" name="直線コネクタ 412"/>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4" name="直線コネクタ 413"/>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15" name="テキスト ボックス 414"/>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6" name="直線コネクタ 415"/>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7" name="テキスト ボックス 416"/>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8" name="直線コネクタ 417"/>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9" name="テキスト ボックス 418"/>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0" name="直線コネクタ 419"/>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1" name="テキスト ボックス 420"/>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2" name="直線コネクタ 421"/>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3" name="テキスト ボックス 422"/>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4"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119634</xdr:rowOff>
    </xdr:from>
    <xdr:to>
      <xdr:col>116</xdr:col>
      <xdr:colOff>62864</xdr:colOff>
      <xdr:row>41</xdr:row>
      <xdr:rowOff>67056</xdr:rowOff>
    </xdr:to>
    <xdr:cxnSp macro="">
      <xdr:nvCxnSpPr>
        <xdr:cNvPr id="425" name="直線コネクタ 424"/>
        <xdr:cNvCxnSpPr/>
      </xdr:nvCxnSpPr>
      <xdr:spPr>
        <a:xfrm flipV="1">
          <a:off x="19509104" y="5651754"/>
          <a:ext cx="0" cy="128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426" name="【認定こども園・幼稚園・保育所】&#10;一人当たり面積最小値テキスト"/>
        <xdr:cNvSpPr txBox="1"/>
      </xdr:nvSpPr>
      <xdr:spPr>
        <a:xfrm>
          <a:off x="19547840" y="69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427" name="直線コネクタ 426"/>
        <xdr:cNvCxnSpPr/>
      </xdr:nvCxnSpPr>
      <xdr:spPr>
        <a:xfrm>
          <a:off x="19443700" y="69402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66311</xdr:rowOff>
    </xdr:from>
    <xdr:ext cx="469744" cy="259045"/>
    <xdr:sp macro="" textlink="">
      <xdr:nvSpPr>
        <xdr:cNvPr id="428" name="【認定こども園・幼稚園・保育所】&#10;一人当たり面積最大値テキスト"/>
        <xdr:cNvSpPr txBox="1"/>
      </xdr:nvSpPr>
      <xdr:spPr>
        <a:xfrm>
          <a:off x="19547840" y="543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119634</xdr:rowOff>
    </xdr:from>
    <xdr:to>
      <xdr:col>116</xdr:col>
      <xdr:colOff>152400</xdr:colOff>
      <xdr:row>33</xdr:row>
      <xdr:rowOff>119634</xdr:rowOff>
    </xdr:to>
    <xdr:cxnSp macro="">
      <xdr:nvCxnSpPr>
        <xdr:cNvPr id="429" name="直線コネクタ 428"/>
        <xdr:cNvCxnSpPr/>
      </xdr:nvCxnSpPr>
      <xdr:spPr>
        <a:xfrm>
          <a:off x="19443700" y="56517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123715</xdr:rowOff>
    </xdr:from>
    <xdr:ext cx="469744" cy="259045"/>
    <xdr:sp macro="" textlink="">
      <xdr:nvSpPr>
        <xdr:cNvPr id="430" name="【認定こども園・幼稚園・保育所】&#10;一人当たり面積平均値テキスト"/>
        <xdr:cNvSpPr txBox="1"/>
      </xdr:nvSpPr>
      <xdr:spPr>
        <a:xfrm>
          <a:off x="19547840" y="6326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100838</xdr:rowOff>
    </xdr:from>
    <xdr:to>
      <xdr:col>116</xdr:col>
      <xdr:colOff>114300</xdr:colOff>
      <xdr:row>39</xdr:row>
      <xdr:rowOff>30988</xdr:rowOff>
    </xdr:to>
    <xdr:sp macro="" textlink="">
      <xdr:nvSpPr>
        <xdr:cNvPr id="431" name="フローチャート: 判断 430"/>
        <xdr:cNvSpPr/>
      </xdr:nvSpPr>
      <xdr:spPr>
        <a:xfrm>
          <a:off x="19458940" y="64711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114554</xdr:rowOff>
    </xdr:from>
    <xdr:to>
      <xdr:col>112</xdr:col>
      <xdr:colOff>38100</xdr:colOff>
      <xdr:row>39</xdr:row>
      <xdr:rowOff>44704</xdr:rowOff>
    </xdr:to>
    <xdr:sp macro="" textlink="">
      <xdr:nvSpPr>
        <xdr:cNvPr id="432" name="フローチャート: 判断 431"/>
        <xdr:cNvSpPr/>
      </xdr:nvSpPr>
      <xdr:spPr>
        <a:xfrm>
          <a:off x="18735040" y="64848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109982</xdr:rowOff>
    </xdr:from>
    <xdr:to>
      <xdr:col>107</xdr:col>
      <xdr:colOff>101600</xdr:colOff>
      <xdr:row>39</xdr:row>
      <xdr:rowOff>40132</xdr:rowOff>
    </xdr:to>
    <xdr:sp macro="" textlink="">
      <xdr:nvSpPr>
        <xdr:cNvPr id="433" name="フローチャート: 判断 432"/>
        <xdr:cNvSpPr/>
      </xdr:nvSpPr>
      <xdr:spPr>
        <a:xfrm>
          <a:off x="17937480" y="64803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434" name="フローチャート: 判断 433"/>
        <xdr:cNvSpPr/>
      </xdr:nvSpPr>
      <xdr:spPr>
        <a:xfrm>
          <a:off x="17162780" y="64711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125984</xdr:rowOff>
    </xdr:from>
    <xdr:to>
      <xdr:col>98</xdr:col>
      <xdr:colOff>38100</xdr:colOff>
      <xdr:row>39</xdr:row>
      <xdr:rowOff>56134</xdr:rowOff>
    </xdr:to>
    <xdr:sp macro="" textlink="">
      <xdr:nvSpPr>
        <xdr:cNvPr id="435" name="フローチャート: 判断 434"/>
        <xdr:cNvSpPr/>
      </xdr:nvSpPr>
      <xdr:spPr>
        <a:xfrm>
          <a:off x="16388080" y="64963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6" name="テキスト ボックス 435"/>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7" name="テキスト ボックス 436"/>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8" name="テキスト ボックス 437"/>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9" name="テキスト ボックス 438"/>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0" name="テキスト ボックス 439"/>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39116</xdr:rowOff>
    </xdr:from>
    <xdr:to>
      <xdr:col>116</xdr:col>
      <xdr:colOff>114300</xdr:colOff>
      <xdr:row>40</xdr:row>
      <xdr:rowOff>140716</xdr:rowOff>
    </xdr:to>
    <xdr:sp macro="" textlink="">
      <xdr:nvSpPr>
        <xdr:cNvPr id="441" name="楕円 440"/>
        <xdr:cNvSpPr/>
      </xdr:nvSpPr>
      <xdr:spPr>
        <a:xfrm>
          <a:off x="19458940" y="674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17543</xdr:rowOff>
    </xdr:from>
    <xdr:ext cx="469744" cy="259045"/>
    <xdr:sp macro="" textlink="">
      <xdr:nvSpPr>
        <xdr:cNvPr id="442" name="【認定こども園・幼稚園・保育所】&#10;一人当たり面積該当値テキスト"/>
        <xdr:cNvSpPr txBox="1"/>
      </xdr:nvSpPr>
      <xdr:spPr>
        <a:xfrm>
          <a:off x="19547840" y="672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39116</xdr:rowOff>
    </xdr:from>
    <xdr:to>
      <xdr:col>112</xdr:col>
      <xdr:colOff>38100</xdr:colOff>
      <xdr:row>40</xdr:row>
      <xdr:rowOff>140716</xdr:rowOff>
    </xdr:to>
    <xdr:sp macro="" textlink="">
      <xdr:nvSpPr>
        <xdr:cNvPr id="443" name="楕円 442"/>
        <xdr:cNvSpPr/>
      </xdr:nvSpPr>
      <xdr:spPr>
        <a:xfrm>
          <a:off x="18735040" y="674471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89916</xdr:rowOff>
    </xdr:from>
    <xdr:to>
      <xdr:col>116</xdr:col>
      <xdr:colOff>63500</xdr:colOff>
      <xdr:row>40</xdr:row>
      <xdr:rowOff>89916</xdr:rowOff>
    </xdr:to>
    <xdr:cxnSp macro="">
      <xdr:nvCxnSpPr>
        <xdr:cNvPr id="444" name="直線コネクタ 443"/>
        <xdr:cNvCxnSpPr/>
      </xdr:nvCxnSpPr>
      <xdr:spPr>
        <a:xfrm>
          <a:off x="18778220" y="6795516"/>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39116</xdr:rowOff>
    </xdr:from>
    <xdr:to>
      <xdr:col>107</xdr:col>
      <xdr:colOff>101600</xdr:colOff>
      <xdr:row>40</xdr:row>
      <xdr:rowOff>140716</xdr:rowOff>
    </xdr:to>
    <xdr:sp macro="" textlink="">
      <xdr:nvSpPr>
        <xdr:cNvPr id="445" name="楕円 444"/>
        <xdr:cNvSpPr/>
      </xdr:nvSpPr>
      <xdr:spPr>
        <a:xfrm>
          <a:off x="17937480" y="674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89916</xdr:rowOff>
    </xdr:from>
    <xdr:to>
      <xdr:col>111</xdr:col>
      <xdr:colOff>177800</xdr:colOff>
      <xdr:row>40</xdr:row>
      <xdr:rowOff>89916</xdr:rowOff>
    </xdr:to>
    <xdr:cxnSp macro="">
      <xdr:nvCxnSpPr>
        <xdr:cNvPr id="446" name="直線コネクタ 445"/>
        <xdr:cNvCxnSpPr/>
      </xdr:nvCxnSpPr>
      <xdr:spPr>
        <a:xfrm>
          <a:off x="17988280" y="679551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61231</xdr:rowOff>
    </xdr:from>
    <xdr:ext cx="469744" cy="259045"/>
    <xdr:sp macro="" textlink="">
      <xdr:nvSpPr>
        <xdr:cNvPr id="447" name="n_1aveValue【認定こども園・幼稚園・保育所】&#10;一人当たり面積"/>
        <xdr:cNvSpPr txBox="1"/>
      </xdr:nvSpPr>
      <xdr:spPr>
        <a:xfrm>
          <a:off x="18561127"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56659</xdr:rowOff>
    </xdr:from>
    <xdr:ext cx="469744" cy="259045"/>
    <xdr:sp macro="" textlink="">
      <xdr:nvSpPr>
        <xdr:cNvPr id="448" name="n_2aveValue【認定こども園・幼稚園・保育所】&#10;一人当たり面積"/>
        <xdr:cNvSpPr txBox="1"/>
      </xdr:nvSpPr>
      <xdr:spPr>
        <a:xfrm>
          <a:off x="17776267"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47515</xdr:rowOff>
    </xdr:from>
    <xdr:ext cx="469744" cy="259045"/>
    <xdr:sp macro="" textlink="">
      <xdr:nvSpPr>
        <xdr:cNvPr id="449" name="n_3aveValue【認定こども園・幼稚園・保育所】&#10;一人当たり面積"/>
        <xdr:cNvSpPr txBox="1"/>
      </xdr:nvSpPr>
      <xdr:spPr>
        <a:xfrm>
          <a:off x="17001567" y="625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72661</xdr:rowOff>
    </xdr:from>
    <xdr:ext cx="469744" cy="259045"/>
    <xdr:sp macro="" textlink="">
      <xdr:nvSpPr>
        <xdr:cNvPr id="450" name="n_4aveValue【認定こども園・幼稚園・保育所】&#10;一人当たり面積"/>
        <xdr:cNvSpPr txBox="1"/>
      </xdr:nvSpPr>
      <xdr:spPr>
        <a:xfrm>
          <a:off x="16226867" y="627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131843</xdr:rowOff>
    </xdr:from>
    <xdr:ext cx="469744" cy="259045"/>
    <xdr:sp macro="" textlink="">
      <xdr:nvSpPr>
        <xdr:cNvPr id="451" name="n_1mainValue【認定こども園・幼稚園・保育所】&#10;一人当たり面積"/>
        <xdr:cNvSpPr txBox="1"/>
      </xdr:nvSpPr>
      <xdr:spPr>
        <a:xfrm>
          <a:off x="18561127" y="683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131843</xdr:rowOff>
    </xdr:from>
    <xdr:ext cx="469744" cy="259045"/>
    <xdr:sp macro="" textlink="">
      <xdr:nvSpPr>
        <xdr:cNvPr id="452" name="n_2mainValue【認定こども園・幼稚園・保育所】&#10;一人当たり面積"/>
        <xdr:cNvSpPr txBox="1"/>
      </xdr:nvSpPr>
      <xdr:spPr>
        <a:xfrm>
          <a:off x="17776267" y="683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3" name="正方形/長方形 452"/>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4" name="正方形/長方形 453"/>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5" name="正方形/長方形 454"/>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6" name="正方形/長方形 455"/>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7" name="正方形/長方形 456"/>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8" name="正方形/長方形 457"/>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9" name="正方形/長方形 458"/>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0" name="正方形/長方形 459"/>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1" name="テキスト ボックス 460"/>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2" name="直線コネクタ 461"/>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63" name="テキスト ボックス 462"/>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64" name="直線コネクタ 463"/>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65" name="テキスト ボックス 464"/>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6" name="直線コネクタ 465"/>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7" name="テキスト ボックス 466"/>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8" name="直線コネクタ 467"/>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9" name="テキスト ボックス 468"/>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0" name="直線コネクタ 469"/>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71" name="テキスト ボックス 470"/>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72" name="直線コネクタ 471"/>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73" name="テキスト ボックス 472"/>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74" name="直線コネクタ 473"/>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75" name="テキスト ボックス 474"/>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6" name="直線コネクタ 475"/>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77" name="テキスト ボックス 476"/>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8"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39188</xdr:rowOff>
    </xdr:from>
    <xdr:to>
      <xdr:col>85</xdr:col>
      <xdr:colOff>126364</xdr:colOff>
      <xdr:row>64</xdr:row>
      <xdr:rowOff>117566</xdr:rowOff>
    </xdr:to>
    <xdr:cxnSp macro="">
      <xdr:nvCxnSpPr>
        <xdr:cNvPr id="479" name="直線コネクタ 478"/>
        <xdr:cNvCxnSpPr/>
      </xdr:nvCxnSpPr>
      <xdr:spPr>
        <a:xfrm flipV="1">
          <a:off x="14375764" y="9427028"/>
          <a:ext cx="0" cy="1419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121393</xdr:rowOff>
    </xdr:from>
    <xdr:ext cx="405111" cy="259045"/>
    <xdr:sp macro="" textlink="">
      <xdr:nvSpPr>
        <xdr:cNvPr id="480" name="【学校施設】&#10;有形固定資産減価償却率最小値テキスト"/>
        <xdr:cNvSpPr txBox="1"/>
      </xdr:nvSpPr>
      <xdr:spPr>
        <a:xfrm>
          <a:off x="14414500" y="1085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117566</xdr:rowOff>
    </xdr:from>
    <xdr:to>
      <xdr:col>86</xdr:col>
      <xdr:colOff>25400</xdr:colOff>
      <xdr:row>64</xdr:row>
      <xdr:rowOff>117566</xdr:rowOff>
    </xdr:to>
    <xdr:cxnSp macro="">
      <xdr:nvCxnSpPr>
        <xdr:cNvPr id="481" name="直線コネクタ 480"/>
        <xdr:cNvCxnSpPr/>
      </xdr:nvCxnSpPr>
      <xdr:spPr>
        <a:xfrm>
          <a:off x="14287500" y="108465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157315</xdr:rowOff>
    </xdr:from>
    <xdr:ext cx="405111" cy="259045"/>
    <xdr:sp macro="" textlink="">
      <xdr:nvSpPr>
        <xdr:cNvPr id="482" name="【学校施設】&#10;有形固定資産減価償却率最大値テキスト"/>
        <xdr:cNvSpPr txBox="1"/>
      </xdr:nvSpPr>
      <xdr:spPr>
        <a:xfrm>
          <a:off x="14414500" y="9209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39188</xdr:rowOff>
    </xdr:from>
    <xdr:to>
      <xdr:col>86</xdr:col>
      <xdr:colOff>25400</xdr:colOff>
      <xdr:row>56</xdr:row>
      <xdr:rowOff>39188</xdr:rowOff>
    </xdr:to>
    <xdr:cxnSp macro="">
      <xdr:nvCxnSpPr>
        <xdr:cNvPr id="483" name="直線コネクタ 482"/>
        <xdr:cNvCxnSpPr/>
      </xdr:nvCxnSpPr>
      <xdr:spPr>
        <a:xfrm>
          <a:off x="14287500" y="94270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92546</xdr:rowOff>
    </xdr:from>
    <xdr:ext cx="405111" cy="259045"/>
    <xdr:sp macro="" textlink="">
      <xdr:nvSpPr>
        <xdr:cNvPr id="484" name="【学校施設】&#10;有形固定資産減価償却率平均値テキスト"/>
        <xdr:cNvSpPr txBox="1"/>
      </xdr:nvSpPr>
      <xdr:spPr>
        <a:xfrm>
          <a:off x="14414500" y="99833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485" name="フローチャート: 判断 484"/>
        <xdr:cNvSpPr/>
      </xdr:nvSpPr>
      <xdr:spPr>
        <a:xfrm>
          <a:off x="14325600" y="1000487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486" name="フローチャート: 判断 485"/>
        <xdr:cNvSpPr/>
      </xdr:nvSpPr>
      <xdr:spPr>
        <a:xfrm>
          <a:off x="13578840" y="99950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487" name="フローチャート: 判断 486"/>
        <xdr:cNvSpPr/>
      </xdr:nvSpPr>
      <xdr:spPr>
        <a:xfrm>
          <a:off x="12804140" y="995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16147</xdr:rowOff>
    </xdr:from>
    <xdr:to>
      <xdr:col>72</xdr:col>
      <xdr:colOff>38100</xdr:colOff>
      <xdr:row>59</xdr:row>
      <xdr:rowOff>117747</xdr:rowOff>
    </xdr:to>
    <xdr:sp macro="" textlink="">
      <xdr:nvSpPr>
        <xdr:cNvPr id="488" name="フローチャート: 判断 487"/>
        <xdr:cNvSpPr/>
      </xdr:nvSpPr>
      <xdr:spPr>
        <a:xfrm>
          <a:off x="12029440" y="99069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138612</xdr:rowOff>
    </xdr:from>
    <xdr:to>
      <xdr:col>67</xdr:col>
      <xdr:colOff>101600</xdr:colOff>
      <xdr:row>59</xdr:row>
      <xdr:rowOff>68762</xdr:rowOff>
    </xdr:to>
    <xdr:sp macro="" textlink="">
      <xdr:nvSpPr>
        <xdr:cNvPr id="489" name="フローチャート: 判断 488"/>
        <xdr:cNvSpPr/>
      </xdr:nvSpPr>
      <xdr:spPr>
        <a:xfrm>
          <a:off x="11231880" y="98617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0" name="テキスト ボックス 489"/>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1" name="テキスト ボックス 490"/>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2" name="テキスト ボックス 491"/>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3" name="テキスト ボックス 492"/>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4" name="テキスト ボックス 493"/>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115751</xdr:rowOff>
    </xdr:from>
    <xdr:to>
      <xdr:col>85</xdr:col>
      <xdr:colOff>177800</xdr:colOff>
      <xdr:row>59</xdr:row>
      <xdr:rowOff>45901</xdr:rowOff>
    </xdr:to>
    <xdr:sp macro="" textlink="">
      <xdr:nvSpPr>
        <xdr:cNvPr id="495" name="楕円 494"/>
        <xdr:cNvSpPr/>
      </xdr:nvSpPr>
      <xdr:spPr>
        <a:xfrm>
          <a:off x="14325600" y="983887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138628</xdr:rowOff>
    </xdr:from>
    <xdr:ext cx="405111" cy="259045"/>
    <xdr:sp macro="" textlink="">
      <xdr:nvSpPr>
        <xdr:cNvPr id="496" name="【学校施設】&#10;有形固定資産減価償却率該当値テキスト"/>
        <xdr:cNvSpPr txBox="1"/>
      </xdr:nvSpPr>
      <xdr:spPr>
        <a:xfrm>
          <a:off x="14414500" y="9694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70031</xdr:rowOff>
    </xdr:from>
    <xdr:to>
      <xdr:col>81</xdr:col>
      <xdr:colOff>101600</xdr:colOff>
      <xdr:row>59</xdr:row>
      <xdr:rowOff>181</xdr:rowOff>
    </xdr:to>
    <xdr:sp macro="" textlink="">
      <xdr:nvSpPr>
        <xdr:cNvPr id="497" name="楕円 496"/>
        <xdr:cNvSpPr/>
      </xdr:nvSpPr>
      <xdr:spPr>
        <a:xfrm>
          <a:off x="13578840" y="97931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120831</xdr:rowOff>
    </xdr:from>
    <xdr:to>
      <xdr:col>85</xdr:col>
      <xdr:colOff>127000</xdr:colOff>
      <xdr:row>58</xdr:row>
      <xdr:rowOff>166551</xdr:rowOff>
    </xdr:to>
    <xdr:cxnSp macro="">
      <xdr:nvCxnSpPr>
        <xdr:cNvPr id="498" name="直線コネクタ 497"/>
        <xdr:cNvCxnSpPr/>
      </xdr:nvCxnSpPr>
      <xdr:spPr>
        <a:xfrm>
          <a:off x="13629640" y="9843951"/>
          <a:ext cx="74676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11249</xdr:rowOff>
    </xdr:from>
    <xdr:to>
      <xdr:col>76</xdr:col>
      <xdr:colOff>165100</xdr:colOff>
      <xdr:row>58</xdr:row>
      <xdr:rowOff>112849</xdr:rowOff>
    </xdr:to>
    <xdr:sp macro="" textlink="">
      <xdr:nvSpPr>
        <xdr:cNvPr id="499" name="楕円 498"/>
        <xdr:cNvSpPr/>
      </xdr:nvSpPr>
      <xdr:spPr>
        <a:xfrm>
          <a:off x="12804140" y="973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62049</xdr:rowOff>
    </xdr:from>
    <xdr:to>
      <xdr:col>81</xdr:col>
      <xdr:colOff>50800</xdr:colOff>
      <xdr:row>58</xdr:row>
      <xdr:rowOff>120831</xdr:rowOff>
    </xdr:to>
    <xdr:cxnSp macro="">
      <xdr:nvCxnSpPr>
        <xdr:cNvPr id="500" name="直線コネクタ 499"/>
        <xdr:cNvCxnSpPr/>
      </xdr:nvCxnSpPr>
      <xdr:spPr>
        <a:xfrm>
          <a:off x="12854940" y="9785169"/>
          <a:ext cx="7747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25599</xdr:rowOff>
    </xdr:from>
    <xdr:ext cx="405111" cy="259045"/>
    <xdr:sp macro="" textlink="">
      <xdr:nvSpPr>
        <xdr:cNvPr id="501" name="n_1aveValue【学校施設】&#10;有形固定資産減価償却率"/>
        <xdr:cNvSpPr txBox="1"/>
      </xdr:nvSpPr>
      <xdr:spPr>
        <a:xfrm>
          <a:off x="13437244" y="10083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161126</xdr:rowOff>
    </xdr:from>
    <xdr:ext cx="405111" cy="259045"/>
    <xdr:sp macro="" textlink="">
      <xdr:nvSpPr>
        <xdr:cNvPr id="502" name="n_2aveValue【学校施設】&#10;有形固定資産減価償却率"/>
        <xdr:cNvSpPr txBox="1"/>
      </xdr:nvSpPr>
      <xdr:spPr>
        <a:xfrm>
          <a:off x="12675244" y="10051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134274</xdr:rowOff>
    </xdr:from>
    <xdr:ext cx="405111" cy="259045"/>
    <xdr:sp macro="" textlink="">
      <xdr:nvSpPr>
        <xdr:cNvPr id="503" name="n_3aveValue【学校施設】&#10;有形固定資産減価償却率"/>
        <xdr:cNvSpPr txBox="1"/>
      </xdr:nvSpPr>
      <xdr:spPr>
        <a:xfrm>
          <a:off x="11900544" y="968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85289</xdr:rowOff>
    </xdr:from>
    <xdr:ext cx="405111" cy="259045"/>
    <xdr:sp macro="" textlink="">
      <xdr:nvSpPr>
        <xdr:cNvPr id="504" name="n_4aveValue【学校施設】&#10;有形固定資産減価償却率"/>
        <xdr:cNvSpPr txBox="1"/>
      </xdr:nvSpPr>
      <xdr:spPr>
        <a:xfrm>
          <a:off x="11102984" y="9640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16708</xdr:rowOff>
    </xdr:from>
    <xdr:ext cx="405111" cy="259045"/>
    <xdr:sp macro="" textlink="">
      <xdr:nvSpPr>
        <xdr:cNvPr id="505" name="n_1mainValue【学校施設】&#10;有形固定資産減価償却率"/>
        <xdr:cNvSpPr txBox="1"/>
      </xdr:nvSpPr>
      <xdr:spPr>
        <a:xfrm>
          <a:off x="13437244" y="9572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129376</xdr:rowOff>
    </xdr:from>
    <xdr:ext cx="405111" cy="259045"/>
    <xdr:sp macro="" textlink="">
      <xdr:nvSpPr>
        <xdr:cNvPr id="506" name="n_2mainValue【学校施設】&#10;有形固定資産減価償却率"/>
        <xdr:cNvSpPr txBox="1"/>
      </xdr:nvSpPr>
      <xdr:spPr>
        <a:xfrm>
          <a:off x="12675244" y="9517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7" name="正方形/長方形 506"/>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8" name="正方形/長方形 507"/>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9" name="正方形/長方形 508"/>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0" name="正方形/長方形 509"/>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1" name="正方形/長方形 510"/>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2" name="正方形/長方形 511"/>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3" name="正方形/長方形 512"/>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4" name="正方形/長方形 513"/>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5" name="テキスト ボックス 514"/>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6" name="直線コネクタ 515"/>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17" name="テキスト ボックス 516"/>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18" name="直線コネクタ 517"/>
        <xdr:cNvCxnSpPr/>
      </xdr:nvCxnSpPr>
      <xdr:spPr>
        <a:xfrm>
          <a:off x="16093440" y="10618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19" name="テキスト ボックス 518"/>
        <xdr:cNvSpPr txBox="1"/>
      </xdr:nvSpPr>
      <xdr:spPr>
        <a:xfrm>
          <a:off x="1569484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0" name="直線コネクタ 519"/>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1" name="テキスト ボックス 520"/>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22" name="直線コネクタ 521"/>
        <xdr:cNvCxnSpPr/>
      </xdr:nvCxnSpPr>
      <xdr:spPr>
        <a:xfrm>
          <a:off x="16093440" y="9502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23" name="テキスト ボックス 522"/>
        <xdr:cNvSpPr txBox="1"/>
      </xdr:nvSpPr>
      <xdr:spPr>
        <a:xfrm>
          <a:off x="15694841" y="936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4" name="直線コネクタ 523"/>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5" name="テキスト ボックス 524"/>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6"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88011</xdr:rowOff>
    </xdr:to>
    <xdr:cxnSp macro="">
      <xdr:nvCxnSpPr>
        <xdr:cNvPr id="527" name="直線コネクタ 526"/>
        <xdr:cNvCxnSpPr/>
      </xdr:nvCxnSpPr>
      <xdr:spPr>
        <a:xfrm flipV="1">
          <a:off x="19509104" y="9472422"/>
          <a:ext cx="0" cy="117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528" name="【学校施設】&#10;一人当たり面積最小値テキスト"/>
        <xdr:cNvSpPr txBox="1"/>
      </xdr:nvSpPr>
      <xdr:spPr>
        <a:xfrm>
          <a:off x="19547840" y="1065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529" name="直線コネクタ 528"/>
        <xdr:cNvCxnSpPr/>
      </xdr:nvCxnSpPr>
      <xdr:spPr>
        <a:xfrm>
          <a:off x="19443700" y="106493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530" name="【学校施設】&#10;一人当たり面積最大値テキスト"/>
        <xdr:cNvSpPr txBox="1"/>
      </xdr:nvSpPr>
      <xdr:spPr>
        <a:xfrm>
          <a:off x="19547840" y="9251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531" name="直線コネクタ 530"/>
        <xdr:cNvCxnSpPr/>
      </xdr:nvCxnSpPr>
      <xdr:spPr>
        <a:xfrm>
          <a:off x="19443700" y="94724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93933</xdr:rowOff>
    </xdr:from>
    <xdr:ext cx="469744" cy="259045"/>
    <xdr:sp macro="" textlink="">
      <xdr:nvSpPr>
        <xdr:cNvPr id="532" name="【学校施設】&#10;一人当たり面積平均値テキスト"/>
        <xdr:cNvSpPr txBox="1"/>
      </xdr:nvSpPr>
      <xdr:spPr>
        <a:xfrm>
          <a:off x="19547840" y="10152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115506</xdr:rowOff>
    </xdr:from>
    <xdr:to>
      <xdr:col>116</xdr:col>
      <xdr:colOff>114300</xdr:colOff>
      <xdr:row>61</xdr:row>
      <xdr:rowOff>45656</xdr:rowOff>
    </xdr:to>
    <xdr:sp macro="" textlink="">
      <xdr:nvSpPr>
        <xdr:cNvPr id="533" name="フローチャート: 判断 532"/>
        <xdr:cNvSpPr/>
      </xdr:nvSpPr>
      <xdr:spPr>
        <a:xfrm>
          <a:off x="19458940" y="101739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113792</xdr:rowOff>
    </xdr:from>
    <xdr:to>
      <xdr:col>112</xdr:col>
      <xdr:colOff>38100</xdr:colOff>
      <xdr:row>61</xdr:row>
      <xdr:rowOff>43942</xdr:rowOff>
    </xdr:to>
    <xdr:sp macro="" textlink="">
      <xdr:nvSpPr>
        <xdr:cNvPr id="534" name="フローチャート: 判断 533"/>
        <xdr:cNvSpPr/>
      </xdr:nvSpPr>
      <xdr:spPr>
        <a:xfrm>
          <a:off x="18735040" y="101721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110363</xdr:rowOff>
    </xdr:from>
    <xdr:to>
      <xdr:col>107</xdr:col>
      <xdr:colOff>101600</xdr:colOff>
      <xdr:row>61</xdr:row>
      <xdr:rowOff>40513</xdr:rowOff>
    </xdr:to>
    <xdr:sp macro="" textlink="">
      <xdr:nvSpPr>
        <xdr:cNvPr id="535" name="フローチャート: 判断 534"/>
        <xdr:cNvSpPr/>
      </xdr:nvSpPr>
      <xdr:spPr>
        <a:xfrm>
          <a:off x="17937480" y="101687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141224</xdr:rowOff>
    </xdr:from>
    <xdr:to>
      <xdr:col>102</xdr:col>
      <xdr:colOff>165100</xdr:colOff>
      <xdr:row>61</xdr:row>
      <xdr:rowOff>71374</xdr:rowOff>
    </xdr:to>
    <xdr:sp macro="" textlink="">
      <xdr:nvSpPr>
        <xdr:cNvPr id="536" name="フローチャート: 判断 535"/>
        <xdr:cNvSpPr/>
      </xdr:nvSpPr>
      <xdr:spPr>
        <a:xfrm>
          <a:off x="17162780" y="101996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156655</xdr:rowOff>
    </xdr:from>
    <xdr:to>
      <xdr:col>98</xdr:col>
      <xdr:colOff>38100</xdr:colOff>
      <xdr:row>61</xdr:row>
      <xdr:rowOff>86805</xdr:rowOff>
    </xdr:to>
    <xdr:sp macro="" textlink="">
      <xdr:nvSpPr>
        <xdr:cNvPr id="537" name="フローチャート: 判断 536"/>
        <xdr:cNvSpPr/>
      </xdr:nvSpPr>
      <xdr:spPr>
        <a:xfrm>
          <a:off x="16388080" y="102150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8" name="テキスト ボックス 537"/>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9" name="テキスト ボックス 538"/>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0" name="テキスト ボックス 539"/>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1" name="テキスト ボックス 540"/>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2" name="テキスト ボックス 541"/>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46927</xdr:rowOff>
    </xdr:from>
    <xdr:to>
      <xdr:col>116</xdr:col>
      <xdr:colOff>114300</xdr:colOff>
      <xdr:row>60</xdr:row>
      <xdr:rowOff>148527</xdr:rowOff>
    </xdr:to>
    <xdr:sp macro="" textlink="">
      <xdr:nvSpPr>
        <xdr:cNvPr id="543" name="楕円 542"/>
        <xdr:cNvSpPr/>
      </xdr:nvSpPr>
      <xdr:spPr>
        <a:xfrm>
          <a:off x="19458940" y="1010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69804</xdr:rowOff>
    </xdr:from>
    <xdr:ext cx="469744" cy="259045"/>
    <xdr:sp macro="" textlink="">
      <xdr:nvSpPr>
        <xdr:cNvPr id="544" name="【学校施設】&#10;一人当たり面積該当値テキスト"/>
        <xdr:cNvSpPr txBox="1"/>
      </xdr:nvSpPr>
      <xdr:spPr>
        <a:xfrm>
          <a:off x="19547840" y="9960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40069</xdr:rowOff>
    </xdr:from>
    <xdr:to>
      <xdr:col>112</xdr:col>
      <xdr:colOff>38100</xdr:colOff>
      <xdr:row>60</xdr:row>
      <xdr:rowOff>141669</xdr:rowOff>
    </xdr:to>
    <xdr:sp macro="" textlink="">
      <xdr:nvSpPr>
        <xdr:cNvPr id="545" name="楕円 544"/>
        <xdr:cNvSpPr/>
      </xdr:nvSpPr>
      <xdr:spPr>
        <a:xfrm>
          <a:off x="18735040" y="100984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90869</xdr:rowOff>
    </xdr:from>
    <xdr:to>
      <xdr:col>116</xdr:col>
      <xdr:colOff>63500</xdr:colOff>
      <xdr:row>60</xdr:row>
      <xdr:rowOff>97727</xdr:rowOff>
    </xdr:to>
    <xdr:cxnSp macro="">
      <xdr:nvCxnSpPr>
        <xdr:cNvPr id="546" name="直線コネクタ 545"/>
        <xdr:cNvCxnSpPr/>
      </xdr:nvCxnSpPr>
      <xdr:spPr>
        <a:xfrm>
          <a:off x="18778220" y="10149269"/>
          <a:ext cx="73152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37782</xdr:rowOff>
    </xdr:from>
    <xdr:to>
      <xdr:col>107</xdr:col>
      <xdr:colOff>101600</xdr:colOff>
      <xdr:row>60</xdr:row>
      <xdr:rowOff>139382</xdr:rowOff>
    </xdr:to>
    <xdr:sp macro="" textlink="">
      <xdr:nvSpPr>
        <xdr:cNvPr id="547" name="楕円 546"/>
        <xdr:cNvSpPr/>
      </xdr:nvSpPr>
      <xdr:spPr>
        <a:xfrm>
          <a:off x="17937480" y="1009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88582</xdr:rowOff>
    </xdr:from>
    <xdr:to>
      <xdr:col>111</xdr:col>
      <xdr:colOff>177800</xdr:colOff>
      <xdr:row>60</xdr:row>
      <xdr:rowOff>90869</xdr:rowOff>
    </xdr:to>
    <xdr:cxnSp macro="">
      <xdr:nvCxnSpPr>
        <xdr:cNvPr id="548" name="直線コネクタ 547"/>
        <xdr:cNvCxnSpPr/>
      </xdr:nvCxnSpPr>
      <xdr:spPr>
        <a:xfrm>
          <a:off x="17988280" y="10146982"/>
          <a:ext cx="78994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35069</xdr:rowOff>
    </xdr:from>
    <xdr:ext cx="469744" cy="259045"/>
    <xdr:sp macro="" textlink="">
      <xdr:nvSpPr>
        <xdr:cNvPr id="549" name="n_1aveValue【学校施設】&#10;一人当たり面積"/>
        <xdr:cNvSpPr txBox="1"/>
      </xdr:nvSpPr>
      <xdr:spPr>
        <a:xfrm>
          <a:off x="18561127" y="1026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31640</xdr:rowOff>
    </xdr:from>
    <xdr:ext cx="469744" cy="259045"/>
    <xdr:sp macro="" textlink="">
      <xdr:nvSpPr>
        <xdr:cNvPr id="550" name="n_2aveValue【学校施設】&#10;一人当たり面積"/>
        <xdr:cNvSpPr txBox="1"/>
      </xdr:nvSpPr>
      <xdr:spPr>
        <a:xfrm>
          <a:off x="17776267" y="1025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87901</xdr:rowOff>
    </xdr:from>
    <xdr:ext cx="469744" cy="259045"/>
    <xdr:sp macro="" textlink="">
      <xdr:nvSpPr>
        <xdr:cNvPr id="551" name="n_3aveValue【学校施設】&#10;一人当たり面積"/>
        <xdr:cNvSpPr txBox="1"/>
      </xdr:nvSpPr>
      <xdr:spPr>
        <a:xfrm>
          <a:off x="17001567" y="997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103332</xdr:rowOff>
    </xdr:from>
    <xdr:ext cx="469744" cy="259045"/>
    <xdr:sp macro="" textlink="">
      <xdr:nvSpPr>
        <xdr:cNvPr id="552" name="n_4aveValue【学校施設】&#10;一人当たり面積"/>
        <xdr:cNvSpPr txBox="1"/>
      </xdr:nvSpPr>
      <xdr:spPr>
        <a:xfrm>
          <a:off x="16226867" y="999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158196</xdr:rowOff>
    </xdr:from>
    <xdr:ext cx="469744" cy="259045"/>
    <xdr:sp macro="" textlink="">
      <xdr:nvSpPr>
        <xdr:cNvPr id="553" name="n_1mainValue【学校施設】&#10;一人当たり面積"/>
        <xdr:cNvSpPr txBox="1"/>
      </xdr:nvSpPr>
      <xdr:spPr>
        <a:xfrm>
          <a:off x="18561127" y="988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155909</xdr:rowOff>
    </xdr:from>
    <xdr:ext cx="469744" cy="259045"/>
    <xdr:sp macro="" textlink="">
      <xdr:nvSpPr>
        <xdr:cNvPr id="554" name="n_2mainValue【学校施設】&#10;一人当たり面積"/>
        <xdr:cNvSpPr txBox="1"/>
      </xdr:nvSpPr>
      <xdr:spPr>
        <a:xfrm>
          <a:off x="17776267" y="987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5" name="正方形/長方形 554"/>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6" name="正方形/長方形 555"/>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7" name="正方形/長方形 556"/>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8" name="正方形/長方形 557"/>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9" name="正方形/長方形 558"/>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0" name="正方形/長方形 559"/>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1" name="正方形/長方形 560"/>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2" name="正方形/長方形 561"/>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3" name="テキスト ボックス 562"/>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4" name="直線コネクタ 563"/>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65" name="テキスト ボックス 564"/>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66" name="直線コネクタ 565"/>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67" name="テキスト ボックス 566"/>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68" name="直線コネクタ 567"/>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69" name="テキスト ボックス 568"/>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70" name="直線コネクタ 569"/>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71" name="テキスト ボックス 570"/>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72" name="直線コネクタ 571"/>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73" name="テキスト ボックス 572"/>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74" name="直線コネクタ 573"/>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75" name="テキスト ボックス 574"/>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6" name="直線コネクタ 575"/>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77" name="テキスト ボックス 576"/>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8"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146686</xdr:rowOff>
    </xdr:from>
    <xdr:to>
      <xdr:col>85</xdr:col>
      <xdr:colOff>126364</xdr:colOff>
      <xdr:row>86</xdr:row>
      <xdr:rowOff>24764</xdr:rowOff>
    </xdr:to>
    <xdr:cxnSp macro="">
      <xdr:nvCxnSpPr>
        <xdr:cNvPr id="579" name="直線コネクタ 578"/>
        <xdr:cNvCxnSpPr/>
      </xdr:nvCxnSpPr>
      <xdr:spPr>
        <a:xfrm flipV="1">
          <a:off x="14375764" y="13222606"/>
          <a:ext cx="0" cy="1219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28591</xdr:rowOff>
    </xdr:from>
    <xdr:ext cx="405111" cy="259045"/>
    <xdr:sp macro="" textlink="">
      <xdr:nvSpPr>
        <xdr:cNvPr id="580" name="【児童館】&#10;有形固定資産減価償却率最小値テキスト"/>
        <xdr:cNvSpPr txBox="1"/>
      </xdr:nvSpPr>
      <xdr:spPr>
        <a:xfrm>
          <a:off x="14414500" y="14445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24764</xdr:rowOff>
    </xdr:from>
    <xdr:to>
      <xdr:col>86</xdr:col>
      <xdr:colOff>25400</xdr:colOff>
      <xdr:row>86</xdr:row>
      <xdr:rowOff>24764</xdr:rowOff>
    </xdr:to>
    <xdr:cxnSp macro="">
      <xdr:nvCxnSpPr>
        <xdr:cNvPr id="581" name="直線コネクタ 580"/>
        <xdr:cNvCxnSpPr/>
      </xdr:nvCxnSpPr>
      <xdr:spPr>
        <a:xfrm>
          <a:off x="14287500" y="144418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93363</xdr:rowOff>
    </xdr:from>
    <xdr:ext cx="405111" cy="259045"/>
    <xdr:sp macro="" textlink="">
      <xdr:nvSpPr>
        <xdr:cNvPr id="582" name="【児童館】&#10;有形固定資産減価償却率最大値テキスト"/>
        <xdr:cNvSpPr txBox="1"/>
      </xdr:nvSpPr>
      <xdr:spPr>
        <a:xfrm>
          <a:off x="14414500" y="13001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146686</xdr:rowOff>
    </xdr:from>
    <xdr:to>
      <xdr:col>86</xdr:col>
      <xdr:colOff>25400</xdr:colOff>
      <xdr:row>78</xdr:row>
      <xdr:rowOff>146686</xdr:rowOff>
    </xdr:to>
    <xdr:cxnSp macro="">
      <xdr:nvCxnSpPr>
        <xdr:cNvPr id="583" name="直線コネクタ 582"/>
        <xdr:cNvCxnSpPr/>
      </xdr:nvCxnSpPr>
      <xdr:spPr>
        <a:xfrm>
          <a:off x="14287500" y="132226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80027</xdr:rowOff>
    </xdr:from>
    <xdr:ext cx="405111" cy="259045"/>
    <xdr:sp macro="" textlink="">
      <xdr:nvSpPr>
        <xdr:cNvPr id="584" name="【児童館】&#10;有形固定資産減価償却率平均値テキスト"/>
        <xdr:cNvSpPr txBox="1"/>
      </xdr:nvSpPr>
      <xdr:spPr>
        <a:xfrm>
          <a:off x="14414500" y="13658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101600</xdr:rowOff>
    </xdr:from>
    <xdr:to>
      <xdr:col>85</xdr:col>
      <xdr:colOff>177800</xdr:colOff>
      <xdr:row>82</xdr:row>
      <xdr:rowOff>31750</xdr:rowOff>
    </xdr:to>
    <xdr:sp macro="" textlink="">
      <xdr:nvSpPr>
        <xdr:cNvPr id="585" name="フローチャート: 判断 584"/>
        <xdr:cNvSpPr/>
      </xdr:nvSpPr>
      <xdr:spPr>
        <a:xfrm>
          <a:off x="14325600" y="1368044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80645</xdr:rowOff>
    </xdr:from>
    <xdr:to>
      <xdr:col>81</xdr:col>
      <xdr:colOff>101600</xdr:colOff>
      <xdr:row>82</xdr:row>
      <xdr:rowOff>10795</xdr:rowOff>
    </xdr:to>
    <xdr:sp macro="" textlink="">
      <xdr:nvSpPr>
        <xdr:cNvPr id="586" name="フローチャート: 判断 585"/>
        <xdr:cNvSpPr/>
      </xdr:nvSpPr>
      <xdr:spPr>
        <a:xfrm>
          <a:off x="13578840" y="136594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82550</xdr:rowOff>
    </xdr:from>
    <xdr:to>
      <xdr:col>76</xdr:col>
      <xdr:colOff>165100</xdr:colOff>
      <xdr:row>82</xdr:row>
      <xdr:rowOff>12700</xdr:rowOff>
    </xdr:to>
    <xdr:sp macro="" textlink="">
      <xdr:nvSpPr>
        <xdr:cNvPr id="587" name="フローチャート: 判断 586"/>
        <xdr:cNvSpPr/>
      </xdr:nvSpPr>
      <xdr:spPr>
        <a:xfrm>
          <a:off x="12804140" y="136613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82550</xdr:rowOff>
    </xdr:from>
    <xdr:to>
      <xdr:col>72</xdr:col>
      <xdr:colOff>38100</xdr:colOff>
      <xdr:row>82</xdr:row>
      <xdr:rowOff>12700</xdr:rowOff>
    </xdr:to>
    <xdr:sp macro="" textlink="">
      <xdr:nvSpPr>
        <xdr:cNvPr id="588" name="フローチャート: 判断 587"/>
        <xdr:cNvSpPr/>
      </xdr:nvSpPr>
      <xdr:spPr>
        <a:xfrm>
          <a:off x="12029440" y="136613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170180</xdr:rowOff>
    </xdr:from>
    <xdr:to>
      <xdr:col>67</xdr:col>
      <xdr:colOff>101600</xdr:colOff>
      <xdr:row>81</xdr:row>
      <xdr:rowOff>100330</xdr:rowOff>
    </xdr:to>
    <xdr:sp macro="" textlink="">
      <xdr:nvSpPr>
        <xdr:cNvPr id="589" name="フローチャート: 判断 588"/>
        <xdr:cNvSpPr/>
      </xdr:nvSpPr>
      <xdr:spPr>
        <a:xfrm>
          <a:off x="11231880" y="13581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0" name="テキスト ボックス 589"/>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1" name="テキスト ボックス 590"/>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2" name="テキスト ボックス 591"/>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3" name="テキスト ボックス 592"/>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4" name="テキスト ボックス 593"/>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168275</xdr:rowOff>
    </xdr:from>
    <xdr:to>
      <xdr:col>85</xdr:col>
      <xdr:colOff>177800</xdr:colOff>
      <xdr:row>79</xdr:row>
      <xdr:rowOff>98425</xdr:rowOff>
    </xdr:to>
    <xdr:sp macro="" textlink="">
      <xdr:nvSpPr>
        <xdr:cNvPr id="595" name="楕円 594"/>
        <xdr:cNvSpPr/>
      </xdr:nvSpPr>
      <xdr:spPr>
        <a:xfrm>
          <a:off x="14325600" y="1324419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83202</xdr:rowOff>
    </xdr:from>
    <xdr:ext cx="405111" cy="259045"/>
    <xdr:sp macro="" textlink="">
      <xdr:nvSpPr>
        <xdr:cNvPr id="596" name="【児童館】&#10;有形固定資産減価償却率該当値テキスト"/>
        <xdr:cNvSpPr txBox="1"/>
      </xdr:nvSpPr>
      <xdr:spPr>
        <a:xfrm>
          <a:off x="14414500" y="13159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93980</xdr:rowOff>
    </xdr:from>
    <xdr:to>
      <xdr:col>81</xdr:col>
      <xdr:colOff>101600</xdr:colOff>
      <xdr:row>80</xdr:row>
      <xdr:rowOff>24130</xdr:rowOff>
    </xdr:to>
    <xdr:sp macro="" textlink="">
      <xdr:nvSpPr>
        <xdr:cNvPr id="597" name="楕円 596"/>
        <xdr:cNvSpPr/>
      </xdr:nvSpPr>
      <xdr:spPr>
        <a:xfrm>
          <a:off x="13578840" y="133375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47625</xdr:rowOff>
    </xdr:from>
    <xdr:to>
      <xdr:col>85</xdr:col>
      <xdr:colOff>127000</xdr:colOff>
      <xdr:row>79</xdr:row>
      <xdr:rowOff>144780</xdr:rowOff>
    </xdr:to>
    <xdr:cxnSp macro="">
      <xdr:nvCxnSpPr>
        <xdr:cNvPr id="598" name="直線コネクタ 597"/>
        <xdr:cNvCxnSpPr/>
      </xdr:nvCxnSpPr>
      <xdr:spPr>
        <a:xfrm flipV="1">
          <a:off x="13629640" y="13291185"/>
          <a:ext cx="74676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80645</xdr:rowOff>
    </xdr:from>
    <xdr:to>
      <xdr:col>76</xdr:col>
      <xdr:colOff>165100</xdr:colOff>
      <xdr:row>80</xdr:row>
      <xdr:rowOff>10795</xdr:rowOff>
    </xdr:to>
    <xdr:sp macro="" textlink="">
      <xdr:nvSpPr>
        <xdr:cNvPr id="599" name="楕円 598"/>
        <xdr:cNvSpPr/>
      </xdr:nvSpPr>
      <xdr:spPr>
        <a:xfrm>
          <a:off x="12804140" y="133242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131445</xdr:rowOff>
    </xdr:from>
    <xdr:to>
      <xdr:col>81</xdr:col>
      <xdr:colOff>50800</xdr:colOff>
      <xdr:row>79</xdr:row>
      <xdr:rowOff>144780</xdr:rowOff>
    </xdr:to>
    <xdr:cxnSp macro="">
      <xdr:nvCxnSpPr>
        <xdr:cNvPr id="600" name="直線コネクタ 599"/>
        <xdr:cNvCxnSpPr/>
      </xdr:nvCxnSpPr>
      <xdr:spPr>
        <a:xfrm>
          <a:off x="12854940" y="13375005"/>
          <a:ext cx="7747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1922</xdr:rowOff>
    </xdr:from>
    <xdr:ext cx="405111" cy="259045"/>
    <xdr:sp macro="" textlink="">
      <xdr:nvSpPr>
        <xdr:cNvPr id="601" name="n_1aveValue【児童館】&#10;有形固定資産減価償却率"/>
        <xdr:cNvSpPr txBox="1"/>
      </xdr:nvSpPr>
      <xdr:spPr>
        <a:xfrm>
          <a:off x="13437244" y="13748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3827</xdr:rowOff>
    </xdr:from>
    <xdr:ext cx="405111" cy="259045"/>
    <xdr:sp macro="" textlink="">
      <xdr:nvSpPr>
        <xdr:cNvPr id="602" name="n_2aveValue【児童館】&#10;有形固定資産減価償却率"/>
        <xdr:cNvSpPr txBox="1"/>
      </xdr:nvSpPr>
      <xdr:spPr>
        <a:xfrm>
          <a:off x="12675244" y="1375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29227</xdr:rowOff>
    </xdr:from>
    <xdr:ext cx="405111" cy="259045"/>
    <xdr:sp macro="" textlink="">
      <xdr:nvSpPr>
        <xdr:cNvPr id="603" name="n_3aveValue【児童館】&#10;有形固定資産減価償却率"/>
        <xdr:cNvSpPr txBox="1"/>
      </xdr:nvSpPr>
      <xdr:spPr>
        <a:xfrm>
          <a:off x="11900544"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116857</xdr:rowOff>
    </xdr:from>
    <xdr:ext cx="405111" cy="259045"/>
    <xdr:sp macro="" textlink="">
      <xdr:nvSpPr>
        <xdr:cNvPr id="604" name="n_4aveValue【児童館】&#10;有形固定資産減価償却率"/>
        <xdr:cNvSpPr txBox="1"/>
      </xdr:nvSpPr>
      <xdr:spPr>
        <a:xfrm>
          <a:off x="11102984" y="1336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40657</xdr:rowOff>
    </xdr:from>
    <xdr:ext cx="405111" cy="259045"/>
    <xdr:sp macro="" textlink="">
      <xdr:nvSpPr>
        <xdr:cNvPr id="605" name="n_1mainValue【児童館】&#10;有形固定資産減価償却率"/>
        <xdr:cNvSpPr txBox="1"/>
      </xdr:nvSpPr>
      <xdr:spPr>
        <a:xfrm>
          <a:off x="13437244" y="1311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27322</xdr:rowOff>
    </xdr:from>
    <xdr:ext cx="405111" cy="259045"/>
    <xdr:sp macro="" textlink="">
      <xdr:nvSpPr>
        <xdr:cNvPr id="606" name="n_2mainValue【児童館】&#10;有形固定資産減価償却率"/>
        <xdr:cNvSpPr txBox="1"/>
      </xdr:nvSpPr>
      <xdr:spPr>
        <a:xfrm>
          <a:off x="12675244" y="1310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7" name="正方形/長方形 606"/>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8" name="正方形/長方形 607"/>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9" name="正方形/長方形 608"/>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0" name="正方形/長方形 609"/>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1" name="正方形/長方形 610"/>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2" name="正方形/長方形 611"/>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3" name="正方形/長方形 612"/>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4" name="正方形/長方形 613"/>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5" name="テキスト ボックス 614"/>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6" name="直線コネクタ 615"/>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7" name="直線コネクタ 616"/>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8" name="テキスト ボックス 617"/>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9" name="直線コネクタ 618"/>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0" name="テキスト ボックス 619"/>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1" name="直線コネクタ 620"/>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2" name="テキスト ボックス 621"/>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3" name="直線コネクタ 622"/>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4" name="テキスト ボックス 623"/>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5" name="直線コネクタ 624"/>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6" name="テキスト ボックス 625"/>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7" name="直線コネクタ 626"/>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8" name="テキスト ボックス 627"/>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9"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88900</xdr:rowOff>
    </xdr:to>
    <xdr:cxnSp macro="">
      <xdr:nvCxnSpPr>
        <xdr:cNvPr id="630" name="直線コネクタ 629"/>
        <xdr:cNvCxnSpPr/>
      </xdr:nvCxnSpPr>
      <xdr:spPr>
        <a:xfrm flipV="1">
          <a:off x="19509104" y="12927330"/>
          <a:ext cx="0" cy="1578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631" name="【児童館】&#10;一人当たり面積最小値テキスト"/>
        <xdr:cNvSpPr txBox="1"/>
      </xdr:nvSpPr>
      <xdr:spPr>
        <a:xfrm>
          <a:off x="19547840" y="1450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632" name="直線コネクタ 631"/>
        <xdr:cNvCxnSpPr/>
      </xdr:nvCxnSpPr>
      <xdr:spPr>
        <a:xfrm>
          <a:off x="19443700" y="14505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633" name="【児童館】&#10;一人当たり面積最大値テキスト"/>
        <xdr:cNvSpPr txBox="1"/>
      </xdr:nvSpPr>
      <xdr:spPr>
        <a:xfrm>
          <a:off x="19547840" y="1271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634" name="直線コネクタ 633"/>
        <xdr:cNvCxnSpPr/>
      </xdr:nvCxnSpPr>
      <xdr:spPr>
        <a:xfrm>
          <a:off x="19443700" y="12927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635" name="【児童館】&#10;一人当たり面積平均値テキスト"/>
        <xdr:cNvSpPr txBox="1"/>
      </xdr:nvSpPr>
      <xdr:spPr>
        <a:xfrm>
          <a:off x="19547840" y="13936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636" name="フローチャート: 判断 635"/>
        <xdr:cNvSpPr/>
      </xdr:nvSpPr>
      <xdr:spPr>
        <a:xfrm>
          <a:off x="1945894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57150</xdr:rowOff>
    </xdr:from>
    <xdr:to>
      <xdr:col>112</xdr:col>
      <xdr:colOff>38100</xdr:colOff>
      <xdr:row>83</xdr:row>
      <xdr:rowOff>158750</xdr:rowOff>
    </xdr:to>
    <xdr:sp macro="" textlink="">
      <xdr:nvSpPr>
        <xdr:cNvPr id="637" name="フローチャート: 判断 636"/>
        <xdr:cNvSpPr/>
      </xdr:nvSpPr>
      <xdr:spPr>
        <a:xfrm>
          <a:off x="18735040" y="139712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638" name="フローチャート: 判断 637"/>
        <xdr:cNvSpPr/>
      </xdr:nvSpPr>
      <xdr:spPr>
        <a:xfrm>
          <a:off x="17937480" y="13911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639" name="フローチャート: 判断 638"/>
        <xdr:cNvSpPr/>
      </xdr:nvSpPr>
      <xdr:spPr>
        <a:xfrm>
          <a:off x="17162780" y="13911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19050</xdr:rowOff>
    </xdr:from>
    <xdr:to>
      <xdr:col>98</xdr:col>
      <xdr:colOff>38100</xdr:colOff>
      <xdr:row>83</xdr:row>
      <xdr:rowOff>120650</xdr:rowOff>
    </xdr:to>
    <xdr:sp macro="" textlink="">
      <xdr:nvSpPr>
        <xdr:cNvPr id="640" name="フローチャート: 判断 639"/>
        <xdr:cNvSpPr/>
      </xdr:nvSpPr>
      <xdr:spPr>
        <a:xfrm>
          <a:off x="16388080" y="139331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1" name="テキスト ボックス 640"/>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2" name="テキスト ボックス 641"/>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3" name="テキスト ボックス 642"/>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4" name="テキスト ボックス 643"/>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5" name="テキスト ボックス 644"/>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139700</xdr:rowOff>
    </xdr:from>
    <xdr:to>
      <xdr:col>116</xdr:col>
      <xdr:colOff>114300</xdr:colOff>
      <xdr:row>77</xdr:row>
      <xdr:rowOff>69850</xdr:rowOff>
    </xdr:to>
    <xdr:sp macro="" textlink="">
      <xdr:nvSpPr>
        <xdr:cNvPr id="646" name="楕円 645"/>
        <xdr:cNvSpPr/>
      </xdr:nvSpPr>
      <xdr:spPr>
        <a:xfrm>
          <a:off x="19458940" y="12880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76</xdr:row>
      <xdr:rowOff>92727</xdr:rowOff>
    </xdr:from>
    <xdr:ext cx="469744" cy="259045"/>
    <xdr:sp macro="" textlink="">
      <xdr:nvSpPr>
        <xdr:cNvPr id="647" name="【児童館】&#10;一人当たり面積該当値テキスト"/>
        <xdr:cNvSpPr txBox="1"/>
      </xdr:nvSpPr>
      <xdr:spPr>
        <a:xfrm>
          <a:off x="19547840" y="1283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76200</xdr:rowOff>
    </xdr:from>
    <xdr:to>
      <xdr:col>112</xdr:col>
      <xdr:colOff>38100</xdr:colOff>
      <xdr:row>79</xdr:row>
      <xdr:rowOff>6350</xdr:rowOff>
    </xdr:to>
    <xdr:sp macro="" textlink="">
      <xdr:nvSpPr>
        <xdr:cNvPr id="648" name="楕円 647"/>
        <xdr:cNvSpPr/>
      </xdr:nvSpPr>
      <xdr:spPr>
        <a:xfrm>
          <a:off x="18735040" y="131521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19050</xdr:rowOff>
    </xdr:from>
    <xdr:to>
      <xdr:col>116</xdr:col>
      <xdr:colOff>63500</xdr:colOff>
      <xdr:row>78</xdr:row>
      <xdr:rowOff>127000</xdr:rowOff>
    </xdr:to>
    <xdr:cxnSp macro="">
      <xdr:nvCxnSpPr>
        <xdr:cNvPr id="649" name="直線コネクタ 648"/>
        <xdr:cNvCxnSpPr/>
      </xdr:nvCxnSpPr>
      <xdr:spPr>
        <a:xfrm flipV="1">
          <a:off x="18778220" y="12927330"/>
          <a:ext cx="731520" cy="27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76200</xdr:rowOff>
    </xdr:from>
    <xdr:to>
      <xdr:col>107</xdr:col>
      <xdr:colOff>101600</xdr:colOff>
      <xdr:row>79</xdr:row>
      <xdr:rowOff>6350</xdr:rowOff>
    </xdr:to>
    <xdr:sp macro="" textlink="">
      <xdr:nvSpPr>
        <xdr:cNvPr id="650" name="楕円 649"/>
        <xdr:cNvSpPr/>
      </xdr:nvSpPr>
      <xdr:spPr>
        <a:xfrm>
          <a:off x="17937480" y="131521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127000</xdr:rowOff>
    </xdr:from>
    <xdr:to>
      <xdr:col>111</xdr:col>
      <xdr:colOff>177800</xdr:colOff>
      <xdr:row>78</xdr:row>
      <xdr:rowOff>127000</xdr:rowOff>
    </xdr:to>
    <xdr:cxnSp macro="">
      <xdr:nvCxnSpPr>
        <xdr:cNvPr id="651" name="直線コネクタ 650"/>
        <xdr:cNvCxnSpPr/>
      </xdr:nvCxnSpPr>
      <xdr:spPr>
        <a:xfrm>
          <a:off x="17988280" y="132029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149877</xdr:rowOff>
    </xdr:from>
    <xdr:ext cx="469744" cy="259045"/>
    <xdr:sp macro="" textlink="">
      <xdr:nvSpPr>
        <xdr:cNvPr id="652" name="n_1aveValue【児童館】&#10;一人当たり面積"/>
        <xdr:cNvSpPr txBox="1"/>
      </xdr:nvSpPr>
      <xdr:spPr>
        <a:xfrm>
          <a:off x="18561127" y="1406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86377</xdr:rowOff>
    </xdr:from>
    <xdr:ext cx="469744" cy="259045"/>
    <xdr:sp macro="" textlink="">
      <xdr:nvSpPr>
        <xdr:cNvPr id="653" name="n_2aveValue【児童館】&#10;一人当たり面積"/>
        <xdr:cNvSpPr txBox="1"/>
      </xdr:nvSpPr>
      <xdr:spPr>
        <a:xfrm>
          <a:off x="17776267" y="1400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111777</xdr:rowOff>
    </xdr:from>
    <xdr:ext cx="469744" cy="259045"/>
    <xdr:sp macro="" textlink="">
      <xdr:nvSpPr>
        <xdr:cNvPr id="654" name="n_3aveValue【児童館】&#10;一人当たり面積"/>
        <xdr:cNvSpPr txBox="1"/>
      </xdr:nvSpPr>
      <xdr:spPr>
        <a:xfrm>
          <a:off x="17001567" y="136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137177</xdr:rowOff>
    </xdr:from>
    <xdr:ext cx="469744" cy="259045"/>
    <xdr:sp macro="" textlink="">
      <xdr:nvSpPr>
        <xdr:cNvPr id="655" name="n_4aveValue【児童館】&#10;一人当たり面積"/>
        <xdr:cNvSpPr txBox="1"/>
      </xdr:nvSpPr>
      <xdr:spPr>
        <a:xfrm>
          <a:off x="16226867" y="13716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22877</xdr:rowOff>
    </xdr:from>
    <xdr:ext cx="469744" cy="259045"/>
    <xdr:sp macro="" textlink="">
      <xdr:nvSpPr>
        <xdr:cNvPr id="656" name="n_1mainValue【児童館】&#10;一人当たり面積"/>
        <xdr:cNvSpPr txBox="1"/>
      </xdr:nvSpPr>
      <xdr:spPr>
        <a:xfrm>
          <a:off x="18561127" y="1293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22877</xdr:rowOff>
    </xdr:from>
    <xdr:ext cx="469744" cy="259045"/>
    <xdr:sp macro="" textlink="">
      <xdr:nvSpPr>
        <xdr:cNvPr id="657" name="n_2mainValue【児童館】&#10;一人当たり面積"/>
        <xdr:cNvSpPr txBox="1"/>
      </xdr:nvSpPr>
      <xdr:spPr>
        <a:xfrm>
          <a:off x="17776267" y="1293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8" name="正方形/長方形 657"/>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9" name="正方形/長方形 658"/>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0" name="正方形/長方形 659"/>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1" name="正方形/長方形 660"/>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2" name="正方形/長方形 661"/>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3" name="正方形/長方形 662"/>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4" name="正方形/長方形 663"/>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正方形/長方形 664"/>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6" name="テキスト ボックス 665"/>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7" name="直線コネクタ 666"/>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68" name="テキスト ボックス 667"/>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69" name="直線コネクタ 668"/>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70" name="テキスト ボックス 669"/>
        <xdr:cNvSpPr txBox="1"/>
      </xdr:nvSpPr>
      <xdr:spPr>
        <a:xfrm>
          <a:off x="105615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71" name="直線コネクタ 670"/>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72" name="テキスト ボックス 671"/>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73" name="直線コネクタ 672"/>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74" name="テキスト ボックス 673"/>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75" name="直線コネクタ 674"/>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76" name="テキスト ボックス 675"/>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7" name="直線コネクタ 676"/>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78" name="テキスト ボックス 677"/>
        <xdr:cNvSpPr txBox="1"/>
      </xdr:nvSpPr>
      <xdr:spPr>
        <a:xfrm>
          <a:off x="1060276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9"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108</xdr:row>
      <xdr:rowOff>30480</xdr:rowOff>
    </xdr:to>
    <xdr:cxnSp macro="">
      <xdr:nvCxnSpPr>
        <xdr:cNvPr id="680" name="直線コネクタ 679"/>
        <xdr:cNvCxnSpPr/>
      </xdr:nvCxnSpPr>
      <xdr:spPr>
        <a:xfrm flipV="1">
          <a:off x="14375764" y="1681733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34307</xdr:rowOff>
    </xdr:from>
    <xdr:ext cx="405111" cy="259045"/>
    <xdr:sp macro="" textlink="">
      <xdr:nvSpPr>
        <xdr:cNvPr id="681" name="【公民館】&#10;有形固定資産減価償却率最小値テキスト"/>
        <xdr:cNvSpPr txBox="1"/>
      </xdr:nvSpPr>
      <xdr:spPr>
        <a:xfrm>
          <a:off x="14414500"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30480</xdr:rowOff>
    </xdr:from>
    <xdr:to>
      <xdr:col>86</xdr:col>
      <xdr:colOff>25400</xdr:colOff>
      <xdr:row>108</xdr:row>
      <xdr:rowOff>30480</xdr:rowOff>
    </xdr:to>
    <xdr:cxnSp macro="">
      <xdr:nvCxnSpPr>
        <xdr:cNvPr id="682" name="直線コネクタ 681"/>
        <xdr:cNvCxnSpPr/>
      </xdr:nvCxnSpPr>
      <xdr:spPr>
        <a:xfrm>
          <a:off x="14287500" y="18135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405111" cy="259045"/>
    <xdr:sp macro="" textlink="">
      <xdr:nvSpPr>
        <xdr:cNvPr id="683" name="【公民館】&#10;有形固定資産減価償却率最大値テキスト"/>
        <xdr:cNvSpPr txBox="1"/>
      </xdr:nvSpPr>
      <xdr:spPr>
        <a:xfrm>
          <a:off x="14414500" y="16596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684" name="直線コネクタ 683"/>
        <xdr:cNvCxnSpPr/>
      </xdr:nvCxnSpPr>
      <xdr:spPr>
        <a:xfrm>
          <a:off x="14287500" y="168173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36847</xdr:rowOff>
    </xdr:from>
    <xdr:ext cx="405111" cy="259045"/>
    <xdr:sp macro="" textlink="">
      <xdr:nvSpPr>
        <xdr:cNvPr id="685" name="【公民館】&#10;有形固定資産減価償却率平均値テキスト"/>
        <xdr:cNvSpPr txBox="1"/>
      </xdr:nvSpPr>
      <xdr:spPr>
        <a:xfrm>
          <a:off x="14414500" y="17136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686" name="フローチャート: 判断 685"/>
        <xdr:cNvSpPr/>
      </xdr:nvSpPr>
      <xdr:spPr>
        <a:xfrm>
          <a:off x="14325600" y="1728089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130556</xdr:rowOff>
    </xdr:from>
    <xdr:to>
      <xdr:col>81</xdr:col>
      <xdr:colOff>101600</xdr:colOff>
      <xdr:row>103</xdr:row>
      <xdr:rowOff>60706</xdr:rowOff>
    </xdr:to>
    <xdr:sp macro="" textlink="">
      <xdr:nvSpPr>
        <xdr:cNvPr id="687" name="フローチャート: 判断 686"/>
        <xdr:cNvSpPr/>
      </xdr:nvSpPr>
      <xdr:spPr>
        <a:xfrm>
          <a:off x="13578840" y="172298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155702</xdr:rowOff>
    </xdr:from>
    <xdr:to>
      <xdr:col>76</xdr:col>
      <xdr:colOff>165100</xdr:colOff>
      <xdr:row>103</xdr:row>
      <xdr:rowOff>85852</xdr:rowOff>
    </xdr:to>
    <xdr:sp macro="" textlink="">
      <xdr:nvSpPr>
        <xdr:cNvPr id="688" name="フローチャート: 判断 687"/>
        <xdr:cNvSpPr/>
      </xdr:nvSpPr>
      <xdr:spPr>
        <a:xfrm>
          <a:off x="12804140" y="172549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112268</xdr:rowOff>
    </xdr:from>
    <xdr:to>
      <xdr:col>72</xdr:col>
      <xdr:colOff>38100</xdr:colOff>
      <xdr:row>103</xdr:row>
      <xdr:rowOff>42418</xdr:rowOff>
    </xdr:to>
    <xdr:sp macro="" textlink="">
      <xdr:nvSpPr>
        <xdr:cNvPr id="689" name="フローチャート: 判断 688"/>
        <xdr:cNvSpPr/>
      </xdr:nvSpPr>
      <xdr:spPr>
        <a:xfrm>
          <a:off x="12029440" y="172115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2539</xdr:rowOff>
    </xdr:from>
    <xdr:to>
      <xdr:col>67</xdr:col>
      <xdr:colOff>101600</xdr:colOff>
      <xdr:row>103</xdr:row>
      <xdr:rowOff>104139</xdr:rowOff>
    </xdr:to>
    <xdr:sp macro="" textlink="">
      <xdr:nvSpPr>
        <xdr:cNvPr id="690" name="フローチャート: 判断 689"/>
        <xdr:cNvSpPr/>
      </xdr:nvSpPr>
      <xdr:spPr>
        <a:xfrm>
          <a:off x="11231880" y="1726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1" name="テキスト ボックス 690"/>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2" name="テキスト ボックス 691"/>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3" name="テキスト ボックス 692"/>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4" name="テキスト ボックス 693"/>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5" name="テキスト ボックス 694"/>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34544</xdr:rowOff>
    </xdr:from>
    <xdr:to>
      <xdr:col>85</xdr:col>
      <xdr:colOff>177800</xdr:colOff>
      <xdr:row>104</xdr:row>
      <xdr:rowOff>136144</xdr:rowOff>
    </xdr:to>
    <xdr:sp macro="" textlink="">
      <xdr:nvSpPr>
        <xdr:cNvPr id="696" name="楕円 695"/>
        <xdr:cNvSpPr/>
      </xdr:nvSpPr>
      <xdr:spPr>
        <a:xfrm>
          <a:off x="14325600" y="1746910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12971</xdr:rowOff>
    </xdr:from>
    <xdr:ext cx="405111" cy="259045"/>
    <xdr:sp macro="" textlink="">
      <xdr:nvSpPr>
        <xdr:cNvPr id="697" name="【公民館】&#10;有形固定資産減価償却率該当値テキスト"/>
        <xdr:cNvSpPr txBox="1"/>
      </xdr:nvSpPr>
      <xdr:spPr>
        <a:xfrm>
          <a:off x="14414500" y="17447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68835</xdr:rowOff>
    </xdr:from>
    <xdr:to>
      <xdr:col>81</xdr:col>
      <xdr:colOff>101600</xdr:colOff>
      <xdr:row>104</xdr:row>
      <xdr:rowOff>170435</xdr:rowOff>
    </xdr:to>
    <xdr:sp macro="" textlink="">
      <xdr:nvSpPr>
        <xdr:cNvPr id="698" name="楕円 697"/>
        <xdr:cNvSpPr/>
      </xdr:nvSpPr>
      <xdr:spPr>
        <a:xfrm>
          <a:off x="13578840" y="175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85344</xdr:rowOff>
    </xdr:from>
    <xdr:to>
      <xdr:col>85</xdr:col>
      <xdr:colOff>127000</xdr:colOff>
      <xdr:row>104</xdr:row>
      <xdr:rowOff>119635</xdr:rowOff>
    </xdr:to>
    <xdr:cxnSp macro="">
      <xdr:nvCxnSpPr>
        <xdr:cNvPr id="699" name="直線コネクタ 698"/>
        <xdr:cNvCxnSpPr/>
      </xdr:nvCxnSpPr>
      <xdr:spPr>
        <a:xfrm flipV="1">
          <a:off x="13629640" y="17519904"/>
          <a:ext cx="74676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11685</xdr:rowOff>
    </xdr:from>
    <xdr:to>
      <xdr:col>76</xdr:col>
      <xdr:colOff>165100</xdr:colOff>
      <xdr:row>104</xdr:row>
      <xdr:rowOff>113285</xdr:rowOff>
    </xdr:to>
    <xdr:sp macro="" textlink="">
      <xdr:nvSpPr>
        <xdr:cNvPr id="700" name="楕円 699"/>
        <xdr:cNvSpPr/>
      </xdr:nvSpPr>
      <xdr:spPr>
        <a:xfrm>
          <a:off x="12804140" y="1744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62485</xdr:rowOff>
    </xdr:from>
    <xdr:to>
      <xdr:col>81</xdr:col>
      <xdr:colOff>50800</xdr:colOff>
      <xdr:row>104</xdr:row>
      <xdr:rowOff>119635</xdr:rowOff>
    </xdr:to>
    <xdr:cxnSp macro="">
      <xdr:nvCxnSpPr>
        <xdr:cNvPr id="701" name="直線コネクタ 700"/>
        <xdr:cNvCxnSpPr/>
      </xdr:nvCxnSpPr>
      <xdr:spPr>
        <a:xfrm>
          <a:off x="12854940" y="17497045"/>
          <a:ext cx="7747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77233</xdr:rowOff>
    </xdr:from>
    <xdr:ext cx="405111" cy="259045"/>
    <xdr:sp macro="" textlink="">
      <xdr:nvSpPr>
        <xdr:cNvPr id="702" name="n_1aveValue【公民館】&#10;有形固定資産減価償却率"/>
        <xdr:cNvSpPr txBox="1"/>
      </xdr:nvSpPr>
      <xdr:spPr>
        <a:xfrm>
          <a:off x="13437244" y="17008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102379</xdr:rowOff>
    </xdr:from>
    <xdr:ext cx="405111" cy="259045"/>
    <xdr:sp macro="" textlink="">
      <xdr:nvSpPr>
        <xdr:cNvPr id="703" name="n_2aveValue【公民館】&#10;有形固定資産減価償却率"/>
        <xdr:cNvSpPr txBox="1"/>
      </xdr:nvSpPr>
      <xdr:spPr>
        <a:xfrm>
          <a:off x="12675244" y="1703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58945</xdr:rowOff>
    </xdr:from>
    <xdr:ext cx="405111" cy="259045"/>
    <xdr:sp macro="" textlink="">
      <xdr:nvSpPr>
        <xdr:cNvPr id="704" name="n_3aveValue【公民館】&#10;有形固定資産減価償却率"/>
        <xdr:cNvSpPr txBox="1"/>
      </xdr:nvSpPr>
      <xdr:spPr>
        <a:xfrm>
          <a:off x="11900544" y="1699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120666</xdr:rowOff>
    </xdr:from>
    <xdr:ext cx="405111" cy="259045"/>
    <xdr:sp macro="" textlink="">
      <xdr:nvSpPr>
        <xdr:cNvPr id="705" name="n_4aveValue【公民館】&#10;有形固定資産減価償却率"/>
        <xdr:cNvSpPr txBox="1"/>
      </xdr:nvSpPr>
      <xdr:spPr>
        <a:xfrm>
          <a:off x="11102984" y="17052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161562</xdr:rowOff>
    </xdr:from>
    <xdr:ext cx="405111" cy="259045"/>
    <xdr:sp macro="" textlink="">
      <xdr:nvSpPr>
        <xdr:cNvPr id="706" name="n_1mainValue【公民館】&#10;有形固定資産減価償却率"/>
        <xdr:cNvSpPr txBox="1"/>
      </xdr:nvSpPr>
      <xdr:spPr>
        <a:xfrm>
          <a:off x="13437244" y="1759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104412</xdr:rowOff>
    </xdr:from>
    <xdr:ext cx="405111" cy="259045"/>
    <xdr:sp macro="" textlink="">
      <xdr:nvSpPr>
        <xdr:cNvPr id="707" name="n_2mainValue【公民館】&#10;有形固定資産減価償却率"/>
        <xdr:cNvSpPr txBox="1"/>
      </xdr:nvSpPr>
      <xdr:spPr>
        <a:xfrm>
          <a:off x="12675244" y="1753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8" name="正方形/長方形 707"/>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9" name="正方形/長方形 708"/>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0" name="正方形/長方形 709"/>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1" name="正方形/長方形 710"/>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2" name="正方形/長方形 711"/>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3" name="正方形/長方形 712"/>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4" name="正方形/長方形 713"/>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5" name="正方形/長方形 714"/>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6" name="テキスト ボックス 715"/>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7" name="直線コネクタ 716"/>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8" name="直線コネクタ 717"/>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9" name="テキスト ボックス 718"/>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20" name="直線コネクタ 719"/>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21" name="テキスト ボックス 720"/>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22" name="直線コネクタ 721"/>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23" name="テキスト ボックス 722"/>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24" name="直線コネクタ 723"/>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5" name="テキスト ボックス 724"/>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6" name="直線コネクタ 725"/>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7" name="テキスト ボックス 726"/>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8" name="直線コネクタ 727"/>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9" name="テキスト ボックス 728"/>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0" name="直線コネクタ 729"/>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1" name="テキスト ボックス 730"/>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2"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84364</xdr:rowOff>
    </xdr:from>
    <xdr:to>
      <xdr:col>116</xdr:col>
      <xdr:colOff>62864</xdr:colOff>
      <xdr:row>108</xdr:row>
      <xdr:rowOff>134982</xdr:rowOff>
    </xdr:to>
    <xdr:cxnSp macro="">
      <xdr:nvCxnSpPr>
        <xdr:cNvPr id="733" name="直線コネクタ 732"/>
        <xdr:cNvCxnSpPr/>
      </xdr:nvCxnSpPr>
      <xdr:spPr>
        <a:xfrm flipV="1">
          <a:off x="19509104" y="16680724"/>
          <a:ext cx="0" cy="1559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138809</xdr:rowOff>
    </xdr:from>
    <xdr:ext cx="469744" cy="259045"/>
    <xdr:sp macro="" textlink="">
      <xdr:nvSpPr>
        <xdr:cNvPr id="734" name="【公民館】&#10;一人当たり面積最小値テキスト"/>
        <xdr:cNvSpPr txBox="1"/>
      </xdr:nvSpPr>
      <xdr:spPr>
        <a:xfrm>
          <a:off x="19547840" y="18243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134982</xdr:rowOff>
    </xdr:from>
    <xdr:to>
      <xdr:col>116</xdr:col>
      <xdr:colOff>152400</xdr:colOff>
      <xdr:row>108</xdr:row>
      <xdr:rowOff>134982</xdr:rowOff>
    </xdr:to>
    <xdr:cxnSp macro="">
      <xdr:nvCxnSpPr>
        <xdr:cNvPr id="735" name="直線コネクタ 734"/>
        <xdr:cNvCxnSpPr/>
      </xdr:nvCxnSpPr>
      <xdr:spPr>
        <a:xfrm>
          <a:off x="19443700" y="182401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31041</xdr:rowOff>
    </xdr:from>
    <xdr:ext cx="469744" cy="259045"/>
    <xdr:sp macro="" textlink="">
      <xdr:nvSpPr>
        <xdr:cNvPr id="736" name="【公民館】&#10;一人当たり面積最大値テキスト"/>
        <xdr:cNvSpPr txBox="1"/>
      </xdr:nvSpPr>
      <xdr:spPr>
        <a:xfrm>
          <a:off x="19547840" y="1645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84364</xdr:rowOff>
    </xdr:from>
    <xdr:to>
      <xdr:col>116</xdr:col>
      <xdr:colOff>152400</xdr:colOff>
      <xdr:row>99</xdr:row>
      <xdr:rowOff>84364</xdr:rowOff>
    </xdr:to>
    <xdr:cxnSp macro="">
      <xdr:nvCxnSpPr>
        <xdr:cNvPr id="737" name="直線コネクタ 736"/>
        <xdr:cNvCxnSpPr/>
      </xdr:nvCxnSpPr>
      <xdr:spPr>
        <a:xfrm>
          <a:off x="19443700" y="166807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108693</xdr:rowOff>
    </xdr:from>
    <xdr:ext cx="469744" cy="259045"/>
    <xdr:sp macro="" textlink="">
      <xdr:nvSpPr>
        <xdr:cNvPr id="738" name="【公民館】&#10;一人当たり面積平均値テキスト"/>
        <xdr:cNvSpPr txBox="1"/>
      </xdr:nvSpPr>
      <xdr:spPr>
        <a:xfrm>
          <a:off x="19547840" y="175432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739" name="フローチャート: 判断 738"/>
        <xdr:cNvSpPr/>
      </xdr:nvSpPr>
      <xdr:spPr>
        <a:xfrm>
          <a:off x="19458940" y="176880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740" name="フローチャート: 判断 739"/>
        <xdr:cNvSpPr/>
      </xdr:nvSpPr>
      <xdr:spPr>
        <a:xfrm>
          <a:off x="18735040" y="176618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101</xdr:row>
      <xdr:rowOff>157662</xdr:rowOff>
    </xdr:from>
    <xdr:to>
      <xdr:col>107</xdr:col>
      <xdr:colOff>101600</xdr:colOff>
      <xdr:row>102</xdr:row>
      <xdr:rowOff>87812</xdr:rowOff>
    </xdr:to>
    <xdr:sp macro="" textlink="">
      <xdr:nvSpPr>
        <xdr:cNvPr id="741" name="フローチャート: 判断 740"/>
        <xdr:cNvSpPr/>
      </xdr:nvSpPr>
      <xdr:spPr>
        <a:xfrm>
          <a:off x="17937480" y="170893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53158</xdr:rowOff>
    </xdr:from>
    <xdr:to>
      <xdr:col>102</xdr:col>
      <xdr:colOff>165100</xdr:colOff>
      <xdr:row>105</xdr:row>
      <xdr:rowOff>154758</xdr:rowOff>
    </xdr:to>
    <xdr:sp macro="" textlink="">
      <xdr:nvSpPr>
        <xdr:cNvPr id="742" name="フローチャート: 判断 741"/>
        <xdr:cNvSpPr/>
      </xdr:nvSpPr>
      <xdr:spPr>
        <a:xfrm>
          <a:off x="17162780" y="1765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162561</xdr:rowOff>
    </xdr:from>
    <xdr:to>
      <xdr:col>98</xdr:col>
      <xdr:colOff>38100</xdr:colOff>
      <xdr:row>105</xdr:row>
      <xdr:rowOff>92711</xdr:rowOff>
    </xdr:to>
    <xdr:sp macro="" textlink="">
      <xdr:nvSpPr>
        <xdr:cNvPr id="743" name="フローチャート: 判断 742"/>
        <xdr:cNvSpPr/>
      </xdr:nvSpPr>
      <xdr:spPr>
        <a:xfrm>
          <a:off x="16388080" y="175971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4" name="テキスト ボックス 743"/>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5" name="テキスト ボックス 744"/>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6" name="テキスト ボックス 745"/>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7" name="テキスト ボックス 746"/>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8" name="テキスト ボックス 747"/>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110308</xdr:rowOff>
    </xdr:from>
    <xdr:to>
      <xdr:col>116</xdr:col>
      <xdr:colOff>114300</xdr:colOff>
      <xdr:row>107</xdr:row>
      <xdr:rowOff>40458</xdr:rowOff>
    </xdr:to>
    <xdr:sp macro="" textlink="">
      <xdr:nvSpPr>
        <xdr:cNvPr id="749" name="楕円 748"/>
        <xdr:cNvSpPr/>
      </xdr:nvSpPr>
      <xdr:spPr>
        <a:xfrm>
          <a:off x="19458940" y="178801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88735</xdr:rowOff>
    </xdr:from>
    <xdr:ext cx="469744" cy="259045"/>
    <xdr:sp macro="" textlink="">
      <xdr:nvSpPr>
        <xdr:cNvPr id="750" name="【公民館】&#10;一人当たり面積該当値テキスト"/>
        <xdr:cNvSpPr txBox="1"/>
      </xdr:nvSpPr>
      <xdr:spPr>
        <a:xfrm>
          <a:off x="19547840" y="1785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107043</xdr:rowOff>
    </xdr:from>
    <xdr:to>
      <xdr:col>112</xdr:col>
      <xdr:colOff>38100</xdr:colOff>
      <xdr:row>107</xdr:row>
      <xdr:rowOff>37193</xdr:rowOff>
    </xdr:to>
    <xdr:sp macro="" textlink="">
      <xdr:nvSpPr>
        <xdr:cNvPr id="751" name="楕円 750"/>
        <xdr:cNvSpPr/>
      </xdr:nvSpPr>
      <xdr:spPr>
        <a:xfrm>
          <a:off x="18735040" y="1787688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157843</xdr:rowOff>
    </xdr:from>
    <xdr:to>
      <xdr:col>116</xdr:col>
      <xdr:colOff>63500</xdr:colOff>
      <xdr:row>106</xdr:row>
      <xdr:rowOff>161108</xdr:rowOff>
    </xdr:to>
    <xdr:cxnSp macro="">
      <xdr:nvCxnSpPr>
        <xdr:cNvPr id="752" name="直線コネクタ 751"/>
        <xdr:cNvCxnSpPr/>
      </xdr:nvCxnSpPr>
      <xdr:spPr>
        <a:xfrm>
          <a:off x="18778220" y="17927683"/>
          <a:ext cx="73152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107043</xdr:rowOff>
    </xdr:from>
    <xdr:to>
      <xdr:col>107</xdr:col>
      <xdr:colOff>101600</xdr:colOff>
      <xdr:row>107</xdr:row>
      <xdr:rowOff>37193</xdr:rowOff>
    </xdr:to>
    <xdr:sp macro="" textlink="">
      <xdr:nvSpPr>
        <xdr:cNvPr id="753" name="楕円 752"/>
        <xdr:cNvSpPr/>
      </xdr:nvSpPr>
      <xdr:spPr>
        <a:xfrm>
          <a:off x="17937480" y="178768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157843</xdr:rowOff>
    </xdr:from>
    <xdr:to>
      <xdr:col>111</xdr:col>
      <xdr:colOff>177800</xdr:colOff>
      <xdr:row>106</xdr:row>
      <xdr:rowOff>157843</xdr:rowOff>
    </xdr:to>
    <xdr:cxnSp macro="">
      <xdr:nvCxnSpPr>
        <xdr:cNvPr id="754" name="直線コネクタ 753"/>
        <xdr:cNvCxnSpPr/>
      </xdr:nvCxnSpPr>
      <xdr:spPr>
        <a:xfrm>
          <a:off x="17988280" y="17927683"/>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6366</xdr:rowOff>
    </xdr:from>
    <xdr:ext cx="469744" cy="259045"/>
    <xdr:sp macro="" textlink="">
      <xdr:nvSpPr>
        <xdr:cNvPr id="755" name="n_1aveValue【公民館】&#10;一人当たり面積"/>
        <xdr:cNvSpPr txBox="1"/>
      </xdr:nvSpPr>
      <xdr:spPr>
        <a:xfrm>
          <a:off x="18561127" y="1744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104339</xdr:rowOff>
    </xdr:from>
    <xdr:ext cx="469744" cy="259045"/>
    <xdr:sp macro="" textlink="">
      <xdr:nvSpPr>
        <xdr:cNvPr id="756" name="n_2aveValue【公民館】&#10;一人当たり面積"/>
        <xdr:cNvSpPr txBox="1"/>
      </xdr:nvSpPr>
      <xdr:spPr>
        <a:xfrm>
          <a:off x="17776267" y="1686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171285</xdr:rowOff>
    </xdr:from>
    <xdr:ext cx="469744" cy="259045"/>
    <xdr:sp macro="" textlink="">
      <xdr:nvSpPr>
        <xdr:cNvPr id="757" name="n_3aveValue【公民館】&#10;一人当たり面積"/>
        <xdr:cNvSpPr txBox="1"/>
      </xdr:nvSpPr>
      <xdr:spPr>
        <a:xfrm>
          <a:off x="17001567" y="1743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109238</xdr:rowOff>
    </xdr:from>
    <xdr:ext cx="469744" cy="259045"/>
    <xdr:sp macro="" textlink="">
      <xdr:nvSpPr>
        <xdr:cNvPr id="758" name="n_4aveValue【公民館】&#10;一人当たり面積"/>
        <xdr:cNvSpPr txBox="1"/>
      </xdr:nvSpPr>
      <xdr:spPr>
        <a:xfrm>
          <a:off x="16226867" y="17376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28320</xdr:rowOff>
    </xdr:from>
    <xdr:ext cx="469744" cy="259045"/>
    <xdr:sp macro="" textlink="">
      <xdr:nvSpPr>
        <xdr:cNvPr id="759" name="n_1mainValue【公民館】&#10;一人当たり面積"/>
        <xdr:cNvSpPr txBox="1"/>
      </xdr:nvSpPr>
      <xdr:spPr>
        <a:xfrm>
          <a:off x="18561127" y="1796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28320</xdr:rowOff>
    </xdr:from>
    <xdr:ext cx="469744" cy="259045"/>
    <xdr:sp macro="" textlink="">
      <xdr:nvSpPr>
        <xdr:cNvPr id="760" name="n_2mainValue【公民館】&#10;一人当たり面積"/>
        <xdr:cNvSpPr txBox="1"/>
      </xdr:nvSpPr>
      <xdr:spPr>
        <a:xfrm>
          <a:off x="17776267" y="1796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1" name="正方形/長方形 760"/>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2" name="正方形/長方形 761"/>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3" name="テキスト ボックス 762"/>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、福島県平均</a:t>
          </a:r>
          <a:r>
            <a:rPr kumimoji="1" lang="ja-JP" altLang="ja-JP" sz="1100">
              <a:solidFill>
                <a:schemeClr val="dk1"/>
              </a:solidFill>
              <a:effectLst/>
              <a:latin typeface="+mn-lt"/>
              <a:ea typeface="+mn-ea"/>
              <a:cs typeface="+mn-cs"/>
            </a:rPr>
            <a:t>と比較して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特に有形固定資産償却費率が高くなっている施設は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公民館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ある。公営住宅については、</a:t>
          </a:r>
          <a:r>
            <a:rPr kumimoji="1" lang="en-US" altLang="ja-JP" sz="1100">
              <a:solidFill>
                <a:schemeClr val="dk1"/>
              </a:solidFill>
              <a:effectLst/>
              <a:latin typeface="+mn-lt"/>
              <a:ea typeface="+mn-ea"/>
              <a:cs typeface="+mn-cs"/>
            </a:rPr>
            <a:t>82.7%</a:t>
          </a:r>
          <a:r>
            <a:rPr kumimoji="1" lang="ja-JP" altLang="ja-JP" sz="1100">
              <a:solidFill>
                <a:schemeClr val="dk1"/>
              </a:solidFill>
              <a:effectLst/>
              <a:latin typeface="+mn-lt"/>
              <a:ea typeface="+mn-ea"/>
              <a:cs typeface="+mn-cs"/>
            </a:rPr>
            <a:t>、公民館については</a:t>
          </a:r>
          <a:r>
            <a:rPr kumimoji="1" lang="en-US" altLang="ja-JP" sz="1100">
              <a:solidFill>
                <a:schemeClr val="dk1"/>
              </a:solidFill>
              <a:effectLst/>
              <a:latin typeface="+mn-lt"/>
              <a:ea typeface="+mn-ea"/>
              <a:cs typeface="+mn-cs"/>
            </a:rPr>
            <a:t>70.4%</a:t>
          </a:r>
          <a:r>
            <a:rPr kumimoji="1" lang="ja-JP" altLang="ja-JP" sz="1100">
              <a:solidFill>
                <a:schemeClr val="dk1"/>
              </a:solidFill>
              <a:effectLst/>
              <a:latin typeface="+mn-lt"/>
              <a:ea typeface="+mn-ea"/>
              <a:cs typeface="+mn-cs"/>
            </a:rPr>
            <a:t>と以前高く、</a:t>
          </a:r>
          <a:r>
            <a:rPr kumimoji="1" lang="ja-JP" altLang="en-US" sz="1100">
              <a:solidFill>
                <a:schemeClr val="dk1"/>
              </a:solidFill>
              <a:effectLst/>
              <a:latin typeface="+mn-lt"/>
              <a:ea typeface="+mn-ea"/>
              <a:cs typeface="+mn-cs"/>
            </a:rPr>
            <a:t>今後、建替え、改修などが多く発生するものと予想される。</a:t>
          </a:r>
          <a:r>
            <a:rPr kumimoji="1" lang="ja-JP" altLang="ja-JP" sz="1100">
              <a:solidFill>
                <a:schemeClr val="dk1"/>
              </a:solidFill>
              <a:effectLst/>
              <a:latin typeface="+mn-lt"/>
              <a:ea typeface="+mn-ea"/>
              <a:cs typeface="+mn-cs"/>
            </a:rPr>
            <a:t>公共施設総合管理計画及び個別施設計画に基づく、施設の集約化・複合化に取り組んでいくこととなる。</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20,291
20,004
192.06
11,400,096
10,783,821
426,763
5,579,804
6,524,797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64</xdr:row>
      <xdr:rowOff>76200</xdr:rowOff>
    </xdr:to>
    <xdr:cxnSp macro="">
      <xdr:nvCxnSpPr>
        <xdr:cNvPr id="73" name="直線コネクタ 72"/>
        <xdr:cNvCxnSpPr/>
      </xdr:nvCxnSpPr>
      <xdr:spPr>
        <a:xfrm flipV="1">
          <a:off x="4086225" y="954595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12496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02082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76" name="【体育館・プール】&#10;有形固定資産減価償却率最大値テキスト"/>
        <xdr:cNvSpPr txBox="1"/>
      </xdr:nvSpPr>
      <xdr:spPr>
        <a:xfrm>
          <a:off x="412496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77" name="直線コネクタ 76"/>
        <xdr:cNvCxnSpPr/>
      </xdr:nvCxnSpPr>
      <xdr:spPr>
        <a:xfrm>
          <a:off x="4020820" y="95459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74312</xdr:rowOff>
    </xdr:from>
    <xdr:ext cx="405111" cy="259045"/>
    <xdr:sp macro="" textlink="">
      <xdr:nvSpPr>
        <xdr:cNvPr id="78" name="【体育館・プール】&#10;有形固定資産減価償却率平均値テキスト"/>
        <xdr:cNvSpPr txBox="1"/>
      </xdr:nvSpPr>
      <xdr:spPr>
        <a:xfrm>
          <a:off x="4124960" y="10132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79" name="フローチャート: 判断 78"/>
        <xdr:cNvSpPr/>
      </xdr:nvSpPr>
      <xdr:spPr>
        <a:xfrm>
          <a:off x="4036060" y="101542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46355</xdr:rowOff>
    </xdr:from>
    <xdr:to>
      <xdr:col>20</xdr:col>
      <xdr:colOff>38100</xdr:colOff>
      <xdr:row>60</xdr:row>
      <xdr:rowOff>147955</xdr:rowOff>
    </xdr:to>
    <xdr:sp macro="" textlink="">
      <xdr:nvSpPr>
        <xdr:cNvPr id="80" name="フローチャート: 判断 79"/>
        <xdr:cNvSpPr/>
      </xdr:nvSpPr>
      <xdr:spPr>
        <a:xfrm>
          <a:off x="3312160" y="101047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81" name="フローチャート: 判断 80"/>
        <xdr:cNvSpPr/>
      </xdr:nvSpPr>
      <xdr:spPr>
        <a:xfrm>
          <a:off x="2514600" y="1005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82" name="フローチャート: 判断 81"/>
        <xdr:cNvSpPr/>
      </xdr:nvSpPr>
      <xdr:spPr>
        <a:xfrm>
          <a:off x="1739900" y="10049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113030</xdr:rowOff>
    </xdr:from>
    <xdr:to>
      <xdr:col>6</xdr:col>
      <xdr:colOff>38100</xdr:colOff>
      <xdr:row>60</xdr:row>
      <xdr:rowOff>43180</xdr:rowOff>
    </xdr:to>
    <xdr:sp macro="" textlink="">
      <xdr:nvSpPr>
        <xdr:cNvPr id="83" name="フローチャート: 判断 82"/>
        <xdr:cNvSpPr/>
      </xdr:nvSpPr>
      <xdr:spPr>
        <a:xfrm>
          <a:off x="965200" y="100037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107315</xdr:rowOff>
    </xdr:from>
    <xdr:to>
      <xdr:col>24</xdr:col>
      <xdr:colOff>114300</xdr:colOff>
      <xdr:row>57</xdr:row>
      <xdr:rowOff>37465</xdr:rowOff>
    </xdr:to>
    <xdr:sp macro="" textlink="">
      <xdr:nvSpPr>
        <xdr:cNvPr id="89" name="楕円 88"/>
        <xdr:cNvSpPr/>
      </xdr:nvSpPr>
      <xdr:spPr>
        <a:xfrm>
          <a:off x="4036060" y="94951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60342</xdr:rowOff>
    </xdr:from>
    <xdr:ext cx="405111" cy="259045"/>
    <xdr:sp macro="" textlink="">
      <xdr:nvSpPr>
        <xdr:cNvPr id="90" name="【体育館・プール】&#10;有形固定資産減価償却率該当値テキスト"/>
        <xdr:cNvSpPr txBox="1"/>
      </xdr:nvSpPr>
      <xdr:spPr>
        <a:xfrm>
          <a:off x="4124960" y="944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59690</xdr:rowOff>
    </xdr:from>
    <xdr:to>
      <xdr:col>20</xdr:col>
      <xdr:colOff>38100</xdr:colOff>
      <xdr:row>56</xdr:row>
      <xdr:rowOff>161290</xdr:rowOff>
    </xdr:to>
    <xdr:sp macro="" textlink="">
      <xdr:nvSpPr>
        <xdr:cNvPr id="91" name="楕円 90"/>
        <xdr:cNvSpPr/>
      </xdr:nvSpPr>
      <xdr:spPr>
        <a:xfrm>
          <a:off x="3312160" y="94475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110490</xdr:rowOff>
    </xdr:from>
    <xdr:to>
      <xdr:col>24</xdr:col>
      <xdr:colOff>63500</xdr:colOff>
      <xdr:row>56</xdr:row>
      <xdr:rowOff>158115</xdr:rowOff>
    </xdr:to>
    <xdr:cxnSp macro="">
      <xdr:nvCxnSpPr>
        <xdr:cNvPr id="92" name="直線コネクタ 91"/>
        <xdr:cNvCxnSpPr/>
      </xdr:nvCxnSpPr>
      <xdr:spPr>
        <a:xfrm>
          <a:off x="3355340" y="9498330"/>
          <a:ext cx="73152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12065</xdr:rowOff>
    </xdr:from>
    <xdr:to>
      <xdr:col>15</xdr:col>
      <xdr:colOff>101600</xdr:colOff>
      <xdr:row>56</xdr:row>
      <xdr:rowOff>113665</xdr:rowOff>
    </xdr:to>
    <xdr:sp macro="" textlink="">
      <xdr:nvSpPr>
        <xdr:cNvPr id="93" name="楕円 92"/>
        <xdr:cNvSpPr/>
      </xdr:nvSpPr>
      <xdr:spPr>
        <a:xfrm>
          <a:off x="2514600" y="939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62865</xdr:rowOff>
    </xdr:from>
    <xdr:to>
      <xdr:col>19</xdr:col>
      <xdr:colOff>177800</xdr:colOff>
      <xdr:row>56</xdr:row>
      <xdr:rowOff>110490</xdr:rowOff>
    </xdr:to>
    <xdr:cxnSp macro="">
      <xdr:nvCxnSpPr>
        <xdr:cNvPr id="94" name="直線コネクタ 93"/>
        <xdr:cNvCxnSpPr/>
      </xdr:nvCxnSpPr>
      <xdr:spPr>
        <a:xfrm>
          <a:off x="2565400" y="9450705"/>
          <a:ext cx="78994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139082</xdr:rowOff>
    </xdr:from>
    <xdr:ext cx="405111" cy="259045"/>
    <xdr:sp macro="" textlink="">
      <xdr:nvSpPr>
        <xdr:cNvPr id="95" name="n_1aveValue【体育館・プール】&#10;有形固定資産減価償却率"/>
        <xdr:cNvSpPr txBox="1"/>
      </xdr:nvSpPr>
      <xdr:spPr>
        <a:xfrm>
          <a:off x="3170564" y="1019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87647</xdr:rowOff>
    </xdr:from>
    <xdr:ext cx="405111" cy="259045"/>
    <xdr:sp macro="" textlink="">
      <xdr:nvSpPr>
        <xdr:cNvPr id="96" name="n_2aveValue【体育館・プール】&#10;有形固定資産減価償却率"/>
        <xdr:cNvSpPr txBox="1"/>
      </xdr:nvSpPr>
      <xdr:spPr>
        <a:xfrm>
          <a:off x="238570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105427</xdr:rowOff>
    </xdr:from>
    <xdr:ext cx="405111" cy="259045"/>
    <xdr:sp macro="" textlink="">
      <xdr:nvSpPr>
        <xdr:cNvPr id="97" name="n_3aveValue【体育館・プール】&#10;有形固定資産減価償却率"/>
        <xdr:cNvSpPr txBox="1"/>
      </xdr:nvSpPr>
      <xdr:spPr>
        <a:xfrm>
          <a:off x="161100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59707</xdr:rowOff>
    </xdr:from>
    <xdr:ext cx="405111" cy="259045"/>
    <xdr:sp macro="" textlink="">
      <xdr:nvSpPr>
        <xdr:cNvPr id="98" name="n_4aveValue【体育館・プール】&#10;有形固定資産減価償却率"/>
        <xdr:cNvSpPr txBox="1"/>
      </xdr:nvSpPr>
      <xdr:spPr>
        <a:xfrm>
          <a:off x="83630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6367</xdr:rowOff>
    </xdr:from>
    <xdr:ext cx="405111" cy="259045"/>
    <xdr:sp macro="" textlink="">
      <xdr:nvSpPr>
        <xdr:cNvPr id="99" name="n_1mainValue【体育館・プール】&#10;有形固定資産減価償却率"/>
        <xdr:cNvSpPr txBox="1"/>
      </xdr:nvSpPr>
      <xdr:spPr>
        <a:xfrm>
          <a:off x="3170564" y="922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130192</xdr:rowOff>
    </xdr:from>
    <xdr:ext cx="405111" cy="259045"/>
    <xdr:sp macro="" textlink="">
      <xdr:nvSpPr>
        <xdr:cNvPr id="100" name="n_2mainValue【体育館・プール】&#10;有形固定資産減価償却率"/>
        <xdr:cNvSpPr txBox="1"/>
      </xdr:nvSpPr>
      <xdr:spPr>
        <a:xfrm>
          <a:off x="2385704" y="918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1" name="直線コネクタ 110"/>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2" name="テキスト ボックス 111"/>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3" name="直線コネクタ 112"/>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4" name="テキスト ボックス 113"/>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5" name="直線コネクタ 114"/>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6" name="テキスト ボックス 115"/>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7" name="直線コネクタ 116"/>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8" name="テキスト ボックス 117"/>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9" name="直線コネクタ 118"/>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0" name="テキスト ボックス 119"/>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1" name="直線コネクタ 120"/>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2" name="テキスト ボックス 121"/>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3"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114300</xdr:rowOff>
    </xdr:from>
    <xdr:to>
      <xdr:col>54</xdr:col>
      <xdr:colOff>189865</xdr:colOff>
      <xdr:row>64</xdr:row>
      <xdr:rowOff>34290</xdr:rowOff>
    </xdr:to>
    <xdr:cxnSp macro="">
      <xdr:nvCxnSpPr>
        <xdr:cNvPr id="124" name="直線コネクタ 123"/>
        <xdr:cNvCxnSpPr/>
      </xdr:nvCxnSpPr>
      <xdr:spPr>
        <a:xfrm flipV="1">
          <a:off x="9219565" y="950214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125" name="【体育館・プール】&#10;一人当たり面積最小値テキスト"/>
        <xdr:cNvSpPr txBox="1"/>
      </xdr:nvSpPr>
      <xdr:spPr>
        <a:xfrm>
          <a:off x="9258300"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126" name="直線コネクタ 125"/>
        <xdr:cNvCxnSpPr/>
      </xdr:nvCxnSpPr>
      <xdr:spPr>
        <a:xfrm>
          <a:off x="9154160" y="10763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60977</xdr:rowOff>
    </xdr:from>
    <xdr:ext cx="469744" cy="259045"/>
    <xdr:sp macro="" textlink="">
      <xdr:nvSpPr>
        <xdr:cNvPr id="127" name="【体育館・プール】&#10;一人当たり面積最大値テキスト"/>
        <xdr:cNvSpPr txBox="1"/>
      </xdr:nvSpPr>
      <xdr:spPr>
        <a:xfrm>
          <a:off x="9258300" y="928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114300</xdr:rowOff>
    </xdr:from>
    <xdr:to>
      <xdr:col>55</xdr:col>
      <xdr:colOff>88900</xdr:colOff>
      <xdr:row>56</xdr:row>
      <xdr:rowOff>114300</xdr:rowOff>
    </xdr:to>
    <xdr:cxnSp macro="">
      <xdr:nvCxnSpPr>
        <xdr:cNvPr id="128" name="直線コネクタ 127"/>
        <xdr:cNvCxnSpPr/>
      </xdr:nvCxnSpPr>
      <xdr:spPr>
        <a:xfrm>
          <a:off x="9154160" y="9502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87647</xdr:rowOff>
    </xdr:from>
    <xdr:ext cx="469744" cy="259045"/>
    <xdr:sp macro="" textlink="">
      <xdr:nvSpPr>
        <xdr:cNvPr id="129" name="【体育館・プール】&#10;一人当たり面積平均値テキスト"/>
        <xdr:cNvSpPr txBox="1"/>
      </xdr:nvSpPr>
      <xdr:spPr>
        <a:xfrm>
          <a:off x="9258300" y="103136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64770</xdr:rowOff>
    </xdr:from>
    <xdr:to>
      <xdr:col>55</xdr:col>
      <xdr:colOff>50800</xdr:colOff>
      <xdr:row>62</xdr:row>
      <xdr:rowOff>166370</xdr:rowOff>
    </xdr:to>
    <xdr:sp macro="" textlink="">
      <xdr:nvSpPr>
        <xdr:cNvPr id="130" name="フローチャート: 判断 129"/>
        <xdr:cNvSpPr/>
      </xdr:nvSpPr>
      <xdr:spPr>
        <a:xfrm>
          <a:off x="9192260" y="104584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54610</xdr:rowOff>
    </xdr:from>
    <xdr:to>
      <xdr:col>50</xdr:col>
      <xdr:colOff>165100</xdr:colOff>
      <xdr:row>62</xdr:row>
      <xdr:rowOff>156210</xdr:rowOff>
    </xdr:to>
    <xdr:sp macro="" textlink="">
      <xdr:nvSpPr>
        <xdr:cNvPr id="131" name="フローチャート: 判断 130"/>
        <xdr:cNvSpPr/>
      </xdr:nvSpPr>
      <xdr:spPr>
        <a:xfrm>
          <a:off x="8445500" y="1044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35560</xdr:rowOff>
    </xdr:from>
    <xdr:to>
      <xdr:col>46</xdr:col>
      <xdr:colOff>38100</xdr:colOff>
      <xdr:row>62</xdr:row>
      <xdr:rowOff>137160</xdr:rowOff>
    </xdr:to>
    <xdr:sp macro="" textlink="">
      <xdr:nvSpPr>
        <xdr:cNvPr id="132" name="フローチャート: 判断 131"/>
        <xdr:cNvSpPr/>
      </xdr:nvSpPr>
      <xdr:spPr>
        <a:xfrm>
          <a:off x="7670800" y="104292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26670</xdr:rowOff>
    </xdr:from>
    <xdr:to>
      <xdr:col>41</xdr:col>
      <xdr:colOff>101600</xdr:colOff>
      <xdr:row>62</xdr:row>
      <xdr:rowOff>128270</xdr:rowOff>
    </xdr:to>
    <xdr:sp macro="" textlink="">
      <xdr:nvSpPr>
        <xdr:cNvPr id="133" name="フローチャート: 判断 132"/>
        <xdr:cNvSpPr/>
      </xdr:nvSpPr>
      <xdr:spPr>
        <a:xfrm>
          <a:off x="6873240" y="1042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80010</xdr:rowOff>
    </xdr:from>
    <xdr:to>
      <xdr:col>36</xdr:col>
      <xdr:colOff>165100</xdr:colOff>
      <xdr:row>63</xdr:row>
      <xdr:rowOff>10160</xdr:rowOff>
    </xdr:to>
    <xdr:sp macro="" textlink="">
      <xdr:nvSpPr>
        <xdr:cNvPr id="134" name="フローチャート: 判断 133"/>
        <xdr:cNvSpPr/>
      </xdr:nvSpPr>
      <xdr:spPr>
        <a:xfrm>
          <a:off x="6098540" y="10473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5" name="テキスト ボックス 134"/>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6" name="テキスト ボックス 135"/>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7" name="テキスト ボックス 136"/>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8" name="テキスト ボックス 137"/>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9" name="テキスト ボックス 138"/>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101600</xdr:rowOff>
    </xdr:from>
    <xdr:to>
      <xdr:col>55</xdr:col>
      <xdr:colOff>50800</xdr:colOff>
      <xdr:row>63</xdr:row>
      <xdr:rowOff>31750</xdr:rowOff>
    </xdr:to>
    <xdr:sp macro="" textlink="">
      <xdr:nvSpPr>
        <xdr:cNvPr id="140" name="楕円 139"/>
        <xdr:cNvSpPr/>
      </xdr:nvSpPr>
      <xdr:spPr>
        <a:xfrm>
          <a:off x="9192260" y="104952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80027</xdr:rowOff>
    </xdr:from>
    <xdr:ext cx="469744" cy="259045"/>
    <xdr:sp macro="" textlink="">
      <xdr:nvSpPr>
        <xdr:cNvPr id="141" name="【体育館・プール】&#10;一人当たり面積該当値テキスト"/>
        <xdr:cNvSpPr txBox="1"/>
      </xdr:nvSpPr>
      <xdr:spPr>
        <a:xfrm>
          <a:off x="9258300" y="104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99060</xdr:rowOff>
    </xdr:from>
    <xdr:to>
      <xdr:col>50</xdr:col>
      <xdr:colOff>165100</xdr:colOff>
      <xdr:row>63</xdr:row>
      <xdr:rowOff>29210</xdr:rowOff>
    </xdr:to>
    <xdr:sp macro="" textlink="">
      <xdr:nvSpPr>
        <xdr:cNvPr id="142" name="楕円 141"/>
        <xdr:cNvSpPr/>
      </xdr:nvSpPr>
      <xdr:spPr>
        <a:xfrm>
          <a:off x="8445500" y="104927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149860</xdr:rowOff>
    </xdr:from>
    <xdr:to>
      <xdr:col>55</xdr:col>
      <xdr:colOff>0</xdr:colOff>
      <xdr:row>62</xdr:row>
      <xdr:rowOff>152400</xdr:rowOff>
    </xdr:to>
    <xdr:cxnSp macro="">
      <xdr:nvCxnSpPr>
        <xdr:cNvPr id="143" name="直線コネクタ 142"/>
        <xdr:cNvCxnSpPr/>
      </xdr:nvCxnSpPr>
      <xdr:spPr>
        <a:xfrm>
          <a:off x="8496300" y="10543540"/>
          <a:ext cx="7239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99060</xdr:rowOff>
    </xdr:from>
    <xdr:to>
      <xdr:col>46</xdr:col>
      <xdr:colOff>38100</xdr:colOff>
      <xdr:row>63</xdr:row>
      <xdr:rowOff>29210</xdr:rowOff>
    </xdr:to>
    <xdr:sp macro="" textlink="">
      <xdr:nvSpPr>
        <xdr:cNvPr id="144" name="楕円 143"/>
        <xdr:cNvSpPr/>
      </xdr:nvSpPr>
      <xdr:spPr>
        <a:xfrm>
          <a:off x="7670800" y="104927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149860</xdr:rowOff>
    </xdr:from>
    <xdr:to>
      <xdr:col>50</xdr:col>
      <xdr:colOff>114300</xdr:colOff>
      <xdr:row>62</xdr:row>
      <xdr:rowOff>149860</xdr:rowOff>
    </xdr:to>
    <xdr:cxnSp macro="">
      <xdr:nvCxnSpPr>
        <xdr:cNvPr id="145" name="直線コネクタ 144"/>
        <xdr:cNvCxnSpPr/>
      </xdr:nvCxnSpPr>
      <xdr:spPr>
        <a:xfrm>
          <a:off x="7713980" y="1054354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1287</xdr:rowOff>
    </xdr:from>
    <xdr:ext cx="469744" cy="259045"/>
    <xdr:sp macro="" textlink="">
      <xdr:nvSpPr>
        <xdr:cNvPr id="146" name="n_1aveValue【体育館・プール】&#10;一人当たり面積"/>
        <xdr:cNvSpPr txBox="1"/>
      </xdr:nvSpPr>
      <xdr:spPr>
        <a:xfrm>
          <a:off x="827158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153687</xdr:rowOff>
    </xdr:from>
    <xdr:ext cx="469744" cy="259045"/>
    <xdr:sp macro="" textlink="">
      <xdr:nvSpPr>
        <xdr:cNvPr id="147" name="n_2aveValue【体育館・プール】&#10;一人当たり面積"/>
        <xdr:cNvSpPr txBox="1"/>
      </xdr:nvSpPr>
      <xdr:spPr>
        <a:xfrm>
          <a:off x="7509587" y="1021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144797</xdr:rowOff>
    </xdr:from>
    <xdr:ext cx="469744" cy="259045"/>
    <xdr:sp macro="" textlink="">
      <xdr:nvSpPr>
        <xdr:cNvPr id="148" name="n_3aveValue【体育館・プール】&#10;一人当たり面積"/>
        <xdr:cNvSpPr txBox="1"/>
      </xdr:nvSpPr>
      <xdr:spPr>
        <a:xfrm>
          <a:off x="6712027" y="1020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26687</xdr:rowOff>
    </xdr:from>
    <xdr:ext cx="469744" cy="259045"/>
    <xdr:sp macro="" textlink="">
      <xdr:nvSpPr>
        <xdr:cNvPr id="149" name="n_4aveValue【体育館・プール】&#10;一人当たり面積"/>
        <xdr:cNvSpPr txBox="1"/>
      </xdr:nvSpPr>
      <xdr:spPr>
        <a:xfrm>
          <a:off x="59373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20337</xdr:rowOff>
    </xdr:from>
    <xdr:ext cx="469744" cy="259045"/>
    <xdr:sp macro="" textlink="">
      <xdr:nvSpPr>
        <xdr:cNvPr id="150" name="n_1mainValue【体育館・プール】&#10;一人当たり面積"/>
        <xdr:cNvSpPr txBox="1"/>
      </xdr:nvSpPr>
      <xdr:spPr>
        <a:xfrm>
          <a:off x="8271587" y="1058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20337</xdr:rowOff>
    </xdr:from>
    <xdr:ext cx="469744" cy="259045"/>
    <xdr:sp macro="" textlink="">
      <xdr:nvSpPr>
        <xdr:cNvPr id="151" name="n_2mainValue【体育館・プール】&#10;一人当たり面積"/>
        <xdr:cNvSpPr txBox="1"/>
      </xdr:nvSpPr>
      <xdr:spPr>
        <a:xfrm>
          <a:off x="7509587" y="1058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2" name="正方形/長方形 151"/>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3" name="正方形/長方形 152"/>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4" name="正方形/長方形 153"/>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5" name="正方形/長方形 154"/>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6" name="正方形/長方形 155"/>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7" name="正方形/長方形 156"/>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8" name="正方形/長方形 157"/>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9" name="正方形/長方形 158"/>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0" name="テキスト ボックス 159"/>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1" name="直線コネクタ 160"/>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2" name="テキスト ボックス 161"/>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3" name="直線コネクタ 162"/>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64" name="テキスト ボックス 163"/>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5" name="直線コネクタ 164"/>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6" name="テキスト ボックス 165"/>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7" name="直線コネクタ 166"/>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8" name="テキスト ボックス 167"/>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9" name="直線コネクタ 168"/>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0" name="テキスト ボックス 169"/>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1" name="直線コネクタ 170"/>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72" name="テキスト ボックス 171"/>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3" name="直線コネクタ 172"/>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74" name="テキスト ボックス 173"/>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5"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36195</xdr:rowOff>
    </xdr:from>
    <xdr:to>
      <xdr:col>24</xdr:col>
      <xdr:colOff>62865</xdr:colOff>
      <xdr:row>86</xdr:row>
      <xdr:rowOff>13336</xdr:rowOff>
    </xdr:to>
    <xdr:cxnSp macro="">
      <xdr:nvCxnSpPr>
        <xdr:cNvPr id="176" name="直線コネクタ 175"/>
        <xdr:cNvCxnSpPr/>
      </xdr:nvCxnSpPr>
      <xdr:spPr>
        <a:xfrm flipV="1">
          <a:off x="4086225" y="13279755"/>
          <a:ext cx="0" cy="1150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17163</xdr:rowOff>
    </xdr:from>
    <xdr:ext cx="405111" cy="259045"/>
    <xdr:sp macro="" textlink="">
      <xdr:nvSpPr>
        <xdr:cNvPr id="177" name="【福祉施設】&#10;有形固定資産減価償却率最小値テキスト"/>
        <xdr:cNvSpPr txBox="1"/>
      </xdr:nvSpPr>
      <xdr:spPr>
        <a:xfrm>
          <a:off x="4124960" y="14434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13336</xdr:rowOff>
    </xdr:from>
    <xdr:to>
      <xdr:col>24</xdr:col>
      <xdr:colOff>152400</xdr:colOff>
      <xdr:row>86</xdr:row>
      <xdr:rowOff>13336</xdr:rowOff>
    </xdr:to>
    <xdr:cxnSp macro="">
      <xdr:nvCxnSpPr>
        <xdr:cNvPr id="178" name="直線コネクタ 177"/>
        <xdr:cNvCxnSpPr/>
      </xdr:nvCxnSpPr>
      <xdr:spPr>
        <a:xfrm>
          <a:off x="4020820" y="144303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154322</xdr:rowOff>
    </xdr:from>
    <xdr:ext cx="405111" cy="259045"/>
    <xdr:sp macro="" textlink="">
      <xdr:nvSpPr>
        <xdr:cNvPr id="179" name="【福祉施設】&#10;有形固定資産減価償却率最大値テキスト"/>
        <xdr:cNvSpPr txBox="1"/>
      </xdr:nvSpPr>
      <xdr:spPr>
        <a:xfrm>
          <a:off x="4124960" y="1306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36195</xdr:rowOff>
    </xdr:from>
    <xdr:to>
      <xdr:col>24</xdr:col>
      <xdr:colOff>152400</xdr:colOff>
      <xdr:row>79</xdr:row>
      <xdr:rowOff>36195</xdr:rowOff>
    </xdr:to>
    <xdr:cxnSp macro="">
      <xdr:nvCxnSpPr>
        <xdr:cNvPr id="180" name="直線コネクタ 179"/>
        <xdr:cNvCxnSpPr/>
      </xdr:nvCxnSpPr>
      <xdr:spPr>
        <a:xfrm>
          <a:off x="4020820" y="132797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78122</xdr:rowOff>
    </xdr:from>
    <xdr:ext cx="405111" cy="259045"/>
    <xdr:sp macro="" textlink="">
      <xdr:nvSpPr>
        <xdr:cNvPr id="181" name="【福祉施設】&#10;有形固定資産減価償却率平均値テキスト"/>
        <xdr:cNvSpPr txBox="1"/>
      </xdr:nvSpPr>
      <xdr:spPr>
        <a:xfrm>
          <a:off x="4124960" y="13656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182" name="フローチャート: 判断 181"/>
        <xdr:cNvSpPr/>
      </xdr:nvSpPr>
      <xdr:spPr>
        <a:xfrm>
          <a:off x="4036060" y="136785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74930</xdr:rowOff>
    </xdr:from>
    <xdr:to>
      <xdr:col>20</xdr:col>
      <xdr:colOff>38100</xdr:colOff>
      <xdr:row>82</xdr:row>
      <xdr:rowOff>5080</xdr:rowOff>
    </xdr:to>
    <xdr:sp macro="" textlink="">
      <xdr:nvSpPr>
        <xdr:cNvPr id="183" name="フローチャート: 判断 182"/>
        <xdr:cNvSpPr/>
      </xdr:nvSpPr>
      <xdr:spPr>
        <a:xfrm>
          <a:off x="3312160" y="136537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31114</xdr:rowOff>
    </xdr:from>
    <xdr:to>
      <xdr:col>15</xdr:col>
      <xdr:colOff>101600</xdr:colOff>
      <xdr:row>81</xdr:row>
      <xdr:rowOff>132714</xdr:rowOff>
    </xdr:to>
    <xdr:sp macro="" textlink="">
      <xdr:nvSpPr>
        <xdr:cNvPr id="184" name="フローチャート: 判断 183"/>
        <xdr:cNvSpPr/>
      </xdr:nvSpPr>
      <xdr:spPr>
        <a:xfrm>
          <a:off x="2514600" y="13609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10161</xdr:rowOff>
    </xdr:from>
    <xdr:to>
      <xdr:col>10</xdr:col>
      <xdr:colOff>165100</xdr:colOff>
      <xdr:row>81</xdr:row>
      <xdr:rowOff>111761</xdr:rowOff>
    </xdr:to>
    <xdr:sp macro="" textlink="">
      <xdr:nvSpPr>
        <xdr:cNvPr id="185" name="フローチャート: 判断 184"/>
        <xdr:cNvSpPr/>
      </xdr:nvSpPr>
      <xdr:spPr>
        <a:xfrm>
          <a:off x="1739900" y="1358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xdr:rowOff>
    </xdr:from>
    <xdr:to>
      <xdr:col>6</xdr:col>
      <xdr:colOff>38100</xdr:colOff>
      <xdr:row>81</xdr:row>
      <xdr:rowOff>106045</xdr:rowOff>
    </xdr:to>
    <xdr:sp macro="" textlink="">
      <xdr:nvSpPr>
        <xdr:cNvPr id="186" name="フローチャート: 判断 185"/>
        <xdr:cNvSpPr/>
      </xdr:nvSpPr>
      <xdr:spPr>
        <a:xfrm>
          <a:off x="965200" y="135832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7" name="テキスト ボックス 186"/>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8" name="テキスト ボックス 187"/>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9" name="テキスト ボックス 188"/>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0" name="テキスト ボックス 189"/>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1" name="テキスト ボックス 190"/>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153036</xdr:rowOff>
    </xdr:from>
    <xdr:to>
      <xdr:col>24</xdr:col>
      <xdr:colOff>114300</xdr:colOff>
      <xdr:row>80</xdr:row>
      <xdr:rowOff>83186</xdr:rowOff>
    </xdr:to>
    <xdr:sp macro="" textlink="">
      <xdr:nvSpPr>
        <xdr:cNvPr id="192" name="楕円 191"/>
        <xdr:cNvSpPr/>
      </xdr:nvSpPr>
      <xdr:spPr>
        <a:xfrm>
          <a:off x="4036060" y="133965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4463</xdr:rowOff>
    </xdr:from>
    <xdr:ext cx="405111" cy="259045"/>
    <xdr:sp macro="" textlink="">
      <xdr:nvSpPr>
        <xdr:cNvPr id="193" name="【福祉施設】&#10;有形固定資産減価償却率該当値テキスト"/>
        <xdr:cNvSpPr txBox="1"/>
      </xdr:nvSpPr>
      <xdr:spPr>
        <a:xfrm>
          <a:off x="4124960" y="13248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114936</xdr:rowOff>
    </xdr:from>
    <xdr:to>
      <xdr:col>20</xdr:col>
      <xdr:colOff>38100</xdr:colOff>
      <xdr:row>80</xdr:row>
      <xdr:rowOff>45086</xdr:rowOff>
    </xdr:to>
    <xdr:sp macro="" textlink="">
      <xdr:nvSpPr>
        <xdr:cNvPr id="194" name="楕円 193"/>
        <xdr:cNvSpPr/>
      </xdr:nvSpPr>
      <xdr:spPr>
        <a:xfrm>
          <a:off x="3312160" y="133584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165736</xdr:rowOff>
    </xdr:from>
    <xdr:to>
      <xdr:col>24</xdr:col>
      <xdr:colOff>63500</xdr:colOff>
      <xdr:row>80</xdr:row>
      <xdr:rowOff>32386</xdr:rowOff>
    </xdr:to>
    <xdr:cxnSp macro="">
      <xdr:nvCxnSpPr>
        <xdr:cNvPr id="195" name="直線コネクタ 194"/>
        <xdr:cNvCxnSpPr/>
      </xdr:nvCxnSpPr>
      <xdr:spPr>
        <a:xfrm>
          <a:off x="3355340" y="13409296"/>
          <a:ext cx="7315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74930</xdr:rowOff>
    </xdr:from>
    <xdr:to>
      <xdr:col>15</xdr:col>
      <xdr:colOff>101600</xdr:colOff>
      <xdr:row>80</xdr:row>
      <xdr:rowOff>5080</xdr:rowOff>
    </xdr:to>
    <xdr:sp macro="" textlink="">
      <xdr:nvSpPr>
        <xdr:cNvPr id="196" name="楕円 195"/>
        <xdr:cNvSpPr/>
      </xdr:nvSpPr>
      <xdr:spPr>
        <a:xfrm>
          <a:off x="2514600" y="133184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125730</xdr:rowOff>
    </xdr:from>
    <xdr:to>
      <xdr:col>19</xdr:col>
      <xdr:colOff>177800</xdr:colOff>
      <xdr:row>79</xdr:row>
      <xdr:rowOff>165736</xdr:rowOff>
    </xdr:to>
    <xdr:cxnSp macro="">
      <xdr:nvCxnSpPr>
        <xdr:cNvPr id="197" name="直線コネクタ 196"/>
        <xdr:cNvCxnSpPr/>
      </xdr:nvCxnSpPr>
      <xdr:spPr>
        <a:xfrm>
          <a:off x="2565400" y="13369290"/>
          <a:ext cx="78994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167657</xdr:rowOff>
    </xdr:from>
    <xdr:ext cx="405111" cy="259045"/>
    <xdr:sp macro="" textlink="">
      <xdr:nvSpPr>
        <xdr:cNvPr id="198" name="n_1aveValue【福祉施設】&#10;有形固定資産減価償却率"/>
        <xdr:cNvSpPr txBox="1"/>
      </xdr:nvSpPr>
      <xdr:spPr>
        <a:xfrm>
          <a:off x="3170564" y="13746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123841</xdr:rowOff>
    </xdr:from>
    <xdr:ext cx="405111" cy="259045"/>
    <xdr:sp macro="" textlink="">
      <xdr:nvSpPr>
        <xdr:cNvPr id="199" name="n_2aveValue【福祉施設】&#10;有形固定資産減価償却率"/>
        <xdr:cNvSpPr txBox="1"/>
      </xdr:nvSpPr>
      <xdr:spPr>
        <a:xfrm>
          <a:off x="2385704" y="13702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128288</xdr:rowOff>
    </xdr:from>
    <xdr:ext cx="405111" cy="259045"/>
    <xdr:sp macro="" textlink="">
      <xdr:nvSpPr>
        <xdr:cNvPr id="200" name="n_3aveValue【福祉施設】&#10;有形固定資産減価償却率"/>
        <xdr:cNvSpPr txBox="1"/>
      </xdr:nvSpPr>
      <xdr:spPr>
        <a:xfrm>
          <a:off x="1611004" y="13371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122572</xdr:rowOff>
    </xdr:from>
    <xdr:ext cx="405111" cy="259045"/>
    <xdr:sp macro="" textlink="">
      <xdr:nvSpPr>
        <xdr:cNvPr id="201" name="n_4aveValue【福祉施設】&#10;有形固定資産減価償却率"/>
        <xdr:cNvSpPr txBox="1"/>
      </xdr:nvSpPr>
      <xdr:spPr>
        <a:xfrm>
          <a:off x="836304" y="1336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61613</xdr:rowOff>
    </xdr:from>
    <xdr:ext cx="405111" cy="259045"/>
    <xdr:sp macro="" textlink="">
      <xdr:nvSpPr>
        <xdr:cNvPr id="202" name="n_1mainValue【福祉施設】&#10;有形固定資産減価償却率"/>
        <xdr:cNvSpPr txBox="1"/>
      </xdr:nvSpPr>
      <xdr:spPr>
        <a:xfrm>
          <a:off x="3170564" y="1313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21607</xdr:rowOff>
    </xdr:from>
    <xdr:ext cx="405111" cy="259045"/>
    <xdr:sp macro="" textlink="">
      <xdr:nvSpPr>
        <xdr:cNvPr id="203" name="n_2mainValue【福祉施設】&#10;有形固定資産減価償却率"/>
        <xdr:cNvSpPr txBox="1"/>
      </xdr:nvSpPr>
      <xdr:spPr>
        <a:xfrm>
          <a:off x="2385704" y="1309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4" name="正方形/長方形 203"/>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5" name="正方形/長方形 204"/>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6" name="正方形/長方形 205"/>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7" name="正方形/長方形 206"/>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8" name="正方形/長方形 207"/>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9" name="正方形/長方形 208"/>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0" name="正方形/長方形 209"/>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1" name="正方形/長方形 210"/>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2" name="テキスト ボックス 211"/>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3" name="直線コネクタ 212"/>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4" name="直線コネクタ 213"/>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15" name="テキスト ボックス 214"/>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16" name="直線コネクタ 215"/>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17" name="テキスト ボックス 216"/>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18" name="直線コネクタ 217"/>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19" name="テキスト ボックス 218"/>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0" name="直線コネクタ 219"/>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21" name="テキスト ボックス 220"/>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2" name="直線コネクタ 221"/>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23" name="テキスト ボックス 222"/>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4" name="直線コネクタ 223"/>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5" name="テキスト ボックス 224"/>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6"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137161</xdr:rowOff>
    </xdr:from>
    <xdr:to>
      <xdr:col>54</xdr:col>
      <xdr:colOff>189865</xdr:colOff>
      <xdr:row>86</xdr:row>
      <xdr:rowOff>99061</xdr:rowOff>
    </xdr:to>
    <xdr:cxnSp macro="">
      <xdr:nvCxnSpPr>
        <xdr:cNvPr id="227" name="直線コネクタ 226"/>
        <xdr:cNvCxnSpPr/>
      </xdr:nvCxnSpPr>
      <xdr:spPr>
        <a:xfrm flipV="1">
          <a:off x="9219565" y="13045441"/>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228" name="【福祉施設】&#10;一人当たり面積最小値テキスト"/>
        <xdr:cNvSpPr txBox="1"/>
      </xdr:nvSpPr>
      <xdr:spPr>
        <a:xfrm>
          <a:off x="9258300" y="1451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229" name="直線コネクタ 228"/>
        <xdr:cNvCxnSpPr/>
      </xdr:nvCxnSpPr>
      <xdr:spPr>
        <a:xfrm>
          <a:off x="9154160" y="145161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83838</xdr:rowOff>
    </xdr:from>
    <xdr:ext cx="469744" cy="259045"/>
    <xdr:sp macro="" textlink="">
      <xdr:nvSpPr>
        <xdr:cNvPr id="230" name="【福祉施設】&#10;一人当たり面積最大値テキスト"/>
        <xdr:cNvSpPr txBox="1"/>
      </xdr:nvSpPr>
      <xdr:spPr>
        <a:xfrm>
          <a:off x="9258300" y="12824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137161</xdr:rowOff>
    </xdr:from>
    <xdr:to>
      <xdr:col>55</xdr:col>
      <xdr:colOff>88900</xdr:colOff>
      <xdr:row>77</xdr:row>
      <xdr:rowOff>137161</xdr:rowOff>
    </xdr:to>
    <xdr:cxnSp macro="">
      <xdr:nvCxnSpPr>
        <xdr:cNvPr id="231" name="直線コネクタ 230"/>
        <xdr:cNvCxnSpPr/>
      </xdr:nvCxnSpPr>
      <xdr:spPr>
        <a:xfrm>
          <a:off x="9154160" y="130454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17797</xdr:rowOff>
    </xdr:from>
    <xdr:ext cx="469744" cy="259045"/>
    <xdr:sp macro="" textlink="">
      <xdr:nvSpPr>
        <xdr:cNvPr id="232" name="【福祉施設】&#10;一人当たり面積平均値テキスト"/>
        <xdr:cNvSpPr txBox="1"/>
      </xdr:nvSpPr>
      <xdr:spPr>
        <a:xfrm>
          <a:off x="9258300" y="13931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233" name="フローチャート: 判断 232"/>
        <xdr:cNvSpPr/>
      </xdr:nvSpPr>
      <xdr:spPr>
        <a:xfrm>
          <a:off x="9192260" y="140804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151130</xdr:rowOff>
    </xdr:from>
    <xdr:to>
      <xdr:col>50</xdr:col>
      <xdr:colOff>165100</xdr:colOff>
      <xdr:row>84</xdr:row>
      <xdr:rowOff>81280</xdr:rowOff>
    </xdr:to>
    <xdr:sp macro="" textlink="">
      <xdr:nvSpPr>
        <xdr:cNvPr id="234" name="フローチャート: 判断 233"/>
        <xdr:cNvSpPr/>
      </xdr:nvSpPr>
      <xdr:spPr>
        <a:xfrm>
          <a:off x="8445500" y="140652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235" name="フローチャート: 判断 234"/>
        <xdr:cNvSpPr/>
      </xdr:nvSpPr>
      <xdr:spPr>
        <a:xfrm>
          <a:off x="7670800" y="140500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116839</xdr:rowOff>
    </xdr:from>
    <xdr:to>
      <xdr:col>41</xdr:col>
      <xdr:colOff>101600</xdr:colOff>
      <xdr:row>84</xdr:row>
      <xdr:rowOff>46989</xdr:rowOff>
    </xdr:to>
    <xdr:sp macro="" textlink="">
      <xdr:nvSpPr>
        <xdr:cNvPr id="236" name="フローチャート: 判断 235"/>
        <xdr:cNvSpPr/>
      </xdr:nvSpPr>
      <xdr:spPr>
        <a:xfrm>
          <a:off x="6873240" y="140309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44450</xdr:rowOff>
    </xdr:from>
    <xdr:to>
      <xdr:col>36</xdr:col>
      <xdr:colOff>165100</xdr:colOff>
      <xdr:row>84</xdr:row>
      <xdr:rowOff>146050</xdr:rowOff>
    </xdr:to>
    <xdr:sp macro="" textlink="">
      <xdr:nvSpPr>
        <xdr:cNvPr id="237" name="フローチャート: 判断 236"/>
        <xdr:cNvSpPr/>
      </xdr:nvSpPr>
      <xdr:spPr>
        <a:xfrm>
          <a:off x="6098540" y="141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38" name="テキスト ボックス 237"/>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9" name="テキスト ボックス 238"/>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0" name="テキスト ボックス 239"/>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1" name="テキスト ボックス 240"/>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2" name="テキスト ボックス 241"/>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116839</xdr:rowOff>
    </xdr:from>
    <xdr:to>
      <xdr:col>55</xdr:col>
      <xdr:colOff>50800</xdr:colOff>
      <xdr:row>85</xdr:row>
      <xdr:rowOff>46989</xdr:rowOff>
    </xdr:to>
    <xdr:sp macro="" textlink="">
      <xdr:nvSpPr>
        <xdr:cNvPr id="243" name="楕円 242"/>
        <xdr:cNvSpPr/>
      </xdr:nvSpPr>
      <xdr:spPr>
        <a:xfrm>
          <a:off x="9192260" y="141985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95266</xdr:rowOff>
    </xdr:from>
    <xdr:ext cx="469744" cy="259045"/>
    <xdr:sp macro="" textlink="">
      <xdr:nvSpPr>
        <xdr:cNvPr id="244" name="【福祉施設】&#10;一人当たり面積該当値テキスト"/>
        <xdr:cNvSpPr txBox="1"/>
      </xdr:nvSpPr>
      <xdr:spPr>
        <a:xfrm>
          <a:off x="9258300" y="1417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113030</xdr:rowOff>
    </xdr:from>
    <xdr:to>
      <xdr:col>50</xdr:col>
      <xdr:colOff>165100</xdr:colOff>
      <xdr:row>85</xdr:row>
      <xdr:rowOff>43180</xdr:rowOff>
    </xdr:to>
    <xdr:sp macro="" textlink="">
      <xdr:nvSpPr>
        <xdr:cNvPr id="245" name="楕円 244"/>
        <xdr:cNvSpPr/>
      </xdr:nvSpPr>
      <xdr:spPr>
        <a:xfrm>
          <a:off x="8445500" y="141947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163830</xdr:rowOff>
    </xdr:from>
    <xdr:to>
      <xdr:col>55</xdr:col>
      <xdr:colOff>0</xdr:colOff>
      <xdr:row>84</xdr:row>
      <xdr:rowOff>167639</xdr:rowOff>
    </xdr:to>
    <xdr:cxnSp macro="">
      <xdr:nvCxnSpPr>
        <xdr:cNvPr id="246" name="直線コネクタ 245"/>
        <xdr:cNvCxnSpPr/>
      </xdr:nvCxnSpPr>
      <xdr:spPr>
        <a:xfrm>
          <a:off x="8496300" y="14245590"/>
          <a:ext cx="7239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113030</xdr:rowOff>
    </xdr:from>
    <xdr:to>
      <xdr:col>46</xdr:col>
      <xdr:colOff>38100</xdr:colOff>
      <xdr:row>85</xdr:row>
      <xdr:rowOff>43180</xdr:rowOff>
    </xdr:to>
    <xdr:sp macro="" textlink="">
      <xdr:nvSpPr>
        <xdr:cNvPr id="247" name="楕円 246"/>
        <xdr:cNvSpPr/>
      </xdr:nvSpPr>
      <xdr:spPr>
        <a:xfrm>
          <a:off x="7670800" y="141947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163830</xdr:rowOff>
    </xdr:from>
    <xdr:to>
      <xdr:col>50</xdr:col>
      <xdr:colOff>114300</xdr:colOff>
      <xdr:row>84</xdr:row>
      <xdr:rowOff>163830</xdr:rowOff>
    </xdr:to>
    <xdr:cxnSp macro="">
      <xdr:nvCxnSpPr>
        <xdr:cNvPr id="248" name="直線コネクタ 247"/>
        <xdr:cNvCxnSpPr/>
      </xdr:nvCxnSpPr>
      <xdr:spPr>
        <a:xfrm>
          <a:off x="7713980" y="1424559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97807</xdr:rowOff>
    </xdr:from>
    <xdr:ext cx="469744" cy="259045"/>
    <xdr:sp macro="" textlink="">
      <xdr:nvSpPr>
        <xdr:cNvPr id="249" name="n_1aveValue【福祉施設】&#10;一人当たり面積"/>
        <xdr:cNvSpPr txBox="1"/>
      </xdr:nvSpPr>
      <xdr:spPr>
        <a:xfrm>
          <a:off x="8271587" y="1384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82566</xdr:rowOff>
    </xdr:from>
    <xdr:ext cx="469744" cy="259045"/>
    <xdr:sp macro="" textlink="">
      <xdr:nvSpPr>
        <xdr:cNvPr id="250" name="n_2aveValue【福祉施設】&#10;一人当たり面積"/>
        <xdr:cNvSpPr txBox="1"/>
      </xdr:nvSpPr>
      <xdr:spPr>
        <a:xfrm>
          <a:off x="7509587" y="1382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63516</xdr:rowOff>
    </xdr:from>
    <xdr:ext cx="469744" cy="259045"/>
    <xdr:sp macro="" textlink="">
      <xdr:nvSpPr>
        <xdr:cNvPr id="251" name="n_3aveValue【福祉施設】&#10;一人当たり面積"/>
        <xdr:cNvSpPr txBox="1"/>
      </xdr:nvSpPr>
      <xdr:spPr>
        <a:xfrm>
          <a:off x="6712027" y="13809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162577</xdr:rowOff>
    </xdr:from>
    <xdr:ext cx="469744" cy="259045"/>
    <xdr:sp macro="" textlink="">
      <xdr:nvSpPr>
        <xdr:cNvPr id="252" name="n_4aveValue【福祉施設】&#10;一人当たり面積"/>
        <xdr:cNvSpPr txBox="1"/>
      </xdr:nvSpPr>
      <xdr:spPr>
        <a:xfrm>
          <a:off x="5937327" y="1390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34307</xdr:rowOff>
    </xdr:from>
    <xdr:ext cx="469744" cy="259045"/>
    <xdr:sp macro="" textlink="">
      <xdr:nvSpPr>
        <xdr:cNvPr id="253" name="n_1mainValue【福祉施設】&#10;一人当たり面積"/>
        <xdr:cNvSpPr txBox="1"/>
      </xdr:nvSpPr>
      <xdr:spPr>
        <a:xfrm>
          <a:off x="8271587" y="1428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34307</xdr:rowOff>
    </xdr:from>
    <xdr:ext cx="469744" cy="259045"/>
    <xdr:sp macro="" textlink="">
      <xdr:nvSpPr>
        <xdr:cNvPr id="254" name="n_2mainValue【福祉施設】&#10;一人当たり面積"/>
        <xdr:cNvSpPr txBox="1"/>
      </xdr:nvSpPr>
      <xdr:spPr>
        <a:xfrm>
          <a:off x="7509587" y="1428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5" name="正方形/長方形 254"/>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6" name="正方形/長方形 255"/>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7" name="正方形/長方形 256"/>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8" name="正方形/長方形 257"/>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9" name="正方形/長方形 258"/>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0" name="正方形/長方形 259"/>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1" name="正方形/長方形 260"/>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2" name="正方形/長方形 261"/>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3" name="正方形/長方形 262"/>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4" name="正方形/長方形 263"/>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5" name="正方形/長方形 264"/>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6" name="正方形/長方形 265"/>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7" name="正方形/長方形 266"/>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8" name="正方形/長方形 267"/>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9" name="正方形/長方形 268"/>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0" name="正方形/長方形 269"/>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1" name="正方形/長方形 270"/>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2" name="正方形/長方形 271"/>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3" name="正方形/長方形 272"/>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4" name="正方形/長方形 273"/>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5" name="正方形/長方形 274"/>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6" name="正方形/長方形 275"/>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7" name="正方形/長方形 276"/>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8" name="正方形/長方形 277"/>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9" name="テキスト ボックス 278"/>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0" name="直線コネクタ 279"/>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81" name="テキスト ボックス 280"/>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82" name="直線コネクタ 281"/>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83" name="テキスト ボックス 282"/>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84" name="直線コネクタ 283"/>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85" name="テキスト ボックス 284"/>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86" name="直線コネクタ 285"/>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87" name="テキスト ボックス 286"/>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88" name="直線コネクタ 287"/>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89" name="テキスト ボックス 288"/>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90" name="直線コネクタ 289"/>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291" name="テキスト ボックス 290"/>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2" name="直線コネクタ 291"/>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293" name="テキスト ボックス 292"/>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4"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28575</xdr:rowOff>
    </xdr:to>
    <xdr:cxnSp macro="">
      <xdr:nvCxnSpPr>
        <xdr:cNvPr id="295" name="直線コネクタ 294"/>
        <xdr:cNvCxnSpPr/>
      </xdr:nvCxnSpPr>
      <xdr:spPr>
        <a:xfrm flipV="1">
          <a:off x="14375764" y="5642610"/>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32402</xdr:rowOff>
    </xdr:from>
    <xdr:ext cx="405111" cy="259045"/>
    <xdr:sp macro="" textlink="">
      <xdr:nvSpPr>
        <xdr:cNvPr id="296" name="【一般廃棄物処理施設】&#10;有形固定資産減価償却率最小値テキスト"/>
        <xdr:cNvSpPr txBox="1"/>
      </xdr:nvSpPr>
      <xdr:spPr>
        <a:xfrm>
          <a:off x="14414500" y="690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28575</xdr:rowOff>
    </xdr:from>
    <xdr:to>
      <xdr:col>86</xdr:col>
      <xdr:colOff>25400</xdr:colOff>
      <xdr:row>41</xdr:row>
      <xdr:rowOff>28575</xdr:rowOff>
    </xdr:to>
    <xdr:cxnSp macro="">
      <xdr:nvCxnSpPr>
        <xdr:cNvPr id="297" name="直線コネクタ 296"/>
        <xdr:cNvCxnSpPr/>
      </xdr:nvCxnSpPr>
      <xdr:spPr>
        <a:xfrm>
          <a:off x="14287500" y="69018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298" name="【一般廃棄物処理施設】&#10;有形固定資産減価償却率最大値テキスト"/>
        <xdr:cNvSpPr txBox="1"/>
      </xdr:nvSpPr>
      <xdr:spPr>
        <a:xfrm>
          <a:off x="14414500" y="542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299" name="直線コネクタ 298"/>
        <xdr:cNvCxnSpPr/>
      </xdr:nvCxnSpPr>
      <xdr:spPr>
        <a:xfrm>
          <a:off x="14287500" y="5642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149242</xdr:rowOff>
    </xdr:from>
    <xdr:ext cx="405111" cy="259045"/>
    <xdr:sp macro="" textlink="">
      <xdr:nvSpPr>
        <xdr:cNvPr id="300" name="【一般廃棄物処理施設】&#10;有形固定資産減価償却率平均値テキスト"/>
        <xdr:cNvSpPr txBox="1"/>
      </xdr:nvSpPr>
      <xdr:spPr>
        <a:xfrm>
          <a:off x="14414500" y="6184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126365</xdr:rowOff>
    </xdr:from>
    <xdr:to>
      <xdr:col>85</xdr:col>
      <xdr:colOff>177800</xdr:colOff>
      <xdr:row>38</xdr:row>
      <xdr:rowOff>56515</xdr:rowOff>
    </xdr:to>
    <xdr:sp macro="" textlink="">
      <xdr:nvSpPr>
        <xdr:cNvPr id="301" name="フローチャート: 判断 300"/>
        <xdr:cNvSpPr/>
      </xdr:nvSpPr>
      <xdr:spPr>
        <a:xfrm>
          <a:off x="14325600" y="632904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88265</xdr:rowOff>
    </xdr:from>
    <xdr:to>
      <xdr:col>81</xdr:col>
      <xdr:colOff>101600</xdr:colOff>
      <xdr:row>38</xdr:row>
      <xdr:rowOff>18415</xdr:rowOff>
    </xdr:to>
    <xdr:sp macro="" textlink="">
      <xdr:nvSpPr>
        <xdr:cNvPr id="302" name="フローチャート: 判断 301"/>
        <xdr:cNvSpPr/>
      </xdr:nvSpPr>
      <xdr:spPr>
        <a:xfrm>
          <a:off x="13578840" y="62909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114935</xdr:rowOff>
    </xdr:from>
    <xdr:to>
      <xdr:col>76</xdr:col>
      <xdr:colOff>165100</xdr:colOff>
      <xdr:row>38</xdr:row>
      <xdr:rowOff>45085</xdr:rowOff>
    </xdr:to>
    <xdr:sp macro="" textlink="">
      <xdr:nvSpPr>
        <xdr:cNvPr id="303" name="フローチャート: 判断 302"/>
        <xdr:cNvSpPr/>
      </xdr:nvSpPr>
      <xdr:spPr>
        <a:xfrm>
          <a:off x="12804140" y="63176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304" name="フローチャート: 判断 303"/>
        <xdr:cNvSpPr/>
      </xdr:nvSpPr>
      <xdr:spPr>
        <a:xfrm>
          <a:off x="12029440" y="62909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305" name="フローチャート: 判断 304"/>
        <xdr:cNvSpPr/>
      </xdr:nvSpPr>
      <xdr:spPr>
        <a:xfrm>
          <a:off x="11231880" y="62033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06" name="テキスト ボックス 305"/>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7" name="テキスト ボックス 306"/>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8" name="テキスト ボックス 307"/>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9" name="テキスト ボックス 308"/>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0" name="テキスト ボックス 309"/>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27305</xdr:rowOff>
    </xdr:from>
    <xdr:to>
      <xdr:col>85</xdr:col>
      <xdr:colOff>177800</xdr:colOff>
      <xdr:row>40</xdr:row>
      <xdr:rowOff>128905</xdr:rowOff>
    </xdr:to>
    <xdr:sp macro="" textlink="">
      <xdr:nvSpPr>
        <xdr:cNvPr id="311" name="楕円 310"/>
        <xdr:cNvSpPr/>
      </xdr:nvSpPr>
      <xdr:spPr>
        <a:xfrm>
          <a:off x="14325600" y="673290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113682</xdr:rowOff>
    </xdr:from>
    <xdr:ext cx="405111" cy="259045"/>
    <xdr:sp macro="" textlink="">
      <xdr:nvSpPr>
        <xdr:cNvPr id="312" name="【一般廃棄物処理施設】&#10;有形固定資産減価償却率該当値テキスト"/>
        <xdr:cNvSpPr txBox="1"/>
      </xdr:nvSpPr>
      <xdr:spPr>
        <a:xfrm>
          <a:off x="14414500" y="665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48260</xdr:rowOff>
    </xdr:from>
    <xdr:to>
      <xdr:col>81</xdr:col>
      <xdr:colOff>101600</xdr:colOff>
      <xdr:row>40</xdr:row>
      <xdr:rowOff>149860</xdr:rowOff>
    </xdr:to>
    <xdr:sp macro="" textlink="">
      <xdr:nvSpPr>
        <xdr:cNvPr id="313" name="楕円 312"/>
        <xdr:cNvSpPr/>
      </xdr:nvSpPr>
      <xdr:spPr>
        <a:xfrm>
          <a:off x="1357884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78105</xdr:rowOff>
    </xdr:from>
    <xdr:to>
      <xdr:col>85</xdr:col>
      <xdr:colOff>127000</xdr:colOff>
      <xdr:row>40</xdr:row>
      <xdr:rowOff>99060</xdr:rowOff>
    </xdr:to>
    <xdr:cxnSp macro="">
      <xdr:nvCxnSpPr>
        <xdr:cNvPr id="314" name="直線コネクタ 313"/>
        <xdr:cNvCxnSpPr/>
      </xdr:nvCxnSpPr>
      <xdr:spPr>
        <a:xfrm flipV="1">
          <a:off x="13629640" y="6783705"/>
          <a:ext cx="74676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15875</xdr:rowOff>
    </xdr:from>
    <xdr:to>
      <xdr:col>76</xdr:col>
      <xdr:colOff>165100</xdr:colOff>
      <xdr:row>40</xdr:row>
      <xdr:rowOff>117475</xdr:rowOff>
    </xdr:to>
    <xdr:sp macro="" textlink="">
      <xdr:nvSpPr>
        <xdr:cNvPr id="315" name="楕円 314"/>
        <xdr:cNvSpPr/>
      </xdr:nvSpPr>
      <xdr:spPr>
        <a:xfrm>
          <a:off x="12804140" y="67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66675</xdr:rowOff>
    </xdr:from>
    <xdr:to>
      <xdr:col>81</xdr:col>
      <xdr:colOff>50800</xdr:colOff>
      <xdr:row>40</xdr:row>
      <xdr:rowOff>99060</xdr:rowOff>
    </xdr:to>
    <xdr:cxnSp macro="">
      <xdr:nvCxnSpPr>
        <xdr:cNvPr id="316" name="直線コネクタ 315"/>
        <xdr:cNvCxnSpPr/>
      </xdr:nvCxnSpPr>
      <xdr:spPr>
        <a:xfrm>
          <a:off x="12854940" y="6772275"/>
          <a:ext cx="7747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34942</xdr:rowOff>
    </xdr:from>
    <xdr:ext cx="405111" cy="259045"/>
    <xdr:sp macro="" textlink="">
      <xdr:nvSpPr>
        <xdr:cNvPr id="317" name="n_1aveValue【一般廃棄物処理施設】&#10;有形固定資産減価償却率"/>
        <xdr:cNvSpPr txBox="1"/>
      </xdr:nvSpPr>
      <xdr:spPr>
        <a:xfrm>
          <a:off x="134372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61612</xdr:rowOff>
    </xdr:from>
    <xdr:ext cx="405111" cy="259045"/>
    <xdr:sp macro="" textlink="">
      <xdr:nvSpPr>
        <xdr:cNvPr id="318" name="n_2aveValue【一般廃棄物処理施設】&#10;有形固定資産減価償却率"/>
        <xdr:cNvSpPr txBox="1"/>
      </xdr:nvSpPr>
      <xdr:spPr>
        <a:xfrm>
          <a:off x="126752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319" name="n_3aveValue【一般廃棄物処理施設】&#10;有形固定資産減価償却率"/>
        <xdr:cNvSpPr txBox="1"/>
      </xdr:nvSpPr>
      <xdr:spPr>
        <a:xfrm>
          <a:off x="119005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114952</xdr:rowOff>
    </xdr:from>
    <xdr:ext cx="405111" cy="259045"/>
    <xdr:sp macro="" textlink="">
      <xdr:nvSpPr>
        <xdr:cNvPr id="320" name="n_4aveValue【一般廃棄物処理施設】&#10;有形固定資産減価償却率"/>
        <xdr:cNvSpPr txBox="1"/>
      </xdr:nvSpPr>
      <xdr:spPr>
        <a:xfrm>
          <a:off x="11102984"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140987</xdr:rowOff>
    </xdr:from>
    <xdr:ext cx="405111" cy="259045"/>
    <xdr:sp macro="" textlink="">
      <xdr:nvSpPr>
        <xdr:cNvPr id="321" name="n_1mainValue【一般廃棄物処理施設】&#10;有形固定資産減価償却率"/>
        <xdr:cNvSpPr txBox="1"/>
      </xdr:nvSpPr>
      <xdr:spPr>
        <a:xfrm>
          <a:off x="13437244" y="684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108602</xdr:rowOff>
    </xdr:from>
    <xdr:ext cx="405111" cy="259045"/>
    <xdr:sp macro="" textlink="">
      <xdr:nvSpPr>
        <xdr:cNvPr id="322" name="n_2mainValue【一般廃棄物処理施設】&#10;有形固定資産減価償却率"/>
        <xdr:cNvSpPr txBox="1"/>
      </xdr:nvSpPr>
      <xdr:spPr>
        <a:xfrm>
          <a:off x="12675244" y="681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3" name="正方形/長方形 322"/>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4" name="正方形/長方形 323"/>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5" name="正方形/長方形 324"/>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6" name="正方形/長方形 325"/>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7" name="正方形/長方形 326"/>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8" name="正方形/長方形 327"/>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9" name="正方形/長方形 328"/>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0" name="正方形/長方形 329"/>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1" name="テキスト ボックス 330"/>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2" name="直線コネクタ 331"/>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33" name="直線コネクタ 332"/>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34" name="テキスト ボックス 333"/>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35" name="直線コネクタ 334"/>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36" name="テキスト ボックス 335"/>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37" name="直線コネクタ 336"/>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38" name="テキスト ボックス 337"/>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39" name="直線コネクタ 338"/>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40" name="テキスト ボックス 339"/>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1" name="直線コネクタ 340"/>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42" name="テキスト ボックス 341"/>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3"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60889</xdr:rowOff>
    </xdr:from>
    <xdr:to>
      <xdr:col>116</xdr:col>
      <xdr:colOff>62864</xdr:colOff>
      <xdr:row>41</xdr:row>
      <xdr:rowOff>126949</xdr:rowOff>
    </xdr:to>
    <xdr:cxnSp macro="">
      <xdr:nvCxnSpPr>
        <xdr:cNvPr id="344" name="直線コネクタ 343"/>
        <xdr:cNvCxnSpPr/>
      </xdr:nvCxnSpPr>
      <xdr:spPr>
        <a:xfrm flipV="1">
          <a:off x="19509104" y="5928289"/>
          <a:ext cx="0" cy="1071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130776</xdr:rowOff>
    </xdr:from>
    <xdr:ext cx="469744" cy="259045"/>
    <xdr:sp macro="" textlink="">
      <xdr:nvSpPr>
        <xdr:cNvPr id="345" name="【一般廃棄物処理施設】&#10;一人当たり有形固定資産（償却資産）額最小値テキスト"/>
        <xdr:cNvSpPr txBox="1"/>
      </xdr:nvSpPr>
      <xdr:spPr>
        <a:xfrm>
          <a:off x="19547840" y="700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126949</xdr:rowOff>
    </xdr:from>
    <xdr:to>
      <xdr:col>116</xdr:col>
      <xdr:colOff>152400</xdr:colOff>
      <xdr:row>41</xdr:row>
      <xdr:rowOff>126949</xdr:rowOff>
    </xdr:to>
    <xdr:cxnSp macro="">
      <xdr:nvCxnSpPr>
        <xdr:cNvPr id="346" name="直線コネクタ 345"/>
        <xdr:cNvCxnSpPr/>
      </xdr:nvCxnSpPr>
      <xdr:spPr>
        <a:xfrm>
          <a:off x="19443700" y="70001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7566</xdr:rowOff>
    </xdr:from>
    <xdr:ext cx="599010" cy="259045"/>
    <xdr:sp macro="" textlink="">
      <xdr:nvSpPr>
        <xdr:cNvPr id="347" name="【一般廃棄物処理施設】&#10;一人当たり有形固定資産（償却資産）額最大値テキスト"/>
        <xdr:cNvSpPr txBox="1"/>
      </xdr:nvSpPr>
      <xdr:spPr>
        <a:xfrm>
          <a:off x="19547840" y="5707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60889</xdr:rowOff>
    </xdr:from>
    <xdr:to>
      <xdr:col>116</xdr:col>
      <xdr:colOff>152400</xdr:colOff>
      <xdr:row>35</xdr:row>
      <xdr:rowOff>60889</xdr:rowOff>
    </xdr:to>
    <xdr:cxnSp macro="">
      <xdr:nvCxnSpPr>
        <xdr:cNvPr id="348" name="直線コネクタ 347"/>
        <xdr:cNvCxnSpPr/>
      </xdr:nvCxnSpPr>
      <xdr:spPr>
        <a:xfrm>
          <a:off x="19443700" y="59282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70491</xdr:rowOff>
    </xdr:from>
    <xdr:ext cx="534377" cy="259045"/>
    <xdr:sp macro="" textlink="">
      <xdr:nvSpPr>
        <xdr:cNvPr id="349" name="【一般廃棄物処理施設】&#10;一人当たり有形固定資産（償却資産）額平均値テキスト"/>
        <xdr:cNvSpPr txBox="1"/>
      </xdr:nvSpPr>
      <xdr:spPr>
        <a:xfrm>
          <a:off x="19547840" y="66084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92064</xdr:rowOff>
    </xdr:from>
    <xdr:to>
      <xdr:col>116</xdr:col>
      <xdr:colOff>114300</xdr:colOff>
      <xdr:row>40</xdr:row>
      <xdr:rowOff>22214</xdr:rowOff>
    </xdr:to>
    <xdr:sp macro="" textlink="">
      <xdr:nvSpPr>
        <xdr:cNvPr id="350" name="フローチャート: 判断 349"/>
        <xdr:cNvSpPr/>
      </xdr:nvSpPr>
      <xdr:spPr>
        <a:xfrm>
          <a:off x="19458940" y="66300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108317</xdr:rowOff>
    </xdr:from>
    <xdr:to>
      <xdr:col>112</xdr:col>
      <xdr:colOff>38100</xdr:colOff>
      <xdr:row>40</xdr:row>
      <xdr:rowOff>38467</xdr:rowOff>
    </xdr:to>
    <xdr:sp macro="" textlink="">
      <xdr:nvSpPr>
        <xdr:cNvPr id="351" name="フローチャート: 判断 350"/>
        <xdr:cNvSpPr/>
      </xdr:nvSpPr>
      <xdr:spPr>
        <a:xfrm>
          <a:off x="18735040" y="664627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84205</xdr:rowOff>
    </xdr:from>
    <xdr:to>
      <xdr:col>107</xdr:col>
      <xdr:colOff>101600</xdr:colOff>
      <xdr:row>40</xdr:row>
      <xdr:rowOff>14355</xdr:rowOff>
    </xdr:to>
    <xdr:sp macro="" textlink="">
      <xdr:nvSpPr>
        <xdr:cNvPr id="352" name="フローチャート: 判断 351"/>
        <xdr:cNvSpPr/>
      </xdr:nvSpPr>
      <xdr:spPr>
        <a:xfrm>
          <a:off x="17937480" y="66221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16489</xdr:rowOff>
    </xdr:from>
    <xdr:to>
      <xdr:col>102</xdr:col>
      <xdr:colOff>165100</xdr:colOff>
      <xdr:row>40</xdr:row>
      <xdr:rowOff>118089</xdr:rowOff>
    </xdr:to>
    <xdr:sp macro="" textlink="">
      <xdr:nvSpPr>
        <xdr:cNvPr id="353" name="フローチャート: 判断 352"/>
        <xdr:cNvSpPr/>
      </xdr:nvSpPr>
      <xdr:spPr>
        <a:xfrm>
          <a:off x="17162780" y="672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163186</xdr:rowOff>
    </xdr:from>
    <xdr:to>
      <xdr:col>98</xdr:col>
      <xdr:colOff>38100</xdr:colOff>
      <xdr:row>40</xdr:row>
      <xdr:rowOff>93336</xdr:rowOff>
    </xdr:to>
    <xdr:sp macro="" textlink="">
      <xdr:nvSpPr>
        <xdr:cNvPr id="354" name="フローチャート: 判断 353"/>
        <xdr:cNvSpPr/>
      </xdr:nvSpPr>
      <xdr:spPr>
        <a:xfrm>
          <a:off x="16388080" y="67011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55" name="テキスト ボックス 354"/>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6" name="テキスト ボックス 355"/>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57" name="テキスト ボックス 356"/>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58" name="テキスト ボックス 357"/>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9" name="テキスト ボックス 358"/>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7382</xdr:rowOff>
    </xdr:from>
    <xdr:to>
      <xdr:col>116</xdr:col>
      <xdr:colOff>114300</xdr:colOff>
      <xdr:row>39</xdr:row>
      <xdr:rowOff>108982</xdr:rowOff>
    </xdr:to>
    <xdr:sp macro="" textlink="">
      <xdr:nvSpPr>
        <xdr:cNvPr id="360" name="楕円 359"/>
        <xdr:cNvSpPr/>
      </xdr:nvSpPr>
      <xdr:spPr>
        <a:xfrm>
          <a:off x="19458940" y="654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30259</xdr:rowOff>
    </xdr:from>
    <xdr:ext cx="534377" cy="259045"/>
    <xdr:sp macro="" textlink="">
      <xdr:nvSpPr>
        <xdr:cNvPr id="361" name="【一般廃棄物処理施設】&#10;一人当たり有形固定資産（償却資産）額該当値テキスト"/>
        <xdr:cNvSpPr txBox="1"/>
      </xdr:nvSpPr>
      <xdr:spPr>
        <a:xfrm>
          <a:off x="19547840" y="640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14267</xdr:rowOff>
    </xdr:from>
    <xdr:to>
      <xdr:col>112</xdr:col>
      <xdr:colOff>38100</xdr:colOff>
      <xdr:row>39</xdr:row>
      <xdr:rowOff>115867</xdr:rowOff>
    </xdr:to>
    <xdr:sp macro="" textlink="">
      <xdr:nvSpPr>
        <xdr:cNvPr id="362" name="楕円 361"/>
        <xdr:cNvSpPr/>
      </xdr:nvSpPr>
      <xdr:spPr>
        <a:xfrm>
          <a:off x="18735040" y="655222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58182</xdr:rowOff>
    </xdr:from>
    <xdr:to>
      <xdr:col>116</xdr:col>
      <xdr:colOff>63500</xdr:colOff>
      <xdr:row>39</xdr:row>
      <xdr:rowOff>65067</xdr:rowOff>
    </xdr:to>
    <xdr:cxnSp macro="">
      <xdr:nvCxnSpPr>
        <xdr:cNvPr id="363" name="直線コネクタ 362"/>
        <xdr:cNvCxnSpPr/>
      </xdr:nvCxnSpPr>
      <xdr:spPr>
        <a:xfrm flipV="1">
          <a:off x="18778220" y="6596142"/>
          <a:ext cx="731520" cy="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12493</xdr:rowOff>
    </xdr:from>
    <xdr:to>
      <xdr:col>107</xdr:col>
      <xdr:colOff>101600</xdr:colOff>
      <xdr:row>39</xdr:row>
      <xdr:rowOff>114093</xdr:rowOff>
    </xdr:to>
    <xdr:sp macro="" textlink="">
      <xdr:nvSpPr>
        <xdr:cNvPr id="364" name="楕円 363"/>
        <xdr:cNvSpPr/>
      </xdr:nvSpPr>
      <xdr:spPr>
        <a:xfrm>
          <a:off x="17937480" y="655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63293</xdr:rowOff>
    </xdr:from>
    <xdr:to>
      <xdr:col>111</xdr:col>
      <xdr:colOff>177800</xdr:colOff>
      <xdr:row>39</xdr:row>
      <xdr:rowOff>65067</xdr:rowOff>
    </xdr:to>
    <xdr:cxnSp macro="">
      <xdr:nvCxnSpPr>
        <xdr:cNvPr id="365" name="直線コネクタ 364"/>
        <xdr:cNvCxnSpPr/>
      </xdr:nvCxnSpPr>
      <xdr:spPr>
        <a:xfrm>
          <a:off x="17988280" y="6601253"/>
          <a:ext cx="789940" cy="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29594</xdr:rowOff>
    </xdr:from>
    <xdr:ext cx="534377" cy="259045"/>
    <xdr:sp macro="" textlink="">
      <xdr:nvSpPr>
        <xdr:cNvPr id="366" name="n_1aveValue【一般廃棄物処理施設】&#10;一人当たり有形固定資産（償却資産）額"/>
        <xdr:cNvSpPr txBox="1"/>
      </xdr:nvSpPr>
      <xdr:spPr>
        <a:xfrm>
          <a:off x="18528811" y="673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5482</xdr:rowOff>
    </xdr:from>
    <xdr:ext cx="534377" cy="259045"/>
    <xdr:sp macro="" textlink="">
      <xdr:nvSpPr>
        <xdr:cNvPr id="367" name="n_2aveValue【一般廃棄物処理施設】&#10;一人当たり有形固定資産（償却資産）額"/>
        <xdr:cNvSpPr txBox="1"/>
      </xdr:nvSpPr>
      <xdr:spPr>
        <a:xfrm>
          <a:off x="17766811" y="671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134616</xdr:rowOff>
    </xdr:from>
    <xdr:ext cx="534377" cy="259045"/>
    <xdr:sp macro="" textlink="">
      <xdr:nvSpPr>
        <xdr:cNvPr id="368" name="n_3aveValue【一般廃棄物処理施設】&#10;一人当たり有形固定資産（償却資産）額"/>
        <xdr:cNvSpPr txBox="1"/>
      </xdr:nvSpPr>
      <xdr:spPr>
        <a:xfrm>
          <a:off x="16969251" y="650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109863</xdr:rowOff>
    </xdr:from>
    <xdr:ext cx="534377" cy="259045"/>
    <xdr:sp macro="" textlink="">
      <xdr:nvSpPr>
        <xdr:cNvPr id="369" name="n_4aveValue【一般廃棄物処理施設】&#10;一人当たり有形固定資産（償却資産）額"/>
        <xdr:cNvSpPr txBox="1"/>
      </xdr:nvSpPr>
      <xdr:spPr>
        <a:xfrm>
          <a:off x="16194551" y="648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132394</xdr:rowOff>
    </xdr:from>
    <xdr:ext cx="534377" cy="259045"/>
    <xdr:sp macro="" textlink="">
      <xdr:nvSpPr>
        <xdr:cNvPr id="370" name="n_1mainValue【一般廃棄物処理施設】&#10;一人当たり有形固定資産（償却資産）額"/>
        <xdr:cNvSpPr txBox="1"/>
      </xdr:nvSpPr>
      <xdr:spPr>
        <a:xfrm>
          <a:off x="18528811" y="633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130620</xdr:rowOff>
    </xdr:from>
    <xdr:ext cx="534377" cy="259045"/>
    <xdr:sp macro="" textlink="">
      <xdr:nvSpPr>
        <xdr:cNvPr id="371" name="n_2mainValue【一般廃棄物処理施設】&#10;一人当たり有形固定資産（償却資産）額"/>
        <xdr:cNvSpPr txBox="1"/>
      </xdr:nvSpPr>
      <xdr:spPr>
        <a:xfrm>
          <a:off x="17766811" y="633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2" name="正方形/長方形 371"/>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3" name="正方形/長方形 372"/>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4" name="正方形/長方形 373"/>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5" name="正方形/長方形 374"/>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6" name="正方形/長方形 375"/>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7" name="正方形/長方形 376"/>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8" name="正方形/長方形 377"/>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9" name="正方形/長方形 378"/>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0" name="テキスト ボックス 379"/>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1" name="直線コネクタ 380"/>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82" name="テキスト ボックス 381"/>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83" name="直線コネクタ 382"/>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84" name="テキスト ボックス 383"/>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85" name="直線コネクタ 384"/>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86" name="テキスト ボックス 385"/>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87" name="直線コネクタ 386"/>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88" name="テキスト ボックス 387"/>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89" name="直線コネクタ 388"/>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0" name="テキスト ボックス 389"/>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1" name="直線コネクタ 390"/>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392" name="テキスト ボックス 391"/>
        <xdr:cNvSpPr txBox="1"/>
      </xdr:nvSpPr>
      <xdr:spPr>
        <a:xfrm>
          <a:off x="10666881" y="917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3" name="直線コネクタ 392"/>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4"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64</xdr:row>
      <xdr:rowOff>114300</xdr:rowOff>
    </xdr:to>
    <xdr:cxnSp macro="">
      <xdr:nvCxnSpPr>
        <xdr:cNvPr id="395" name="直線コネクタ 394"/>
        <xdr:cNvCxnSpPr/>
      </xdr:nvCxnSpPr>
      <xdr:spPr>
        <a:xfrm flipV="1">
          <a:off x="14375764" y="95402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118127</xdr:rowOff>
    </xdr:from>
    <xdr:ext cx="405111" cy="259045"/>
    <xdr:sp macro="" textlink="">
      <xdr:nvSpPr>
        <xdr:cNvPr id="396" name="【保健センター・保健所】&#10;有形固定資産減価償却率最小値テキスト"/>
        <xdr:cNvSpPr txBox="1"/>
      </xdr:nvSpPr>
      <xdr:spPr>
        <a:xfrm>
          <a:off x="14414500" y="1084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114300</xdr:rowOff>
    </xdr:from>
    <xdr:to>
      <xdr:col>86</xdr:col>
      <xdr:colOff>25400</xdr:colOff>
      <xdr:row>64</xdr:row>
      <xdr:rowOff>114300</xdr:rowOff>
    </xdr:to>
    <xdr:cxnSp macro="">
      <xdr:nvCxnSpPr>
        <xdr:cNvPr id="397" name="直線コネクタ 396"/>
        <xdr:cNvCxnSpPr/>
      </xdr:nvCxnSpPr>
      <xdr:spPr>
        <a:xfrm>
          <a:off x="14287500" y="10843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398" name="【保健センター・保健所】&#10;有形固定資産減価償却率最大値テキスト"/>
        <xdr:cNvSpPr txBox="1"/>
      </xdr:nvSpPr>
      <xdr:spPr>
        <a:xfrm>
          <a:off x="144145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399" name="直線コネクタ 398"/>
        <xdr:cNvCxnSpPr/>
      </xdr:nvCxnSpPr>
      <xdr:spPr>
        <a:xfrm>
          <a:off x="14287500" y="9540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83837</xdr:rowOff>
    </xdr:from>
    <xdr:ext cx="405111" cy="259045"/>
    <xdr:sp macro="" textlink="">
      <xdr:nvSpPr>
        <xdr:cNvPr id="400" name="【保健センター・保健所】&#10;有形固定資産減価償却率平均値テキスト"/>
        <xdr:cNvSpPr txBox="1"/>
      </xdr:nvSpPr>
      <xdr:spPr>
        <a:xfrm>
          <a:off x="14414500" y="1014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401" name="フローチャート: 判断 400"/>
        <xdr:cNvSpPr/>
      </xdr:nvSpPr>
      <xdr:spPr>
        <a:xfrm>
          <a:off x="14325600" y="1016381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78740</xdr:rowOff>
    </xdr:from>
    <xdr:to>
      <xdr:col>81</xdr:col>
      <xdr:colOff>101600</xdr:colOff>
      <xdr:row>61</xdr:row>
      <xdr:rowOff>8890</xdr:rowOff>
    </xdr:to>
    <xdr:sp macro="" textlink="">
      <xdr:nvSpPr>
        <xdr:cNvPr id="402" name="フローチャート: 判断 401"/>
        <xdr:cNvSpPr/>
      </xdr:nvSpPr>
      <xdr:spPr>
        <a:xfrm>
          <a:off x="13578840" y="10137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153035</xdr:rowOff>
    </xdr:from>
    <xdr:to>
      <xdr:col>76</xdr:col>
      <xdr:colOff>165100</xdr:colOff>
      <xdr:row>61</xdr:row>
      <xdr:rowOff>83185</xdr:rowOff>
    </xdr:to>
    <xdr:sp macro="" textlink="">
      <xdr:nvSpPr>
        <xdr:cNvPr id="403" name="フローチャート: 判断 402"/>
        <xdr:cNvSpPr/>
      </xdr:nvSpPr>
      <xdr:spPr>
        <a:xfrm>
          <a:off x="12804140" y="102114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145415</xdr:rowOff>
    </xdr:from>
    <xdr:to>
      <xdr:col>72</xdr:col>
      <xdr:colOff>38100</xdr:colOff>
      <xdr:row>61</xdr:row>
      <xdr:rowOff>75565</xdr:rowOff>
    </xdr:to>
    <xdr:sp macro="" textlink="">
      <xdr:nvSpPr>
        <xdr:cNvPr id="404" name="フローチャート: 判断 403"/>
        <xdr:cNvSpPr/>
      </xdr:nvSpPr>
      <xdr:spPr>
        <a:xfrm>
          <a:off x="12029440" y="102038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109220</xdr:rowOff>
    </xdr:from>
    <xdr:to>
      <xdr:col>67</xdr:col>
      <xdr:colOff>101600</xdr:colOff>
      <xdr:row>61</xdr:row>
      <xdr:rowOff>39370</xdr:rowOff>
    </xdr:to>
    <xdr:sp macro="" textlink="">
      <xdr:nvSpPr>
        <xdr:cNvPr id="405" name="フローチャート: 判断 404"/>
        <xdr:cNvSpPr/>
      </xdr:nvSpPr>
      <xdr:spPr>
        <a:xfrm>
          <a:off x="11231880" y="1016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6" name="テキスト ボックス 405"/>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7" name="テキスト ボックス 406"/>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8" name="テキスト ボックス 407"/>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9" name="テキスト ボックス 408"/>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0" name="テキスト ボックス 409"/>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120650</xdr:rowOff>
    </xdr:from>
    <xdr:to>
      <xdr:col>85</xdr:col>
      <xdr:colOff>177800</xdr:colOff>
      <xdr:row>60</xdr:row>
      <xdr:rowOff>50800</xdr:rowOff>
    </xdr:to>
    <xdr:sp macro="" textlink="">
      <xdr:nvSpPr>
        <xdr:cNvPr id="411" name="楕円 410"/>
        <xdr:cNvSpPr/>
      </xdr:nvSpPr>
      <xdr:spPr>
        <a:xfrm>
          <a:off x="14325600" y="1001141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143527</xdr:rowOff>
    </xdr:from>
    <xdr:ext cx="405111" cy="259045"/>
    <xdr:sp macro="" textlink="">
      <xdr:nvSpPr>
        <xdr:cNvPr id="412" name="【保健センター・保健所】&#10;有形固定資産減価償却率該当値テキスト"/>
        <xdr:cNvSpPr txBox="1"/>
      </xdr:nvSpPr>
      <xdr:spPr>
        <a:xfrm>
          <a:off x="14414500" y="986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73025</xdr:rowOff>
    </xdr:from>
    <xdr:to>
      <xdr:col>81</xdr:col>
      <xdr:colOff>101600</xdr:colOff>
      <xdr:row>60</xdr:row>
      <xdr:rowOff>3175</xdr:rowOff>
    </xdr:to>
    <xdr:sp macro="" textlink="">
      <xdr:nvSpPr>
        <xdr:cNvPr id="413" name="楕円 412"/>
        <xdr:cNvSpPr/>
      </xdr:nvSpPr>
      <xdr:spPr>
        <a:xfrm>
          <a:off x="13578840" y="99637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123825</xdr:rowOff>
    </xdr:from>
    <xdr:to>
      <xdr:col>85</xdr:col>
      <xdr:colOff>127000</xdr:colOff>
      <xdr:row>60</xdr:row>
      <xdr:rowOff>0</xdr:rowOff>
    </xdr:to>
    <xdr:cxnSp macro="">
      <xdr:nvCxnSpPr>
        <xdr:cNvPr id="414" name="直線コネクタ 413"/>
        <xdr:cNvCxnSpPr/>
      </xdr:nvCxnSpPr>
      <xdr:spPr>
        <a:xfrm>
          <a:off x="13629640" y="10014585"/>
          <a:ext cx="74676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36830</xdr:rowOff>
    </xdr:from>
    <xdr:to>
      <xdr:col>76</xdr:col>
      <xdr:colOff>165100</xdr:colOff>
      <xdr:row>59</xdr:row>
      <xdr:rowOff>138430</xdr:rowOff>
    </xdr:to>
    <xdr:sp macro="" textlink="">
      <xdr:nvSpPr>
        <xdr:cNvPr id="415" name="楕円 414"/>
        <xdr:cNvSpPr/>
      </xdr:nvSpPr>
      <xdr:spPr>
        <a:xfrm>
          <a:off x="1280414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87630</xdr:rowOff>
    </xdr:from>
    <xdr:to>
      <xdr:col>81</xdr:col>
      <xdr:colOff>50800</xdr:colOff>
      <xdr:row>59</xdr:row>
      <xdr:rowOff>123825</xdr:rowOff>
    </xdr:to>
    <xdr:cxnSp macro="">
      <xdr:nvCxnSpPr>
        <xdr:cNvPr id="416" name="直線コネクタ 415"/>
        <xdr:cNvCxnSpPr/>
      </xdr:nvCxnSpPr>
      <xdr:spPr>
        <a:xfrm>
          <a:off x="12854940" y="9978390"/>
          <a:ext cx="7747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17</xdr:rowOff>
    </xdr:from>
    <xdr:ext cx="405111" cy="259045"/>
    <xdr:sp macro="" textlink="">
      <xdr:nvSpPr>
        <xdr:cNvPr id="417" name="n_1aveValue【保健センター・保健所】&#10;有形固定資産減価償却率"/>
        <xdr:cNvSpPr txBox="1"/>
      </xdr:nvSpPr>
      <xdr:spPr>
        <a:xfrm>
          <a:off x="134372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74312</xdr:rowOff>
    </xdr:from>
    <xdr:ext cx="405111" cy="259045"/>
    <xdr:sp macro="" textlink="">
      <xdr:nvSpPr>
        <xdr:cNvPr id="418" name="n_2aveValue【保健センター・保健所】&#10;有形固定資産減価償却率"/>
        <xdr:cNvSpPr txBox="1"/>
      </xdr:nvSpPr>
      <xdr:spPr>
        <a:xfrm>
          <a:off x="12675244"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92092</xdr:rowOff>
    </xdr:from>
    <xdr:ext cx="405111" cy="259045"/>
    <xdr:sp macro="" textlink="">
      <xdr:nvSpPr>
        <xdr:cNvPr id="419" name="n_3aveValue【保健センター・保健所】&#10;有形固定資産減価償却率"/>
        <xdr:cNvSpPr txBox="1"/>
      </xdr:nvSpPr>
      <xdr:spPr>
        <a:xfrm>
          <a:off x="119005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55897</xdr:rowOff>
    </xdr:from>
    <xdr:ext cx="405111" cy="259045"/>
    <xdr:sp macro="" textlink="">
      <xdr:nvSpPr>
        <xdr:cNvPr id="420" name="n_4aveValue【保健センター・保健所】&#10;有形固定資産減価償却率"/>
        <xdr:cNvSpPr txBox="1"/>
      </xdr:nvSpPr>
      <xdr:spPr>
        <a:xfrm>
          <a:off x="1110298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19702</xdr:rowOff>
    </xdr:from>
    <xdr:ext cx="405111" cy="259045"/>
    <xdr:sp macro="" textlink="">
      <xdr:nvSpPr>
        <xdr:cNvPr id="421" name="n_1mainValue【保健センター・保健所】&#10;有形固定資産減価償却率"/>
        <xdr:cNvSpPr txBox="1"/>
      </xdr:nvSpPr>
      <xdr:spPr>
        <a:xfrm>
          <a:off x="13437244" y="974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154957</xdr:rowOff>
    </xdr:from>
    <xdr:ext cx="405111" cy="259045"/>
    <xdr:sp macro="" textlink="">
      <xdr:nvSpPr>
        <xdr:cNvPr id="422" name="n_2mainValue【保健センター・保健所】&#10;有形固定資産減価償却率"/>
        <xdr:cNvSpPr txBox="1"/>
      </xdr:nvSpPr>
      <xdr:spPr>
        <a:xfrm>
          <a:off x="12675244" y="971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3" name="正方形/長方形 422"/>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4" name="正方形/長方形 423"/>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5" name="正方形/長方形 424"/>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6" name="正方形/長方形 425"/>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7" name="正方形/長方形 426"/>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8" name="正方形/長方形 427"/>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9" name="正方形/長方形 428"/>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0" name="正方形/長方形 429"/>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1" name="テキスト ボックス 430"/>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2" name="直線コネクタ 431"/>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33" name="直線コネクタ 432"/>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34" name="テキスト ボックス 433"/>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35" name="直線コネクタ 434"/>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36" name="テキスト ボックス 435"/>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7" name="直線コネクタ 436"/>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38" name="テキスト ボックス 437"/>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39" name="直線コネクタ 438"/>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40" name="テキスト ボックス 439"/>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41" name="直線コネクタ 440"/>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42" name="テキスト ボックス 441"/>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3" name="直線コネクタ 442"/>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4" name="テキスト ボックス 443"/>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5"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38100</xdr:rowOff>
    </xdr:to>
    <xdr:cxnSp macro="">
      <xdr:nvCxnSpPr>
        <xdr:cNvPr id="446" name="直線コネクタ 445"/>
        <xdr:cNvCxnSpPr/>
      </xdr:nvCxnSpPr>
      <xdr:spPr>
        <a:xfrm flipV="1">
          <a:off x="19509104" y="94640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447" name="【保健センター・保健所】&#10;一人当たり面積最小値テキスト"/>
        <xdr:cNvSpPr txBox="1"/>
      </xdr:nvSpPr>
      <xdr:spPr>
        <a:xfrm>
          <a:off x="1954784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448" name="直線コネクタ 447"/>
        <xdr:cNvCxnSpPr/>
      </xdr:nvCxnSpPr>
      <xdr:spPr>
        <a:xfrm>
          <a:off x="19443700" y="10767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449" name="【保健センター・保健所】&#10;一人当たり面積最大値テキスト"/>
        <xdr:cNvSpPr txBox="1"/>
      </xdr:nvSpPr>
      <xdr:spPr>
        <a:xfrm>
          <a:off x="19547840" y="924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450" name="直線コネクタ 449"/>
        <xdr:cNvCxnSpPr/>
      </xdr:nvCxnSpPr>
      <xdr:spPr>
        <a:xfrm>
          <a:off x="19443700" y="9464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128287</xdr:rowOff>
    </xdr:from>
    <xdr:ext cx="469744" cy="259045"/>
    <xdr:sp macro="" textlink="">
      <xdr:nvSpPr>
        <xdr:cNvPr id="451" name="【保健センター・保健所】&#10;一人当たり面積平均値テキスト"/>
        <xdr:cNvSpPr txBox="1"/>
      </xdr:nvSpPr>
      <xdr:spPr>
        <a:xfrm>
          <a:off x="19547840" y="1035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452" name="フローチャート: 判断 451"/>
        <xdr:cNvSpPr/>
      </xdr:nvSpPr>
      <xdr:spPr>
        <a:xfrm>
          <a:off x="19458940" y="10499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93980</xdr:rowOff>
    </xdr:from>
    <xdr:to>
      <xdr:col>112</xdr:col>
      <xdr:colOff>38100</xdr:colOff>
      <xdr:row>63</xdr:row>
      <xdr:rowOff>24130</xdr:rowOff>
    </xdr:to>
    <xdr:sp macro="" textlink="">
      <xdr:nvSpPr>
        <xdr:cNvPr id="453" name="フローチャート: 判断 452"/>
        <xdr:cNvSpPr/>
      </xdr:nvSpPr>
      <xdr:spPr>
        <a:xfrm>
          <a:off x="18735040" y="104876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454" name="フローチャート: 判断 453"/>
        <xdr:cNvSpPr/>
      </xdr:nvSpPr>
      <xdr:spPr>
        <a:xfrm>
          <a:off x="17937480" y="10499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120650</xdr:rowOff>
    </xdr:from>
    <xdr:to>
      <xdr:col>102</xdr:col>
      <xdr:colOff>165100</xdr:colOff>
      <xdr:row>63</xdr:row>
      <xdr:rowOff>50800</xdr:rowOff>
    </xdr:to>
    <xdr:sp macro="" textlink="">
      <xdr:nvSpPr>
        <xdr:cNvPr id="455" name="フローチャート: 判断 454"/>
        <xdr:cNvSpPr/>
      </xdr:nvSpPr>
      <xdr:spPr>
        <a:xfrm>
          <a:off x="17162780" y="10514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116840</xdr:rowOff>
    </xdr:from>
    <xdr:to>
      <xdr:col>98</xdr:col>
      <xdr:colOff>38100</xdr:colOff>
      <xdr:row>63</xdr:row>
      <xdr:rowOff>46990</xdr:rowOff>
    </xdr:to>
    <xdr:sp macro="" textlink="">
      <xdr:nvSpPr>
        <xdr:cNvPr id="456" name="フローチャート: 判断 455"/>
        <xdr:cNvSpPr/>
      </xdr:nvSpPr>
      <xdr:spPr>
        <a:xfrm>
          <a:off x="16388080" y="105105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7" name="テキスト ボックス 456"/>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8" name="テキスト ボックス 457"/>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9" name="テキスト ボックス 458"/>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0" name="テキスト ボックス 459"/>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1" name="テキスト ボックス 460"/>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120650</xdr:rowOff>
    </xdr:from>
    <xdr:to>
      <xdr:col>116</xdr:col>
      <xdr:colOff>114300</xdr:colOff>
      <xdr:row>63</xdr:row>
      <xdr:rowOff>50800</xdr:rowOff>
    </xdr:to>
    <xdr:sp macro="" textlink="">
      <xdr:nvSpPr>
        <xdr:cNvPr id="462" name="楕円 461"/>
        <xdr:cNvSpPr/>
      </xdr:nvSpPr>
      <xdr:spPr>
        <a:xfrm>
          <a:off x="19458940" y="10514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99077</xdr:rowOff>
    </xdr:from>
    <xdr:ext cx="469744" cy="259045"/>
    <xdr:sp macro="" textlink="">
      <xdr:nvSpPr>
        <xdr:cNvPr id="463" name="【保健センター・保健所】&#10;一人当たり面積該当値テキスト"/>
        <xdr:cNvSpPr txBox="1"/>
      </xdr:nvSpPr>
      <xdr:spPr>
        <a:xfrm>
          <a:off x="19547840" y="1049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120650</xdr:rowOff>
    </xdr:from>
    <xdr:to>
      <xdr:col>112</xdr:col>
      <xdr:colOff>38100</xdr:colOff>
      <xdr:row>63</xdr:row>
      <xdr:rowOff>50800</xdr:rowOff>
    </xdr:to>
    <xdr:sp macro="" textlink="">
      <xdr:nvSpPr>
        <xdr:cNvPr id="464" name="楕円 463"/>
        <xdr:cNvSpPr/>
      </xdr:nvSpPr>
      <xdr:spPr>
        <a:xfrm>
          <a:off x="18735040" y="105143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0</xdr:rowOff>
    </xdr:from>
    <xdr:to>
      <xdr:col>116</xdr:col>
      <xdr:colOff>63500</xdr:colOff>
      <xdr:row>63</xdr:row>
      <xdr:rowOff>0</xdr:rowOff>
    </xdr:to>
    <xdr:cxnSp macro="">
      <xdr:nvCxnSpPr>
        <xdr:cNvPr id="465" name="直線コネクタ 464"/>
        <xdr:cNvCxnSpPr/>
      </xdr:nvCxnSpPr>
      <xdr:spPr>
        <a:xfrm>
          <a:off x="18778220" y="1056132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120650</xdr:rowOff>
    </xdr:from>
    <xdr:to>
      <xdr:col>107</xdr:col>
      <xdr:colOff>101600</xdr:colOff>
      <xdr:row>63</xdr:row>
      <xdr:rowOff>50800</xdr:rowOff>
    </xdr:to>
    <xdr:sp macro="" textlink="">
      <xdr:nvSpPr>
        <xdr:cNvPr id="466" name="楕円 465"/>
        <xdr:cNvSpPr/>
      </xdr:nvSpPr>
      <xdr:spPr>
        <a:xfrm>
          <a:off x="17937480" y="10514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0</xdr:rowOff>
    </xdr:from>
    <xdr:to>
      <xdr:col>111</xdr:col>
      <xdr:colOff>177800</xdr:colOff>
      <xdr:row>63</xdr:row>
      <xdr:rowOff>0</xdr:rowOff>
    </xdr:to>
    <xdr:cxnSp macro="">
      <xdr:nvCxnSpPr>
        <xdr:cNvPr id="467" name="直線コネクタ 466"/>
        <xdr:cNvCxnSpPr/>
      </xdr:nvCxnSpPr>
      <xdr:spPr>
        <a:xfrm>
          <a:off x="17988280" y="105613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40657</xdr:rowOff>
    </xdr:from>
    <xdr:ext cx="469744" cy="259045"/>
    <xdr:sp macro="" textlink="">
      <xdr:nvSpPr>
        <xdr:cNvPr id="468" name="n_1aveValue【保健センター・保健所】&#10;一人当たり面積"/>
        <xdr:cNvSpPr txBox="1"/>
      </xdr:nvSpPr>
      <xdr:spPr>
        <a:xfrm>
          <a:off x="1856112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469" name="n_2aveValue【保健センター・保健所】&#10;一人当たり面積"/>
        <xdr:cNvSpPr txBox="1"/>
      </xdr:nvSpPr>
      <xdr:spPr>
        <a:xfrm>
          <a:off x="1777626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67327</xdr:rowOff>
    </xdr:from>
    <xdr:ext cx="469744" cy="259045"/>
    <xdr:sp macro="" textlink="">
      <xdr:nvSpPr>
        <xdr:cNvPr id="470" name="n_3aveValue【保健センター・保健所】&#10;一人当たり面積"/>
        <xdr:cNvSpPr txBox="1"/>
      </xdr:nvSpPr>
      <xdr:spPr>
        <a:xfrm>
          <a:off x="1700156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63517</xdr:rowOff>
    </xdr:from>
    <xdr:ext cx="469744" cy="259045"/>
    <xdr:sp macro="" textlink="">
      <xdr:nvSpPr>
        <xdr:cNvPr id="471" name="n_4aveValue【保健センター・保健所】&#10;一人当たり面積"/>
        <xdr:cNvSpPr txBox="1"/>
      </xdr:nvSpPr>
      <xdr:spPr>
        <a:xfrm>
          <a:off x="16226867" y="1028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41927</xdr:rowOff>
    </xdr:from>
    <xdr:ext cx="469744" cy="259045"/>
    <xdr:sp macro="" textlink="">
      <xdr:nvSpPr>
        <xdr:cNvPr id="472" name="n_1mainValue【保健センター・保健所】&#10;一人当たり面積"/>
        <xdr:cNvSpPr txBox="1"/>
      </xdr:nvSpPr>
      <xdr:spPr>
        <a:xfrm>
          <a:off x="185611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41927</xdr:rowOff>
    </xdr:from>
    <xdr:ext cx="469744" cy="259045"/>
    <xdr:sp macro="" textlink="">
      <xdr:nvSpPr>
        <xdr:cNvPr id="473" name="n_2mainValue【保健センター・保健所】&#10;一人当たり面積"/>
        <xdr:cNvSpPr txBox="1"/>
      </xdr:nvSpPr>
      <xdr:spPr>
        <a:xfrm>
          <a:off x="1777626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4" name="正方形/長方形 473"/>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5" name="正方形/長方形 474"/>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6" name="正方形/長方形 475"/>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7" name="正方形/長方形 476"/>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8" name="正方形/長方形 477"/>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9" name="正方形/長方形 478"/>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0" name="正方形/長方形 479"/>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1" name="正方形/長方形 480"/>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2" name="テキスト ボックス 481"/>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3" name="直線コネクタ 482"/>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84" name="テキスト ボックス 483"/>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85" name="直線コネクタ 484"/>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86" name="テキスト ボックス 485"/>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87" name="直線コネクタ 486"/>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88" name="テキスト ボックス 487"/>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89" name="直線コネクタ 488"/>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0" name="テキスト ボックス 489"/>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1" name="直線コネクタ 490"/>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2" name="テキスト ボックス 491"/>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93" name="直線コネクタ 492"/>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94" name="テキスト ボックス 493"/>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95" name="直線コネクタ 494"/>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96" name="テキスト ボックス 495"/>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7" name="直線コネクタ 496"/>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8"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145869</xdr:rowOff>
    </xdr:from>
    <xdr:to>
      <xdr:col>85</xdr:col>
      <xdr:colOff>126364</xdr:colOff>
      <xdr:row>86</xdr:row>
      <xdr:rowOff>167095</xdr:rowOff>
    </xdr:to>
    <xdr:cxnSp macro="">
      <xdr:nvCxnSpPr>
        <xdr:cNvPr id="499" name="直線コネクタ 498"/>
        <xdr:cNvCxnSpPr/>
      </xdr:nvCxnSpPr>
      <xdr:spPr>
        <a:xfrm flipV="1">
          <a:off x="14375764" y="13054149"/>
          <a:ext cx="0" cy="1529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170922</xdr:rowOff>
    </xdr:from>
    <xdr:ext cx="405111" cy="259045"/>
    <xdr:sp macro="" textlink="">
      <xdr:nvSpPr>
        <xdr:cNvPr id="500" name="【消防施設】&#10;有形固定資産減価償却率最小値テキスト"/>
        <xdr:cNvSpPr txBox="1"/>
      </xdr:nvSpPr>
      <xdr:spPr>
        <a:xfrm>
          <a:off x="14414500" y="1458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167095</xdr:rowOff>
    </xdr:from>
    <xdr:to>
      <xdr:col>86</xdr:col>
      <xdr:colOff>25400</xdr:colOff>
      <xdr:row>86</xdr:row>
      <xdr:rowOff>167095</xdr:rowOff>
    </xdr:to>
    <xdr:cxnSp macro="">
      <xdr:nvCxnSpPr>
        <xdr:cNvPr id="501" name="直線コネクタ 500"/>
        <xdr:cNvCxnSpPr/>
      </xdr:nvCxnSpPr>
      <xdr:spPr>
        <a:xfrm>
          <a:off x="14287500" y="145841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92546</xdr:rowOff>
    </xdr:from>
    <xdr:ext cx="340478" cy="259045"/>
    <xdr:sp macro="" textlink="">
      <xdr:nvSpPr>
        <xdr:cNvPr id="502" name="【消防施設】&#10;有形固定資産減価償却率最大値テキスト"/>
        <xdr:cNvSpPr txBox="1"/>
      </xdr:nvSpPr>
      <xdr:spPr>
        <a:xfrm>
          <a:off x="14414500" y="128331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145869</xdr:rowOff>
    </xdr:from>
    <xdr:to>
      <xdr:col>86</xdr:col>
      <xdr:colOff>25400</xdr:colOff>
      <xdr:row>77</xdr:row>
      <xdr:rowOff>145869</xdr:rowOff>
    </xdr:to>
    <xdr:cxnSp macro="">
      <xdr:nvCxnSpPr>
        <xdr:cNvPr id="503" name="直線コネクタ 502"/>
        <xdr:cNvCxnSpPr/>
      </xdr:nvCxnSpPr>
      <xdr:spPr>
        <a:xfrm>
          <a:off x="14287500" y="130541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379</xdr:rowOff>
    </xdr:from>
    <xdr:ext cx="405111" cy="259045"/>
    <xdr:sp macro="" textlink="">
      <xdr:nvSpPr>
        <xdr:cNvPr id="504" name="【消防施設】&#10;有形固定資産減価償却率平均値テキスト"/>
        <xdr:cNvSpPr txBox="1"/>
      </xdr:nvSpPr>
      <xdr:spPr>
        <a:xfrm>
          <a:off x="14414500" y="13579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148952</xdr:rowOff>
    </xdr:from>
    <xdr:to>
      <xdr:col>85</xdr:col>
      <xdr:colOff>177800</xdr:colOff>
      <xdr:row>82</xdr:row>
      <xdr:rowOff>79102</xdr:rowOff>
    </xdr:to>
    <xdr:sp macro="" textlink="">
      <xdr:nvSpPr>
        <xdr:cNvPr id="505" name="フローチャート: 判断 504"/>
        <xdr:cNvSpPr/>
      </xdr:nvSpPr>
      <xdr:spPr>
        <a:xfrm>
          <a:off x="14325600" y="1372779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145687</xdr:rowOff>
    </xdr:from>
    <xdr:to>
      <xdr:col>81</xdr:col>
      <xdr:colOff>101600</xdr:colOff>
      <xdr:row>82</xdr:row>
      <xdr:rowOff>75837</xdr:rowOff>
    </xdr:to>
    <xdr:sp macro="" textlink="">
      <xdr:nvSpPr>
        <xdr:cNvPr id="506" name="フローチャート: 判断 505"/>
        <xdr:cNvSpPr/>
      </xdr:nvSpPr>
      <xdr:spPr>
        <a:xfrm>
          <a:off x="13578840" y="137245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507" name="フローチャート: 判断 506"/>
        <xdr:cNvSpPr/>
      </xdr:nvSpPr>
      <xdr:spPr>
        <a:xfrm>
          <a:off x="12804140" y="136984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49349</xdr:rowOff>
    </xdr:from>
    <xdr:to>
      <xdr:col>72</xdr:col>
      <xdr:colOff>38100</xdr:colOff>
      <xdr:row>81</xdr:row>
      <xdr:rowOff>150949</xdr:rowOff>
    </xdr:to>
    <xdr:sp macro="" textlink="">
      <xdr:nvSpPr>
        <xdr:cNvPr id="508" name="フローチャート: 判断 507"/>
        <xdr:cNvSpPr/>
      </xdr:nvSpPr>
      <xdr:spPr>
        <a:xfrm>
          <a:off x="12029440" y="136281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18324</xdr:rowOff>
    </xdr:from>
    <xdr:to>
      <xdr:col>67</xdr:col>
      <xdr:colOff>101600</xdr:colOff>
      <xdr:row>81</xdr:row>
      <xdr:rowOff>119924</xdr:rowOff>
    </xdr:to>
    <xdr:sp macro="" textlink="">
      <xdr:nvSpPr>
        <xdr:cNvPr id="509" name="フローチャート: 判断 508"/>
        <xdr:cNvSpPr/>
      </xdr:nvSpPr>
      <xdr:spPr>
        <a:xfrm>
          <a:off x="11231880" y="1359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0" name="テキスト ボックス 509"/>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1" name="テキスト ボックス 510"/>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2" name="テキスト ボックス 511"/>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3" name="テキスト ボックス 512"/>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4" name="テキスト ボックス 513"/>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111398</xdr:rowOff>
    </xdr:from>
    <xdr:to>
      <xdr:col>85</xdr:col>
      <xdr:colOff>177800</xdr:colOff>
      <xdr:row>84</xdr:row>
      <xdr:rowOff>41548</xdr:rowOff>
    </xdr:to>
    <xdr:sp macro="" textlink="">
      <xdr:nvSpPr>
        <xdr:cNvPr id="515" name="楕円 514"/>
        <xdr:cNvSpPr/>
      </xdr:nvSpPr>
      <xdr:spPr>
        <a:xfrm>
          <a:off x="14325600" y="1402551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89825</xdr:rowOff>
    </xdr:from>
    <xdr:ext cx="405111" cy="259045"/>
    <xdr:sp macro="" textlink="">
      <xdr:nvSpPr>
        <xdr:cNvPr id="516" name="【消防施設】&#10;有形固定資産減価償却率該当値テキスト"/>
        <xdr:cNvSpPr txBox="1"/>
      </xdr:nvSpPr>
      <xdr:spPr>
        <a:xfrm>
          <a:off x="14414500" y="14003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33020</xdr:rowOff>
    </xdr:from>
    <xdr:to>
      <xdr:col>81</xdr:col>
      <xdr:colOff>101600</xdr:colOff>
      <xdr:row>83</xdr:row>
      <xdr:rowOff>134620</xdr:rowOff>
    </xdr:to>
    <xdr:sp macro="" textlink="">
      <xdr:nvSpPr>
        <xdr:cNvPr id="517" name="楕円 516"/>
        <xdr:cNvSpPr/>
      </xdr:nvSpPr>
      <xdr:spPr>
        <a:xfrm>
          <a:off x="13578840" y="1394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83820</xdr:rowOff>
    </xdr:from>
    <xdr:to>
      <xdr:col>85</xdr:col>
      <xdr:colOff>127000</xdr:colOff>
      <xdr:row>83</xdr:row>
      <xdr:rowOff>162198</xdr:rowOff>
    </xdr:to>
    <xdr:cxnSp macro="">
      <xdr:nvCxnSpPr>
        <xdr:cNvPr id="518" name="直線コネクタ 517"/>
        <xdr:cNvCxnSpPr/>
      </xdr:nvCxnSpPr>
      <xdr:spPr>
        <a:xfrm>
          <a:off x="13629640" y="13997940"/>
          <a:ext cx="74676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126093</xdr:rowOff>
    </xdr:from>
    <xdr:to>
      <xdr:col>76</xdr:col>
      <xdr:colOff>165100</xdr:colOff>
      <xdr:row>83</xdr:row>
      <xdr:rowOff>56243</xdr:rowOff>
    </xdr:to>
    <xdr:sp macro="" textlink="">
      <xdr:nvSpPr>
        <xdr:cNvPr id="519" name="楕円 518"/>
        <xdr:cNvSpPr/>
      </xdr:nvSpPr>
      <xdr:spPr>
        <a:xfrm>
          <a:off x="12804140" y="138725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5443</xdr:rowOff>
    </xdr:from>
    <xdr:to>
      <xdr:col>81</xdr:col>
      <xdr:colOff>50800</xdr:colOff>
      <xdr:row>83</xdr:row>
      <xdr:rowOff>83820</xdr:rowOff>
    </xdr:to>
    <xdr:cxnSp macro="">
      <xdr:nvCxnSpPr>
        <xdr:cNvPr id="520" name="直線コネクタ 519"/>
        <xdr:cNvCxnSpPr/>
      </xdr:nvCxnSpPr>
      <xdr:spPr>
        <a:xfrm>
          <a:off x="12854940" y="13919563"/>
          <a:ext cx="7747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92364</xdr:rowOff>
    </xdr:from>
    <xdr:ext cx="405111" cy="259045"/>
    <xdr:sp macro="" textlink="">
      <xdr:nvSpPr>
        <xdr:cNvPr id="521" name="n_1aveValue【消防施設】&#10;有形固定資産減価償却率"/>
        <xdr:cNvSpPr txBox="1"/>
      </xdr:nvSpPr>
      <xdr:spPr>
        <a:xfrm>
          <a:off x="13437244" y="1350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522" name="n_2aveValue【消防施設】&#10;有形固定資産減価償却率"/>
        <xdr:cNvSpPr txBox="1"/>
      </xdr:nvSpPr>
      <xdr:spPr>
        <a:xfrm>
          <a:off x="12675244" y="1347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167476</xdr:rowOff>
    </xdr:from>
    <xdr:ext cx="405111" cy="259045"/>
    <xdr:sp macro="" textlink="">
      <xdr:nvSpPr>
        <xdr:cNvPr id="523" name="n_3aveValue【消防施設】&#10;有形固定資産減価償却率"/>
        <xdr:cNvSpPr txBox="1"/>
      </xdr:nvSpPr>
      <xdr:spPr>
        <a:xfrm>
          <a:off x="11900544" y="13411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136451</xdr:rowOff>
    </xdr:from>
    <xdr:ext cx="405111" cy="259045"/>
    <xdr:sp macro="" textlink="">
      <xdr:nvSpPr>
        <xdr:cNvPr id="524" name="n_4aveValue【消防施設】&#10;有形固定資産減価償却率"/>
        <xdr:cNvSpPr txBox="1"/>
      </xdr:nvSpPr>
      <xdr:spPr>
        <a:xfrm>
          <a:off x="11102984" y="1338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125747</xdr:rowOff>
    </xdr:from>
    <xdr:ext cx="405111" cy="259045"/>
    <xdr:sp macro="" textlink="">
      <xdr:nvSpPr>
        <xdr:cNvPr id="525" name="n_1mainValue【消防施設】&#10;有形固定資産減価償却率"/>
        <xdr:cNvSpPr txBox="1"/>
      </xdr:nvSpPr>
      <xdr:spPr>
        <a:xfrm>
          <a:off x="13437244" y="1403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47370</xdr:rowOff>
    </xdr:from>
    <xdr:ext cx="405111" cy="259045"/>
    <xdr:sp macro="" textlink="">
      <xdr:nvSpPr>
        <xdr:cNvPr id="526" name="n_2mainValue【消防施設】&#10;有形固定資産減価償却率"/>
        <xdr:cNvSpPr txBox="1"/>
      </xdr:nvSpPr>
      <xdr:spPr>
        <a:xfrm>
          <a:off x="12675244" y="13961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7" name="正方形/長方形 526"/>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8" name="正方形/長方形 527"/>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9" name="正方形/長方形 528"/>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0" name="正方形/長方形 529"/>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1" name="正方形/長方形 530"/>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2" name="正方形/長方形 531"/>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3" name="正方形/長方形 532"/>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4" name="正方形/長方形 533"/>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5" name="テキスト ボックス 534"/>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6" name="直線コネクタ 535"/>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37" name="直線コネクタ 536"/>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38" name="テキスト ボックス 537"/>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39" name="直線コネクタ 538"/>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0" name="テキスト ボックス 539"/>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1" name="直線コネクタ 540"/>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2" name="テキスト ボックス 541"/>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3" name="直線コネクタ 542"/>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44" name="テキスト ボックス 543"/>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45" name="直線コネクタ 544"/>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46" name="テキスト ボックス 545"/>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7" name="直線コネクタ 546"/>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48" name="テキスト ボックス 547"/>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49"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153670</xdr:rowOff>
    </xdr:from>
    <xdr:to>
      <xdr:col>116</xdr:col>
      <xdr:colOff>62864</xdr:colOff>
      <xdr:row>86</xdr:row>
      <xdr:rowOff>96520</xdr:rowOff>
    </xdr:to>
    <xdr:cxnSp macro="">
      <xdr:nvCxnSpPr>
        <xdr:cNvPr id="550" name="直線コネクタ 549"/>
        <xdr:cNvCxnSpPr/>
      </xdr:nvCxnSpPr>
      <xdr:spPr>
        <a:xfrm flipV="1">
          <a:off x="19509104" y="1322959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551" name="【消防施設】&#10;一人当たり面積最小値テキスト"/>
        <xdr:cNvSpPr txBox="1"/>
      </xdr:nvSpPr>
      <xdr:spPr>
        <a:xfrm>
          <a:off x="19547840" y="1451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552" name="直線コネクタ 551"/>
        <xdr:cNvCxnSpPr/>
      </xdr:nvCxnSpPr>
      <xdr:spPr>
        <a:xfrm>
          <a:off x="19443700" y="145135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100347</xdr:rowOff>
    </xdr:from>
    <xdr:ext cx="469744" cy="259045"/>
    <xdr:sp macro="" textlink="">
      <xdr:nvSpPr>
        <xdr:cNvPr id="553" name="【消防施設】&#10;一人当たり面積最大値テキスト"/>
        <xdr:cNvSpPr txBox="1"/>
      </xdr:nvSpPr>
      <xdr:spPr>
        <a:xfrm>
          <a:off x="19547840" y="1300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153670</xdr:rowOff>
    </xdr:from>
    <xdr:to>
      <xdr:col>116</xdr:col>
      <xdr:colOff>152400</xdr:colOff>
      <xdr:row>78</xdr:row>
      <xdr:rowOff>153670</xdr:rowOff>
    </xdr:to>
    <xdr:cxnSp macro="">
      <xdr:nvCxnSpPr>
        <xdr:cNvPr id="554" name="直線コネクタ 553"/>
        <xdr:cNvCxnSpPr/>
      </xdr:nvCxnSpPr>
      <xdr:spPr>
        <a:xfrm>
          <a:off x="19443700" y="132295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133366</xdr:rowOff>
    </xdr:from>
    <xdr:ext cx="469744" cy="259045"/>
    <xdr:sp macro="" textlink="">
      <xdr:nvSpPr>
        <xdr:cNvPr id="555" name="【消防施設】&#10;一人当たり面積平均値テキスト"/>
        <xdr:cNvSpPr txBox="1"/>
      </xdr:nvSpPr>
      <xdr:spPr>
        <a:xfrm>
          <a:off x="19547840" y="14215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110489</xdr:rowOff>
    </xdr:from>
    <xdr:to>
      <xdr:col>116</xdr:col>
      <xdr:colOff>114300</xdr:colOff>
      <xdr:row>86</xdr:row>
      <xdr:rowOff>40639</xdr:rowOff>
    </xdr:to>
    <xdr:sp macro="" textlink="">
      <xdr:nvSpPr>
        <xdr:cNvPr id="556" name="フローチャート: 判断 555"/>
        <xdr:cNvSpPr/>
      </xdr:nvSpPr>
      <xdr:spPr>
        <a:xfrm>
          <a:off x="19458940" y="143598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114300</xdr:rowOff>
    </xdr:from>
    <xdr:to>
      <xdr:col>112</xdr:col>
      <xdr:colOff>38100</xdr:colOff>
      <xdr:row>86</xdr:row>
      <xdr:rowOff>44450</xdr:rowOff>
    </xdr:to>
    <xdr:sp macro="" textlink="">
      <xdr:nvSpPr>
        <xdr:cNvPr id="557" name="フローチャート: 判断 556"/>
        <xdr:cNvSpPr/>
      </xdr:nvSpPr>
      <xdr:spPr>
        <a:xfrm>
          <a:off x="18735040" y="143637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120650</xdr:rowOff>
    </xdr:from>
    <xdr:to>
      <xdr:col>107</xdr:col>
      <xdr:colOff>101600</xdr:colOff>
      <xdr:row>86</xdr:row>
      <xdr:rowOff>50800</xdr:rowOff>
    </xdr:to>
    <xdr:sp macro="" textlink="">
      <xdr:nvSpPr>
        <xdr:cNvPr id="558" name="フローチャート: 判断 557"/>
        <xdr:cNvSpPr/>
      </xdr:nvSpPr>
      <xdr:spPr>
        <a:xfrm>
          <a:off x="17937480" y="14370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114300</xdr:rowOff>
    </xdr:from>
    <xdr:to>
      <xdr:col>102</xdr:col>
      <xdr:colOff>165100</xdr:colOff>
      <xdr:row>86</xdr:row>
      <xdr:rowOff>44450</xdr:rowOff>
    </xdr:to>
    <xdr:sp macro="" textlink="">
      <xdr:nvSpPr>
        <xdr:cNvPr id="559" name="フローチャート: 判断 558"/>
        <xdr:cNvSpPr/>
      </xdr:nvSpPr>
      <xdr:spPr>
        <a:xfrm>
          <a:off x="17162780" y="143637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135889</xdr:rowOff>
    </xdr:from>
    <xdr:to>
      <xdr:col>98</xdr:col>
      <xdr:colOff>38100</xdr:colOff>
      <xdr:row>86</xdr:row>
      <xdr:rowOff>66039</xdr:rowOff>
    </xdr:to>
    <xdr:sp macro="" textlink="">
      <xdr:nvSpPr>
        <xdr:cNvPr id="560" name="フローチャート: 判断 559"/>
        <xdr:cNvSpPr/>
      </xdr:nvSpPr>
      <xdr:spPr>
        <a:xfrm>
          <a:off x="16388080" y="143852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1" name="テキスト ボックス 560"/>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2" name="テキスト ボックス 561"/>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3" name="テキスト ボックス 562"/>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4" name="テキスト ボックス 563"/>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5" name="テキスト ボックス 564"/>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566" name="楕円 565"/>
        <xdr:cNvSpPr/>
      </xdr:nvSpPr>
      <xdr:spPr>
        <a:xfrm>
          <a:off x="19458940" y="143624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88917</xdr:rowOff>
    </xdr:from>
    <xdr:ext cx="469744" cy="259045"/>
    <xdr:sp macro="" textlink="">
      <xdr:nvSpPr>
        <xdr:cNvPr id="567" name="【消防施設】&#10;一人当たり面積該当値テキスト"/>
        <xdr:cNvSpPr txBox="1"/>
      </xdr:nvSpPr>
      <xdr:spPr>
        <a:xfrm>
          <a:off x="19547840" y="1433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111761</xdr:rowOff>
    </xdr:from>
    <xdr:to>
      <xdr:col>112</xdr:col>
      <xdr:colOff>38100</xdr:colOff>
      <xdr:row>86</xdr:row>
      <xdr:rowOff>41911</xdr:rowOff>
    </xdr:to>
    <xdr:sp macro="" textlink="">
      <xdr:nvSpPr>
        <xdr:cNvPr id="568" name="楕円 567"/>
        <xdr:cNvSpPr/>
      </xdr:nvSpPr>
      <xdr:spPr>
        <a:xfrm>
          <a:off x="18735040" y="143611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162561</xdr:rowOff>
    </xdr:from>
    <xdr:to>
      <xdr:col>116</xdr:col>
      <xdr:colOff>63500</xdr:colOff>
      <xdr:row>85</xdr:row>
      <xdr:rowOff>163830</xdr:rowOff>
    </xdr:to>
    <xdr:cxnSp macro="">
      <xdr:nvCxnSpPr>
        <xdr:cNvPr id="569" name="直線コネクタ 568"/>
        <xdr:cNvCxnSpPr/>
      </xdr:nvCxnSpPr>
      <xdr:spPr>
        <a:xfrm>
          <a:off x="18778220" y="14411961"/>
          <a:ext cx="73152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111761</xdr:rowOff>
    </xdr:from>
    <xdr:to>
      <xdr:col>107</xdr:col>
      <xdr:colOff>101600</xdr:colOff>
      <xdr:row>86</xdr:row>
      <xdr:rowOff>41911</xdr:rowOff>
    </xdr:to>
    <xdr:sp macro="" textlink="">
      <xdr:nvSpPr>
        <xdr:cNvPr id="570" name="楕円 569"/>
        <xdr:cNvSpPr/>
      </xdr:nvSpPr>
      <xdr:spPr>
        <a:xfrm>
          <a:off x="17937480" y="143611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162561</xdr:rowOff>
    </xdr:from>
    <xdr:to>
      <xdr:col>111</xdr:col>
      <xdr:colOff>177800</xdr:colOff>
      <xdr:row>85</xdr:row>
      <xdr:rowOff>162561</xdr:rowOff>
    </xdr:to>
    <xdr:cxnSp macro="">
      <xdr:nvCxnSpPr>
        <xdr:cNvPr id="571" name="直線コネクタ 570"/>
        <xdr:cNvCxnSpPr/>
      </xdr:nvCxnSpPr>
      <xdr:spPr>
        <a:xfrm>
          <a:off x="17988280" y="14411961"/>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35577</xdr:rowOff>
    </xdr:from>
    <xdr:ext cx="469744" cy="259045"/>
    <xdr:sp macro="" textlink="">
      <xdr:nvSpPr>
        <xdr:cNvPr id="572" name="n_1aveValue【消防施設】&#10;一人当たり面積"/>
        <xdr:cNvSpPr txBox="1"/>
      </xdr:nvSpPr>
      <xdr:spPr>
        <a:xfrm>
          <a:off x="18561127" y="1445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573" name="n_2aveValue【消防施設】&#10;一人当たり面積"/>
        <xdr:cNvSpPr txBox="1"/>
      </xdr:nvSpPr>
      <xdr:spPr>
        <a:xfrm>
          <a:off x="17776267"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60977</xdr:rowOff>
    </xdr:from>
    <xdr:ext cx="469744" cy="259045"/>
    <xdr:sp macro="" textlink="">
      <xdr:nvSpPr>
        <xdr:cNvPr id="574" name="n_3aveValue【消防施設】&#10;一人当たり面積"/>
        <xdr:cNvSpPr txBox="1"/>
      </xdr:nvSpPr>
      <xdr:spPr>
        <a:xfrm>
          <a:off x="17001567" y="1414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82566</xdr:rowOff>
    </xdr:from>
    <xdr:ext cx="469744" cy="259045"/>
    <xdr:sp macro="" textlink="">
      <xdr:nvSpPr>
        <xdr:cNvPr id="575" name="n_4aveValue【消防施設】&#10;一人当たり面積"/>
        <xdr:cNvSpPr txBox="1"/>
      </xdr:nvSpPr>
      <xdr:spPr>
        <a:xfrm>
          <a:off x="16226867" y="1416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58438</xdr:rowOff>
    </xdr:from>
    <xdr:ext cx="469744" cy="259045"/>
    <xdr:sp macro="" textlink="">
      <xdr:nvSpPr>
        <xdr:cNvPr id="576" name="n_1mainValue【消防施設】&#10;一人当たり面積"/>
        <xdr:cNvSpPr txBox="1"/>
      </xdr:nvSpPr>
      <xdr:spPr>
        <a:xfrm>
          <a:off x="18561127" y="14140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58438</xdr:rowOff>
    </xdr:from>
    <xdr:ext cx="469744" cy="259045"/>
    <xdr:sp macro="" textlink="">
      <xdr:nvSpPr>
        <xdr:cNvPr id="577" name="n_2mainValue【消防施設】&#10;一人当たり面積"/>
        <xdr:cNvSpPr txBox="1"/>
      </xdr:nvSpPr>
      <xdr:spPr>
        <a:xfrm>
          <a:off x="17776267" y="14140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8" name="正方形/長方形 577"/>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9" name="正方形/長方形 578"/>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0" name="正方形/長方形 579"/>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1" name="正方形/長方形 580"/>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2" name="正方形/長方形 581"/>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3" name="正方形/長方形 582"/>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4" name="正方形/長方形 583"/>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5" name="正方形/長方形 584"/>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6" name="テキスト ボックス 585"/>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7" name="直線コネクタ 586"/>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88" name="テキスト ボックス 587"/>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89" name="直線コネクタ 588"/>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90" name="テキスト ボックス 589"/>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1" name="直線コネクタ 590"/>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2" name="テキスト ボックス 591"/>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3" name="直線コネクタ 592"/>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4" name="テキスト ボックス 593"/>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5" name="直線コネクタ 594"/>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6" name="テキスト ボックス 595"/>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7" name="直線コネクタ 596"/>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8" name="テキスト ボックス 597"/>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9" name="直線コネクタ 598"/>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00" name="テキスト ボックス 599"/>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1" name="直線コネクタ 600"/>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2"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603" name="直線コネクタ 602"/>
        <xdr:cNvCxnSpPr/>
      </xdr:nvCxnSpPr>
      <xdr:spPr>
        <a:xfrm flipV="1">
          <a:off x="14375764" y="16713381"/>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604" name="【庁舎】&#10;有形固定資産減価償却率最小値テキスト"/>
        <xdr:cNvSpPr txBox="1"/>
      </xdr:nvSpPr>
      <xdr:spPr>
        <a:xfrm>
          <a:off x="14414500" y="18274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605" name="直線コネクタ 604"/>
        <xdr:cNvCxnSpPr/>
      </xdr:nvCxnSpPr>
      <xdr:spPr>
        <a:xfrm>
          <a:off x="14287500" y="182743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06" name="【庁舎】&#10;有形固定資産減価償却率最大値テキスト"/>
        <xdr:cNvSpPr txBox="1"/>
      </xdr:nvSpPr>
      <xdr:spPr>
        <a:xfrm>
          <a:off x="14414500" y="164924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07" name="直線コネクタ 606"/>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20519</xdr:rowOff>
    </xdr:from>
    <xdr:ext cx="405111" cy="259045"/>
    <xdr:sp macro="" textlink="">
      <xdr:nvSpPr>
        <xdr:cNvPr id="608" name="【庁舎】&#10;有形固定資産減価償却率平均値テキスト"/>
        <xdr:cNvSpPr txBox="1"/>
      </xdr:nvSpPr>
      <xdr:spPr>
        <a:xfrm>
          <a:off x="14414500" y="174550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169092</xdr:rowOff>
    </xdr:from>
    <xdr:to>
      <xdr:col>85</xdr:col>
      <xdr:colOff>177800</xdr:colOff>
      <xdr:row>105</xdr:row>
      <xdr:rowOff>99242</xdr:rowOff>
    </xdr:to>
    <xdr:sp macro="" textlink="">
      <xdr:nvSpPr>
        <xdr:cNvPr id="609" name="フローチャート: 判断 608"/>
        <xdr:cNvSpPr/>
      </xdr:nvSpPr>
      <xdr:spPr>
        <a:xfrm>
          <a:off x="14325600" y="1760365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167458</xdr:rowOff>
    </xdr:from>
    <xdr:to>
      <xdr:col>81</xdr:col>
      <xdr:colOff>101600</xdr:colOff>
      <xdr:row>105</xdr:row>
      <xdr:rowOff>97608</xdr:rowOff>
    </xdr:to>
    <xdr:sp macro="" textlink="">
      <xdr:nvSpPr>
        <xdr:cNvPr id="610" name="フローチャート: 判断 609"/>
        <xdr:cNvSpPr/>
      </xdr:nvSpPr>
      <xdr:spPr>
        <a:xfrm>
          <a:off x="13578840" y="176020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100512</xdr:rowOff>
    </xdr:from>
    <xdr:to>
      <xdr:col>76</xdr:col>
      <xdr:colOff>165100</xdr:colOff>
      <xdr:row>105</xdr:row>
      <xdr:rowOff>30662</xdr:rowOff>
    </xdr:to>
    <xdr:sp macro="" textlink="">
      <xdr:nvSpPr>
        <xdr:cNvPr id="611" name="フローチャート: 判断 610"/>
        <xdr:cNvSpPr/>
      </xdr:nvSpPr>
      <xdr:spPr>
        <a:xfrm>
          <a:off x="12804140" y="175350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71120</xdr:rowOff>
    </xdr:from>
    <xdr:to>
      <xdr:col>72</xdr:col>
      <xdr:colOff>38100</xdr:colOff>
      <xdr:row>105</xdr:row>
      <xdr:rowOff>1270</xdr:rowOff>
    </xdr:to>
    <xdr:sp macro="" textlink="">
      <xdr:nvSpPr>
        <xdr:cNvPr id="612" name="フローチャート: 判断 611"/>
        <xdr:cNvSpPr/>
      </xdr:nvSpPr>
      <xdr:spPr>
        <a:xfrm>
          <a:off x="12029440" y="175056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38463</xdr:rowOff>
    </xdr:from>
    <xdr:to>
      <xdr:col>67</xdr:col>
      <xdr:colOff>101600</xdr:colOff>
      <xdr:row>104</xdr:row>
      <xdr:rowOff>140063</xdr:rowOff>
    </xdr:to>
    <xdr:sp macro="" textlink="">
      <xdr:nvSpPr>
        <xdr:cNvPr id="613" name="フローチャート: 判断 612"/>
        <xdr:cNvSpPr/>
      </xdr:nvSpPr>
      <xdr:spPr>
        <a:xfrm>
          <a:off x="11231880" y="1747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4" name="テキスト ボックス 613"/>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5" name="テキスト ボックス 614"/>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6" name="テキスト ボックス 615"/>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7" name="テキスト ボックス 616"/>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8" name="テキスト ボックス 617"/>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9071</xdr:rowOff>
    </xdr:from>
    <xdr:to>
      <xdr:col>85</xdr:col>
      <xdr:colOff>177800</xdr:colOff>
      <xdr:row>108</xdr:row>
      <xdr:rowOff>110671</xdr:rowOff>
    </xdr:to>
    <xdr:sp macro="" textlink="">
      <xdr:nvSpPr>
        <xdr:cNvPr id="619" name="楕円 618"/>
        <xdr:cNvSpPr/>
      </xdr:nvSpPr>
      <xdr:spPr>
        <a:xfrm>
          <a:off x="14325600" y="1811419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95448</xdr:rowOff>
    </xdr:from>
    <xdr:ext cx="405111" cy="259045"/>
    <xdr:sp macro="" textlink="">
      <xdr:nvSpPr>
        <xdr:cNvPr id="620" name="【庁舎】&#10;有形固定資産減価償却率該当値テキスト"/>
        <xdr:cNvSpPr txBox="1"/>
      </xdr:nvSpPr>
      <xdr:spPr>
        <a:xfrm>
          <a:off x="14414500" y="18032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2539</xdr:rowOff>
    </xdr:from>
    <xdr:to>
      <xdr:col>81</xdr:col>
      <xdr:colOff>101600</xdr:colOff>
      <xdr:row>108</xdr:row>
      <xdr:rowOff>104139</xdr:rowOff>
    </xdr:to>
    <xdr:sp macro="" textlink="">
      <xdr:nvSpPr>
        <xdr:cNvPr id="621" name="楕円 620"/>
        <xdr:cNvSpPr/>
      </xdr:nvSpPr>
      <xdr:spPr>
        <a:xfrm>
          <a:off x="13578840" y="1810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53339</xdr:rowOff>
    </xdr:from>
    <xdr:to>
      <xdr:col>85</xdr:col>
      <xdr:colOff>127000</xdr:colOff>
      <xdr:row>108</xdr:row>
      <xdr:rowOff>59871</xdr:rowOff>
    </xdr:to>
    <xdr:cxnSp macro="">
      <xdr:nvCxnSpPr>
        <xdr:cNvPr id="622" name="直線コネクタ 621"/>
        <xdr:cNvCxnSpPr/>
      </xdr:nvCxnSpPr>
      <xdr:spPr>
        <a:xfrm>
          <a:off x="13629640" y="18158459"/>
          <a:ext cx="74676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142966</xdr:rowOff>
    </xdr:from>
    <xdr:to>
      <xdr:col>76</xdr:col>
      <xdr:colOff>165100</xdr:colOff>
      <xdr:row>108</xdr:row>
      <xdr:rowOff>73116</xdr:rowOff>
    </xdr:to>
    <xdr:sp macro="" textlink="">
      <xdr:nvSpPr>
        <xdr:cNvPr id="623" name="楕円 622"/>
        <xdr:cNvSpPr/>
      </xdr:nvSpPr>
      <xdr:spPr>
        <a:xfrm>
          <a:off x="12804140" y="180804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22316</xdr:rowOff>
    </xdr:from>
    <xdr:to>
      <xdr:col>81</xdr:col>
      <xdr:colOff>50800</xdr:colOff>
      <xdr:row>108</xdr:row>
      <xdr:rowOff>53339</xdr:rowOff>
    </xdr:to>
    <xdr:cxnSp macro="">
      <xdr:nvCxnSpPr>
        <xdr:cNvPr id="624" name="直線コネクタ 623"/>
        <xdr:cNvCxnSpPr/>
      </xdr:nvCxnSpPr>
      <xdr:spPr>
        <a:xfrm>
          <a:off x="12854940" y="18127436"/>
          <a:ext cx="7747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114135</xdr:rowOff>
    </xdr:from>
    <xdr:ext cx="405111" cy="259045"/>
    <xdr:sp macro="" textlink="">
      <xdr:nvSpPr>
        <xdr:cNvPr id="625" name="n_1aveValue【庁舎】&#10;有形固定資産減価償却率"/>
        <xdr:cNvSpPr txBox="1"/>
      </xdr:nvSpPr>
      <xdr:spPr>
        <a:xfrm>
          <a:off x="13437244" y="1738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47189</xdr:rowOff>
    </xdr:from>
    <xdr:ext cx="405111" cy="259045"/>
    <xdr:sp macro="" textlink="">
      <xdr:nvSpPr>
        <xdr:cNvPr id="626" name="n_2aveValue【庁舎】&#10;有形固定資産減価償却率"/>
        <xdr:cNvSpPr txBox="1"/>
      </xdr:nvSpPr>
      <xdr:spPr>
        <a:xfrm>
          <a:off x="12675244" y="17314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17797</xdr:rowOff>
    </xdr:from>
    <xdr:ext cx="405111" cy="259045"/>
    <xdr:sp macro="" textlink="">
      <xdr:nvSpPr>
        <xdr:cNvPr id="627" name="n_3aveValue【庁舎】&#10;有形固定資産減価償却率"/>
        <xdr:cNvSpPr txBox="1"/>
      </xdr:nvSpPr>
      <xdr:spPr>
        <a:xfrm>
          <a:off x="11900544" y="1728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156590</xdr:rowOff>
    </xdr:from>
    <xdr:ext cx="405111" cy="259045"/>
    <xdr:sp macro="" textlink="">
      <xdr:nvSpPr>
        <xdr:cNvPr id="628" name="n_4aveValue【庁舎】&#10;有形固定資産減価償却率"/>
        <xdr:cNvSpPr txBox="1"/>
      </xdr:nvSpPr>
      <xdr:spPr>
        <a:xfrm>
          <a:off x="11102984" y="1725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95266</xdr:rowOff>
    </xdr:from>
    <xdr:ext cx="405111" cy="259045"/>
    <xdr:sp macro="" textlink="">
      <xdr:nvSpPr>
        <xdr:cNvPr id="629" name="n_1mainValue【庁舎】&#10;有形固定資産減価償却率"/>
        <xdr:cNvSpPr txBox="1"/>
      </xdr:nvSpPr>
      <xdr:spPr>
        <a:xfrm>
          <a:off x="13437244" y="18200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64243</xdr:rowOff>
    </xdr:from>
    <xdr:ext cx="405111" cy="259045"/>
    <xdr:sp macro="" textlink="">
      <xdr:nvSpPr>
        <xdr:cNvPr id="630" name="n_2mainValue【庁舎】&#10;有形固定資産減価償却率"/>
        <xdr:cNvSpPr txBox="1"/>
      </xdr:nvSpPr>
      <xdr:spPr>
        <a:xfrm>
          <a:off x="12675244" y="1816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1" name="正方形/長方形 630"/>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2" name="正方形/長方形 631"/>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3" name="正方形/長方形 632"/>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4" name="正方形/長方形 633"/>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5" name="正方形/長方形 634"/>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6" name="正方形/長方形 635"/>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7" name="正方形/長方形 636"/>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8" name="正方形/長方形 637"/>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9" name="テキスト ボックス 638"/>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0" name="直線コネクタ 639"/>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41" name="直線コネクタ 640"/>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2" name="テキスト ボックス 641"/>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3" name="直線コネクタ 642"/>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4" name="テキスト ボックス 643"/>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5" name="直線コネクタ 644"/>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6" name="テキスト ボックス 645"/>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7" name="直線コネクタ 646"/>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8" name="テキスト ボックス 647"/>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9" name="直線コネクタ 648"/>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50" name="テキスト ボックス 649"/>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1" name="直線コネクタ 650"/>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52" name="テキスト ボックス 651"/>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3" name="直線コネクタ 652"/>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4" name="テキスト ボックス 653"/>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5"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23949</xdr:rowOff>
    </xdr:from>
    <xdr:to>
      <xdr:col>116</xdr:col>
      <xdr:colOff>62864</xdr:colOff>
      <xdr:row>109</xdr:row>
      <xdr:rowOff>2721</xdr:rowOff>
    </xdr:to>
    <xdr:cxnSp macro="">
      <xdr:nvCxnSpPr>
        <xdr:cNvPr id="656" name="直線コネクタ 655"/>
        <xdr:cNvCxnSpPr/>
      </xdr:nvCxnSpPr>
      <xdr:spPr>
        <a:xfrm flipV="1">
          <a:off x="19509104" y="16787949"/>
          <a:ext cx="0" cy="148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657" name="【庁舎】&#10;一人当たり面積最小値テキスト"/>
        <xdr:cNvSpPr txBox="1"/>
      </xdr:nvSpPr>
      <xdr:spPr>
        <a:xfrm>
          <a:off x="19547840" y="1827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658" name="直線コネクタ 657"/>
        <xdr:cNvCxnSpPr/>
      </xdr:nvCxnSpPr>
      <xdr:spPr>
        <a:xfrm>
          <a:off x="19443700" y="182754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142076</xdr:rowOff>
    </xdr:from>
    <xdr:ext cx="469744" cy="259045"/>
    <xdr:sp macro="" textlink="">
      <xdr:nvSpPr>
        <xdr:cNvPr id="659" name="【庁舎】&#10;一人当たり面積最大値テキスト"/>
        <xdr:cNvSpPr txBox="1"/>
      </xdr:nvSpPr>
      <xdr:spPr>
        <a:xfrm>
          <a:off x="19547840" y="16570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23949</xdr:rowOff>
    </xdr:from>
    <xdr:to>
      <xdr:col>116</xdr:col>
      <xdr:colOff>152400</xdr:colOff>
      <xdr:row>100</xdr:row>
      <xdr:rowOff>23949</xdr:rowOff>
    </xdr:to>
    <xdr:cxnSp macro="">
      <xdr:nvCxnSpPr>
        <xdr:cNvPr id="660" name="直線コネクタ 659"/>
        <xdr:cNvCxnSpPr/>
      </xdr:nvCxnSpPr>
      <xdr:spPr>
        <a:xfrm>
          <a:off x="19443700" y="167879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89098</xdr:rowOff>
    </xdr:from>
    <xdr:ext cx="469744" cy="259045"/>
    <xdr:sp macro="" textlink="">
      <xdr:nvSpPr>
        <xdr:cNvPr id="661" name="【庁舎】&#10;一人当たり面積平均値テキスト"/>
        <xdr:cNvSpPr txBox="1"/>
      </xdr:nvSpPr>
      <xdr:spPr>
        <a:xfrm>
          <a:off x="19547840" y="176912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66221</xdr:rowOff>
    </xdr:from>
    <xdr:to>
      <xdr:col>116</xdr:col>
      <xdr:colOff>114300</xdr:colOff>
      <xdr:row>106</xdr:row>
      <xdr:rowOff>167821</xdr:rowOff>
    </xdr:to>
    <xdr:sp macro="" textlink="">
      <xdr:nvSpPr>
        <xdr:cNvPr id="662" name="フローチャート: 判断 661"/>
        <xdr:cNvSpPr/>
      </xdr:nvSpPr>
      <xdr:spPr>
        <a:xfrm>
          <a:off x="19458940" y="17836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663" name="フローチャート: 判断 662"/>
        <xdr:cNvSpPr/>
      </xdr:nvSpPr>
      <xdr:spPr>
        <a:xfrm>
          <a:off x="18735040" y="178278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69487</xdr:rowOff>
    </xdr:from>
    <xdr:to>
      <xdr:col>107</xdr:col>
      <xdr:colOff>101600</xdr:colOff>
      <xdr:row>106</xdr:row>
      <xdr:rowOff>171087</xdr:rowOff>
    </xdr:to>
    <xdr:sp macro="" textlink="">
      <xdr:nvSpPr>
        <xdr:cNvPr id="664" name="フローチャート: 判断 663"/>
        <xdr:cNvSpPr/>
      </xdr:nvSpPr>
      <xdr:spPr>
        <a:xfrm>
          <a:off x="17937480" y="1783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67855</xdr:rowOff>
    </xdr:from>
    <xdr:to>
      <xdr:col>102</xdr:col>
      <xdr:colOff>165100</xdr:colOff>
      <xdr:row>106</xdr:row>
      <xdr:rowOff>169455</xdr:rowOff>
    </xdr:to>
    <xdr:sp macro="" textlink="">
      <xdr:nvSpPr>
        <xdr:cNvPr id="665" name="フローチャート: 判断 664"/>
        <xdr:cNvSpPr/>
      </xdr:nvSpPr>
      <xdr:spPr>
        <a:xfrm>
          <a:off x="17162780" y="1783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121738</xdr:rowOff>
    </xdr:from>
    <xdr:to>
      <xdr:col>98</xdr:col>
      <xdr:colOff>38100</xdr:colOff>
      <xdr:row>107</xdr:row>
      <xdr:rowOff>51888</xdr:rowOff>
    </xdr:to>
    <xdr:sp macro="" textlink="">
      <xdr:nvSpPr>
        <xdr:cNvPr id="666" name="フローチャート: 判断 665"/>
        <xdr:cNvSpPr/>
      </xdr:nvSpPr>
      <xdr:spPr>
        <a:xfrm>
          <a:off x="16388080" y="178915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7" name="テキスト ボックス 666"/>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8" name="テキスト ボックス 667"/>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9" name="テキスト ボックス 668"/>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0" name="テキスト ボックス 669"/>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1" name="テキスト ボックス 670"/>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85816</xdr:rowOff>
    </xdr:from>
    <xdr:to>
      <xdr:col>116</xdr:col>
      <xdr:colOff>114300</xdr:colOff>
      <xdr:row>108</xdr:row>
      <xdr:rowOff>15966</xdr:rowOff>
    </xdr:to>
    <xdr:sp macro="" textlink="">
      <xdr:nvSpPr>
        <xdr:cNvPr id="672" name="楕円 671"/>
        <xdr:cNvSpPr/>
      </xdr:nvSpPr>
      <xdr:spPr>
        <a:xfrm>
          <a:off x="19458940" y="180232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64243</xdr:rowOff>
    </xdr:from>
    <xdr:ext cx="469744" cy="259045"/>
    <xdr:sp macro="" textlink="">
      <xdr:nvSpPr>
        <xdr:cNvPr id="673" name="【庁舎】&#10;一人当たり面積該当値テキスト"/>
        <xdr:cNvSpPr txBox="1"/>
      </xdr:nvSpPr>
      <xdr:spPr>
        <a:xfrm>
          <a:off x="19547840" y="180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84182</xdr:rowOff>
    </xdr:from>
    <xdr:to>
      <xdr:col>112</xdr:col>
      <xdr:colOff>38100</xdr:colOff>
      <xdr:row>108</xdr:row>
      <xdr:rowOff>14332</xdr:rowOff>
    </xdr:to>
    <xdr:sp macro="" textlink="">
      <xdr:nvSpPr>
        <xdr:cNvPr id="674" name="楕円 673"/>
        <xdr:cNvSpPr/>
      </xdr:nvSpPr>
      <xdr:spPr>
        <a:xfrm>
          <a:off x="18735040" y="180216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134982</xdr:rowOff>
    </xdr:from>
    <xdr:to>
      <xdr:col>116</xdr:col>
      <xdr:colOff>63500</xdr:colOff>
      <xdr:row>107</xdr:row>
      <xdr:rowOff>136616</xdr:rowOff>
    </xdr:to>
    <xdr:cxnSp macro="">
      <xdr:nvCxnSpPr>
        <xdr:cNvPr id="675" name="直線コネクタ 674"/>
        <xdr:cNvCxnSpPr/>
      </xdr:nvCxnSpPr>
      <xdr:spPr>
        <a:xfrm>
          <a:off x="18778220" y="18072462"/>
          <a:ext cx="73152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82550</xdr:rowOff>
    </xdr:from>
    <xdr:to>
      <xdr:col>107</xdr:col>
      <xdr:colOff>101600</xdr:colOff>
      <xdr:row>108</xdr:row>
      <xdr:rowOff>12700</xdr:rowOff>
    </xdr:to>
    <xdr:sp macro="" textlink="">
      <xdr:nvSpPr>
        <xdr:cNvPr id="676" name="楕円 675"/>
        <xdr:cNvSpPr/>
      </xdr:nvSpPr>
      <xdr:spPr>
        <a:xfrm>
          <a:off x="17937480" y="18020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133350</xdr:rowOff>
    </xdr:from>
    <xdr:to>
      <xdr:col>111</xdr:col>
      <xdr:colOff>177800</xdr:colOff>
      <xdr:row>107</xdr:row>
      <xdr:rowOff>134982</xdr:rowOff>
    </xdr:to>
    <xdr:cxnSp macro="">
      <xdr:nvCxnSpPr>
        <xdr:cNvPr id="677" name="直線コネクタ 676"/>
        <xdr:cNvCxnSpPr/>
      </xdr:nvCxnSpPr>
      <xdr:spPr>
        <a:xfrm>
          <a:off x="17988280" y="18070830"/>
          <a:ext cx="78994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4734</xdr:rowOff>
    </xdr:from>
    <xdr:ext cx="469744" cy="259045"/>
    <xdr:sp macro="" textlink="">
      <xdr:nvSpPr>
        <xdr:cNvPr id="678" name="n_1aveValue【庁舎】&#10;一人当たり面積"/>
        <xdr:cNvSpPr txBox="1"/>
      </xdr:nvSpPr>
      <xdr:spPr>
        <a:xfrm>
          <a:off x="18561127" y="1760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16164</xdr:rowOff>
    </xdr:from>
    <xdr:ext cx="469744" cy="259045"/>
    <xdr:sp macro="" textlink="">
      <xdr:nvSpPr>
        <xdr:cNvPr id="679" name="n_2aveValue【庁舎】&#10;一人当たり面積"/>
        <xdr:cNvSpPr txBox="1"/>
      </xdr:nvSpPr>
      <xdr:spPr>
        <a:xfrm>
          <a:off x="17776267" y="1761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14532</xdr:rowOff>
    </xdr:from>
    <xdr:ext cx="469744" cy="259045"/>
    <xdr:sp macro="" textlink="">
      <xdr:nvSpPr>
        <xdr:cNvPr id="680" name="n_3aveValue【庁舎】&#10;一人当たり面積"/>
        <xdr:cNvSpPr txBox="1"/>
      </xdr:nvSpPr>
      <xdr:spPr>
        <a:xfrm>
          <a:off x="17001567" y="1761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68415</xdr:rowOff>
    </xdr:from>
    <xdr:ext cx="469744" cy="259045"/>
    <xdr:sp macro="" textlink="">
      <xdr:nvSpPr>
        <xdr:cNvPr id="681" name="n_4aveValue【庁舎】&#10;一人当たり面積"/>
        <xdr:cNvSpPr txBox="1"/>
      </xdr:nvSpPr>
      <xdr:spPr>
        <a:xfrm>
          <a:off x="16226867" y="1767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5459</xdr:rowOff>
    </xdr:from>
    <xdr:ext cx="469744" cy="259045"/>
    <xdr:sp macro="" textlink="">
      <xdr:nvSpPr>
        <xdr:cNvPr id="682" name="n_1mainValue【庁舎】&#10;一人当たり面積"/>
        <xdr:cNvSpPr txBox="1"/>
      </xdr:nvSpPr>
      <xdr:spPr>
        <a:xfrm>
          <a:off x="18561127" y="18110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3827</xdr:rowOff>
    </xdr:from>
    <xdr:ext cx="469744" cy="259045"/>
    <xdr:sp macro="" textlink="">
      <xdr:nvSpPr>
        <xdr:cNvPr id="683" name="n_2mainValue【庁舎】&#10;一人当たり面積"/>
        <xdr:cNvSpPr txBox="1"/>
      </xdr:nvSpPr>
      <xdr:spPr>
        <a:xfrm>
          <a:off x="1777626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4" name="正方形/長方形 683"/>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5" name="正方形/長方形 684"/>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6" name="テキスト ボックス 685"/>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類似団体と比較して特に有形固定資産償却費率が高くなっている施設は、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である。庁舎については、</a:t>
          </a:r>
          <a:r>
            <a:rPr kumimoji="1" lang="en-US" altLang="ja-JP" sz="1100">
              <a:solidFill>
                <a:schemeClr val="dk1"/>
              </a:solidFill>
              <a:effectLst/>
              <a:latin typeface="+mn-lt"/>
              <a:ea typeface="+mn-ea"/>
              <a:cs typeface="+mn-cs"/>
            </a:rPr>
            <a:t>91.0%</a:t>
          </a:r>
          <a:r>
            <a:rPr kumimoji="1" lang="ja-JP" altLang="ja-JP" sz="1100">
              <a:solidFill>
                <a:schemeClr val="dk1"/>
              </a:solidFill>
              <a:effectLst/>
              <a:latin typeface="+mn-lt"/>
              <a:ea typeface="+mn-ea"/>
              <a:cs typeface="+mn-cs"/>
            </a:rPr>
            <a:t>と非常に高いが、現在、役場周辺の防災拠点整備に合わせ庁舎建替</a:t>
          </a:r>
          <a:r>
            <a:rPr kumimoji="1" lang="ja-JP" altLang="en-US" sz="1100">
              <a:solidFill>
                <a:schemeClr val="dk1"/>
              </a:solidFill>
              <a:effectLst/>
              <a:latin typeface="+mn-lt"/>
              <a:ea typeface="+mn-ea"/>
              <a:cs typeface="+mn-cs"/>
            </a:rPr>
            <a:t>の実施設計</a:t>
          </a:r>
          <a:r>
            <a:rPr kumimoji="1" lang="ja-JP" altLang="ja-JP" sz="1100">
              <a:solidFill>
                <a:schemeClr val="dk1"/>
              </a:solidFill>
              <a:effectLst/>
              <a:latin typeface="+mn-lt"/>
              <a:ea typeface="+mn-ea"/>
              <a:cs typeface="+mn-cs"/>
            </a:rPr>
            <a:t>を進めており、令和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から工事</a:t>
          </a:r>
          <a:r>
            <a:rPr kumimoji="1" lang="ja-JP" altLang="ja-JP" sz="1100">
              <a:solidFill>
                <a:schemeClr val="dk1"/>
              </a:solidFill>
              <a:effectLst/>
              <a:latin typeface="+mn-lt"/>
              <a:ea typeface="+mn-ea"/>
              <a:cs typeface="+mn-cs"/>
            </a:rPr>
            <a:t>に着手する計画となっている。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一般廃棄物処理施設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白河広域市町村整備組合で</a:t>
          </a:r>
          <a:r>
            <a:rPr kumimoji="1" lang="ja-JP" altLang="ja-JP" sz="1100">
              <a:solidFill>
                <a:schemeClr val="dk1"/>
              </a:solidFill>
              <a:effectLst/>
              <a:latin typeface="+mn-lt"/>
              <a:ea typeface="+mn-ea"/>
              <a:cs typeface="+mn-cs"/>
            </a:rPr>
            <a:t>令和元年度から</a:t>
          </a:r>
          <a:r>
            <a:rPr kumimoji="1" lang="ja-JP" altLang="en-US" sz="1100">
              <a:solidFill>
                <a:schemeClr val="dk1"/>
              </a:solidFill>
              <a:effectLst/>
              <a:latin typeface="+mn-lt"/>
              <a:ea typeface="+mn-ea"/>
              <a:cs typeface="+mn-cs"/>
            </a:rPr>
            <a:t>令和２年度にかけ、</a:t>
          </a:r>
          <a:r>
            <a:rPr kumimoji="1" lang="ja-JP" altLang="ja-JP" sz="1100">
              <a:solidFill>
                <a:schemeClr val="dk1"/>
              </a:solidFill>
              <a:effectLst/>
              <a:latin typeface="+mn-lt"/>
              <a:ea typeface="+mn-ea"/>
              <a:cs typeface="+mn-cs"/>
            </a:rPr>
            <a:t>し尿処理場、消防分署の建て替えを行っており、今後、数値は低下するものと思われる。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福島県西郷村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20,291
20,004
192.06
11,400,096
10,783,821
426,763
5,579,804
6,524,797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財政力指数は全国平均および福島県平均を大きく上回り、</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前後を推移している。地方法人税所得割等の税率改正に伴い、今後、地方税総額の減少が見込まれるが、その時点での経済状況で法人税は大きく上下するため一時的な上昇はあるが、長期的には減少傾向である。収納率向上や企業誘致等により、再度、税収増加を図り、歳入の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11289</xdr:rowOff>
    </xdr:from>
    <xdr:to>
      <xdr:col>23</xdr:col>
      <xdr:colOff>133350</xdr:colOff>
      <xdr:row>45</xdr:row>
      <xdr:rowOff>141111</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54939"/>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97666</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9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11289</xdr:rowOff>
    </xdr:from>
    <xdr:to>
      <xdr:col>24</xdr:col>
      <xdr:colOff>12700</xdr:colOff>
      <xdr:row>37</xdr:row>
      <xdr:rowOff>11289</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54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113595</xdr:rowOff>
    </xdr:from>
    <xdr:to>
      <xdr:col>23</xdr:col>
      <xdr:colOff>133350</xdr:colOff>
      <xdr:row>40</xdr:row>
      <xdr:rowOff>140405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6971595"/>
          <a:ext cx="8382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131532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60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140405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9850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1411</xdr:rowOff>
    </xdr:from>
    <xdr:to>
      <xdr:col>19</xdr:col>
      <xdr:colOff>184150</xdr:colOff>
      <xdr:row>42</xdr:row>
      <xdr:rowOff>103011</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87788</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8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127000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153811</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9850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114599</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79322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6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89605</xdr:rowOff>
    </xdr:from>
    <xdr:to>
      <xdr:col>19</xdr:col>
      <xdr:colOff>184150</xdr:colOff>
      <xdr:row>41</xdr:row>
      <xdr:rowOff>19755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29932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1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103011</xdr:rowOff>
    </xdr:from>
    <xdr:to>
      <xdr:col>7</xdr:col>
      <xdr:colOff>31750</xdr:colOff>
      <xdr:row>41</xdr:row>
      <xdr:rowOff>33161</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43338</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昨年度と比較すると</a:t>
          </a:r>
          <a:r>
            <a:rPr kumimoji="1" lang="en-US" altLang="ja-JP" sz="1100" b="0" i="0" baseline="0">
              <a:solidFill>
                <a:schemeClr val="dk1"/>
              </a:solidFill>
              <a:effectLst/>
              <a:latin typeface="+mn-lt"/>
              <a:ea typeface="+mn-ea"/>
              <a:cs typeface="+mn-cs"/>
            </a:rPr>
            <a:t>2.7</a:t>
          </a:r>
          <a:r>
            <a:rPr kumimoji="1" lang="ja-JP" altLang="en-US" sz="1100" b="0" i="0" baseline="0">
              <a:solidFill>
                <a:schemeClr val="dk1"/>
              </a:solidFill>
              <a:effectLst/>
              <a:latin typeface="+mn-lt"/>
              <a:ea typeface="+mn-ea"/>
              <a:cs typeface="+mn-cs"/>
            </a:rPr>
            <a:t>％増加している</a:t>
          </a:r>
          <a:r>
            <a:rPr kumimoji="1" lang="ja-JP" altLang="ja-JP" sz="1100" b="0" i="0" baseline="0">
              <a:solidFill>
                <a:schemeClr val="dk1"/>
              </a:solidFill>
              <a:effectLst/>
              <a:latin typeface="+mn-lt"/>
              <a:ea typeface="+mn-ea"/>
              <a:cs typeface="+mn-cs"/>
            </a:rPr>
            <a:t>。令和元年度については、</a:t>
          </a:r>
          <a:r>
            <a:rPr kumimoji="1" lang="ja-JP" altLang="en-US" sz="1100" b="0" i="0" baseline="0">
              <a:solidFill>
                <a:schemeClr val="dk1"/>
              </a:solidFill>
              <a:effectLst/>
              <a:latin typeface="+mn-lt"/>
              <a:ea typeface="+mn-ea"/>
              <a:cs typeface="+mn-cs"/>
            </a:rPr>
            <a:t>社会保障費関係の自然増、消費税増税等に伴って経常経費が増加したことにより数値が増加。</a:t>
          </a:r>
          <a:r>
            <a:rPr lang="ja-JP" altLang="ja-JP" sz="1100" b="0" i="0" baseline="0">
              <a:solidFill>
                <a:schemeClr val="dk1"/>
              </a:solidFill>
              <a:effectLst/>
              <a:latin typeface="+mn-lt"/>
              <a:ea typeface="+mn-ea"/>
              <a:cs typeface="+mn-cs"/>
            </a:rPr>
            <a:t>長期的目線では社会保障費関係の自然増が</a:t>
          </a:r>
          <a:r>
            <a:rPr lang="ja-JP" altLang="en-US" sz="1100" b="0" i="0" baseline="0">
              <a:solidFill>
                <a:schemeClr val="dk1"/>
              </a:solidFill>
              <a:effectLst/>
              <a:latin typeface="+mn-lt"/>
              <a:ea typeface="+mn-ea"/>
              <a:cs typeface="+mn-cs"/>
            </a:rPr>
            <a:t>より一層</a:t>
          </a:r>
          <a:r>
            <a:rPr lang="ja-JP" altLang="ja-JP" sz="1100" b="0" i="0" baseline="0">
              <a:solidFill>
                <a:schemeClr val="dk1"/>
              </a:solidFill>
              <a:effectLst/>
              <a:latin typeface="+mn-lt"/>
              <a:ea typeface="+mn-ea"/>
              <a:cs typeface="+mn-cs"/>
            </a:rPr>
            <a:t>見込まれるため、</a:t>
          </a:r>
          <a:r>
            <a:rPr lang="ja-JP" altLang="en-US" sz="1100" b="0" i="0" baseline="0">
              <a:solidFill>
                <a:schemeClr val="dk1"/>
              </a:solidFill>
              <a:effectLst/>
              <a:latin typeface="+mn-lt"/>
              <a:ea typeface="+mn-ea"/>
              <a:cs typeface="+mn-cs"/>
            </a:rPr>
            <a:t>さらなる</a:t>
          </a:r>
          <a:r>
            <a:rPr kumimoji="1" lang="ja-JP" altLang="ja-JP" sz="1100" b="0" i="0" baseline="0">
              <a:solidFill>
                <a:schemeClr val="dk1"/>
              </a:solidFill>
              <a:effectLst/>
              <a:latin typeface="+mn-lt"/>
              <a:ea typeface="+mn-ea"/>
              <a:cs typeface="+mn-cs"/>
            </a:rPr>
            <a:t>事務の効率化、経費の抑制に努めるとともに、財源となる税収の向上を図ることで数値の改善に努める。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84836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73792"/>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56913</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4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84836</xdr:rowOff>
    </xdr:from>
    <xdr:to>
      <xdr:col>24</xdr:col>
      <xdr:colOff>12700</xdr:colOff>
      <xdr:row>67</xdr:row>
      <xdr:rowOff>84836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7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32258</xdr:rowOff>
    </xdr:from>
    <xdr:to>
      <xdr:col>23</xdr:col>
      <xdr:colOff>133350</xdr:colOff>
      <xdr:row>63</xdr:row>
      <xdr:rowOff>162560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833608"/>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123461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32258</xdr:rowOff>
    </xdr:from>
    <xdr:to>
      <xdr:col>19</xdr:col>
      <xdr:colOff>133350</xdr:colOff>
      <xdr:row>63</xdr:row>
      <xdr:rowOff>56388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83360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56388</xdr:rowOff>
    </xdr:from>
    <xdr:to>
      <xdr:col>15</xdr:col>
      <xdr:colOff>82550</xdr:colOff>
      <xdr:row>65</xdr:row>
      <xdr:rowOff>80264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857738"/>
          <a:ext cx="889000" cy="36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169181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51562</xdr:rowOff>
    </xdr:from>
    <xdr:to>
      <xdr:col>11</xdr:col>
      <xdr:colOff>31750</xdr:colOff>
      <xdr:row>65</xdr:row>
      <xdr:rowOff>80264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852912"/>
          <a:ext cx="889000" cy="37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117365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99822</xdr:rowOff>
    </xdr:from>
    <xdr:to>
      <xdr:col>7</xdr:col>
      <xdr:colOff>31750</xdr:colOff>
      <xdr:row>63</xdr:row>
      <xdr:rowOff>29972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40149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83837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88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152908</xdr:rowOff>
    </xdr:from>
    <xdr:to>
      <xdr:col>19</xdr:col>
      <xdr:colOff>184150</xdr:colOff>
      <xdr:row>63</xdr:row>
      <xdr:rowOff>83058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93235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55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5588</xdr:rowOff>
    </xdr:from>
    <xdr:to>
      <xdr:col>15</xdr:col>
      <xdr:colOff>133350</xdr:colOff>
      <xdr:row>63</xdr:row>
      <xdr:rowOff>107188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117365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29464</xdr:rowOff>
    </xdr:from>
    <xdr:to>
      <xdr:col>11</xdr:col>
      <xdr:colOff>82550</xdr:colOff>
      <xdr:row>65</xdr:row>
      <xdr:rowOff>131064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1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115841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26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762</xdr:rowOff>
    </xdr:from>
    <xdr:to>
      <xdr:col>7</xdr:col>
      <xdr:colOff>31750</xdr:colOff>
      <xdr:row>63</xdr:row>
      <xdr:rowOff>102362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87139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[157,683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物件費総額が前年度に引き続き</a:t>
          </a:r>
          <a:r>
            <a:rPr kumimoji="1" lang="ja-JP" altLang="en-US" sz="1100" b="0" i="0" baseline="0">
              <a:solidFill>
                <a:schemeClr val="dk1"/>
              </a:solidFill>
              <a:effectLst/>
              <a:latin typeface="+mn-lt"/>
              <a:ea typeface="+mn-ea"/>
              <a:cs typeface="+mn-cs"/>
            </a:rPr>
            <a:t>減少傾向となっている</a:t>
          </a:r>
          <a:r>
            <a:rPr kumimoji="1" lang="ja-JP" altLang="ja-JP" sz="1100" b="0" i="0" baseline="0">
              <a:solidFill>
                <a:schemeClr val="dk1"/>
              </a:solidFill>
              <a:effectLst/>
              <a:latin typeface="+mn-lt"/>
              <a:ea typeface="+mn-ea"/>
              <a:cs typeface="+mn-cs"/>
            </a:rPr>
            <a:t>ため、一人当たりの金額が減少している。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物件費の増減については、放射性物質の住宅除染に伴う業務委託の事業費が大きく影響し、平成２４年度から実施してきた住宅除染が完了したことが最大の要因である。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全国平均、県平均と比較するとまだ高い数字となっているが、今後の除染対策事業費の減少に伴い、減少するものと思われます。</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20817</xdr:rowOff>
    </xdr:from>
    <xdr:to>
      <xdr:col>23</xdr:col>
      <xdr:colOff>133350</xdr:colOff>
      <xdr:row>82</xdr:row>
      <xdr:rowOff>36830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908267"/>
          <a:ext cx="0" cy="1874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8907</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406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36830</xdr:rowOff>
    </xdr:from>
    <xdr:to>
      <xdr:col>24</xdr:col>
      <xdr:colOff>12700</xdr:colOff>
      <xdr:row>82</xdr:row>
      <xdr:rowOff>36830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409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107194</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65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20817</xdr:rowOff>
    </xdr:from>
    <xdr:to>
      <xdr:col>24</xdr:col>
      <xdr:colOff>12700</xdr:colOff>
      <xdr:row>81</xdr:row>
      <xdr:rowOff>20817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908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124600</xdr:rowOff>
    </xdr:from>
    <xdr:to>
      <xdr:col>23</xdr:col>
      <xdr:colOff>133350</xdr:colOff>
      <xdr:row>81</xdr:row>
      <xdr:rowOff>126767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114800" y="14012050"/>
          <a:ext cx="838200" cy="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55737</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3771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39210</xdr:rowOff>
    </xdr:from>
    <xdr:to>
      <xdr:col>23</xdr:col>
      <xdr:colOff>184150</xdr:colOff>
      <xdr:row>81</xdr:row>
      <xdr:rowOff>140810</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392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126767</xdr:rowOff>
    </xdr:from>
    <xdr:to>
      <xdr:col>19</xdr:col>
      <xdr:colOff>133350</xdr:colOff>
      <xdr:row>82</xdr:row>
      <xdr:rowOff>166864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3225800" y="14014217"/>
          <a:ext cx="889000" cy="21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38421</xdr:rowOff>
    </xdr:from>
    <xdr:to>
      <xdr:col>19</xdr:col>
      <xdr:colOff>184150</xdr:colOff>
      <xdr:row>81</xdr:row>
      <xdr:rowOff>140021</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3925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150198</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694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166864</xdr:rowOff>
    </xdr:from>
    <xdr:to>
      <xdr:col>15</xdr:col>
      <xdr:colOff>82550</xdr:colOff>
      <xdr:row>89</xdr:row>
      <xdr:rowOff>130652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2336800" y="14225764"/>
          <a:ext cx="889000" cy="116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41100</xdr:rowOff>
    </xdr:from>
    <xdr:to>
      <xdr:col>15</xdr:col>
      <xdr:colOff>133350</xdr:colOff>
      <xdr:row>81</xdr:row>
      <xdr:rowOff>142700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392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152877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697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100369</xdr:rowOff>
    </xdr:from>
    <xdr:to>
      <xdr:col>11</xdr:col>
      <xdr:colOff>31750</xdr:colOff>
      <xdr:row>89</xdr:row>
      <xdr:rowOff>130652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4845069"/>
          <a:ext cx="889000" cy="54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54518</xdr:rowOff>
    </xdr:from>
    <xdr:to>
      <xdr:col>11</xdr:col>
      <xdr:colOff>82550</xdr:colOff>
      <xdr:row>81</xdr:row>
      <xdr:rowOff>156118</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394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166295</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71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40055</xdr:rowOff>
    </xdr:from>
    <xdr:to>
      <xdr:col>7</xdr:col>
      <xdr:colOff>31750</xdr:colOff>
      <xdr:row>81</xdr:row>
      <xdr:rowOff>141655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392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151832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696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73800</xdr:rowOff>
    </xdr:from>
    <xdr:to>
      <xdr:col>23</xdr:col>
      <xdr:colOff>184150</xdr:colOff>
      <xdr:row>82</xdr:row>
      <xdr:rowOff>3950</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396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45877</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39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75967</xdr:rowOff>
    </xdr:from>
    <xdr:to>
      <xdr:col>19</xdr:col>
      <xdr:colOff>184150</xdr:colOff>
      <xdr:row>82</xdr:row>
      <xdr:rowOff>6117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396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162344</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4049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116064</xdr:rowOff>
    </xdr:from>
    <xdr:to>
      <xdr:col>15</xdr:col>
      <xdr:colOff>133350</xdr:colOff>
      <xdr:row>83</xdr:row>
      <xdr:rowOff>46214</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17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30991</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426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89</xdr:row>
      <xdr:rowOff>79852</xdr:rowOff>
    </xdr:from>
    <xdr:to>
      <xdr:col>11</xdr:col>
      <xdr:colOff>82550</xdr:colOff>
      <xdr:row>90</xdr:row>
      <xdr:rowOff>10002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533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89</xdr:row>
      <xdr:rowOff>166229</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5425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49569</xdr:rowOff>
    </xdr:from>
    <xdr:to>
      <xdr:col>7</xdr:col>
      <xdr:colOff>31750</xdr:colOff>
      <xdr:row>86</xdr:row>
      <xdr:rowOff>151169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479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135946</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488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類似団体平均を３．</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ポイント上回っている。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指数については前年度と変化は無いが、緩やかに減少している。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職員の定数管理、給与水準、各種手当の総点検を行うなど、より一層の給与の適正化に努める。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今年度数値が未公表であるため、前年度数値を引用しています。</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130629</xdr:rowOff>
    </xdr:from>
    <xdr:to>
      <xdr:col>81</xdr:col>
      <xdr:colOff>44450</xdr:colOff>
      <xdr:row>89</xdr:row>
      <xdr:rowOff>69850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846629"/>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45556</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130629</xdr:rowOff>
    </xdr:from>
    <xdr:to>
      <xdr:col>81</xdr:col>
      <xdr:colOff>133350</xdr:colOff>
      <xdr:row>80</xdr:row>
      <xdr:rowOff>130629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84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103414</xdr:rowOff>
    </xdr:from>
    <xdr:to>
      <xdr:col>81</xdr:col>
      <xdr:colOff>44450</xdr:colOff>
      <xdr:row>88</xdr:row>
      <xdr:rowOff>155121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5191014"/>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103414</xdr:rowOff>
    </xdr:from>
    <xdr:to>
      <xdr:col>77</xdr:col>
      <xdr:colOff>44450</xdr:colOff>
      <xdr:row>88</xdr:row>
      <xdr:rowOff>155121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519101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68943</xdr:rowOff>
    </xdr:from>
    <xdr:to>
      <xdr:col>72</xdr:col>
      <xdr:colOff>203200</xdr:colOff>
      <xdr:row>88</xdr:row>
      <xdr:rowOff>155121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515654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68943</xdr:rowOff>
    </xdr:from>
    <xdr:to>
      <xdr:col>68</xdr:col>
      <xdr:colOff>152400</xdr:colOff>
      <xdr:row>88</xdr:row>
      <xdr:rowOff>86179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515654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104321</xdr:rowOff>
    </xdr:from>
    <xdr:to>
      <xdr:col>81</xdr:col>
      <xdr:colOff>95250</xdr:colOff>
      <xdr:row>89</xdr:row>
      <xdr:rowOff>34471</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198</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508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52614</xdr:rowOff>
    </xdr:from>
    <xdr:to>
      <xdr:col>77</xdr:col>
      <xdr:colOff>95250</xdr:colOff>
      <xdr:row>88</xdr:row>
      <xdr:rowOff>154214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138991</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5226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104321</xdr:rowOff>
    </xdr:from>
    <xdr:to>
      <xdr:col>73</xdr:col>
      <xdr:colOff>44450</xdr:colOff>
      <xdr:row>89</xdr:row>
      <xdr:rowOff>34471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19248</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52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18143</xdr:rowOff>
    </xdr:from>
    <xdr:to>
      <xdr:col>68</xdr:col>
      <xdr:colOff>203200</xdr:colOff>
      <xdr:row>88</xdr:row>
      <xdr:rowOff>119743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104520</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35379</xdr:rowOff>
    </xdr:from>
    <xdr:to>
      <xdr:col>64</xdr:col>
      <xdr:colOff>152400</xdr:colOff>
      <xdr:row>88</xdr:row>
      <xdr:rowOff>136979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121756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520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退職者数に対し同数以下の人数で職員採用を行い定員管理を行ってきたため、数字はほぼ横ばいで推移している。業務量の増加や団塊世代の退職が見込まれるため、適正な職員数の確保するためも同数以上の新規雇用を行っていく必要があるため、今後は全国平均、県平均に近い数字となる見込みであ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109765</xdr:rowOff>
    </xdr:from>
    <xdr:to>
      <xdr:col>81</xdr:col>
      <xdr:colOff>44450</xdr:colOff>
      <xdr:row>67</xdr:row>
      <xdr:rowOff>128270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53865"/>
          <a:ext cx="0" cy="1561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24692</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97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109765</xdr:rowOff>
    </xdr:from>
    <xdr:to>
      <xdr:col>81</xdr:col>
      <xdr:colOff>133350</xdr:colOff>
      <xdr:row>58</xdr:row>
      <xdr:rowOff>109765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5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152944</xdr:rowOff>
    </xdr:from>
    <xdr:to>
      <xdr:col>81</xdr:col>
      <xdr:colOff>44450</xdr:colOff>
      <xdr:row>60</xdr:row>
      <xdr:rowOff>163285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439944"/>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4462</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462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152944</xdr:rowOff>
    </xdr:from>
    <xdr:to>
      <xdr:col>77</xdr:col>
      <xdr:colOff>44450</xdr:colOff>
      <xdr:row>61</xdr:row>
      <xdr:rowOff>45266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5290800" y="10439944"/>
          <a:ext cx="889000" cy="6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28938</xdr:rowOff>
    </xdr:from>
    <xdr:to>
      <xdr:col>77</xdr:col>
      <xdr:colOff>95250</xdr:colOff>
      <xdr:row>61</xdr:row>
      <xdr:rowOff>130538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115315</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573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36649</xdr:rowOff>
    </xdr:from>
    <xdr:to>
      <xdr:col>72</xdr:col>
      <xdr:colOff>203200</xdr:colOff>
      <xdr:row>61</xdr:row>
      <xdr:rowOff>45266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495099"/>
          <a:ext cx="889000" cy="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132551</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21137</xdr:rowOff>
    </xdr:from>
    <xdr:to>
      <xdr:col>68</xdr:col>
      <xdr:colOff>152400</xdr:colOff>
      <xdr:row>61</xdr:row>
      <xdr:rowOff>36649</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479587"/>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39279</xdr:rowOff>
    </xdr:from>
    <xdr:to>
      <xdr:col>68</xdr:col>
      <xdr:colOff>203200</xdr:colOff>
      <xdr:row>61</xdr:row>
      <xdr:rowOff>140879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125656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25491</xdr:rowOff>
    </xdr:from>
    <xdr:to>
      <xdr:col>64</xdr:col>
      <xdr:colOff>152400</xdr:colOff>
      <xdr:row>61</xdr:row>
      <xdr:rowOff>127091</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111868</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112485</xdr:rowOff>
    </xdr:from>
    <xdr:to>
      <xdr:col>81</xdr:col>
      <xdr:colOff>95250</xdr:colOff>
      <xdr:row>61</xdr:row>
      <xdr:rowOff>42635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129012</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24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102144</xdr:rowOff>
    </xdr:from>
    <xdr:to>
      <xdr:col>77</xdr:col>
      <xdr:colOff>95250</xdr:colOff>
      <xdr:row>61</xdr:row>
      <xdr:rowOff>32294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42471</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158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165916</xdr:rowOff>
    </xdr:from>
    <xdr:to>
      <xdr:col>73</xdr:col>
      <xdr:colOff>44450</xdr:colOff>
      <xdr:row>61</xdr:row>
      <xdr:rowOff>96066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4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106243</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157299</xdr:rowOff>
    </xdr:from>
    <xdr:to>
      <xdr:col>68</xdr:col>
      <xdr:colOff>203200</xdr:colOff>
      <xdr:row>61</xdr:row>
      <xdr:rowOff>87449</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97626</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141787</xdr:rowOff>
    </xdr:from>
    <xdr:to>
      <xdr:col>64</xdr:col>
      <xdr:colOff>152400</xdr:colOff>
      <xdr:row>61</xdr:row>
      <xdr:rowOff>71937</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42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82114</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19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実質公債費比率は緩やかに減少傾向ではあ</a:t>
          </a:r>
          <a:r>
            <a:rPr lang="ja-JP" altLang="en-US" sz="1100" b="0" i="0" baseline="0">
              <a:solidFill>
                <a:schemeClr val="dk1"/>
              </a:solidFill>
              <a:effectLst/>
              <a:latin typeface="+mn-lt"/>
              <a:ea typeface="+mn-ea"/>
              <a:cs typeface="+mn-cs"/>
            </a:rPr>
            <a:t>り、今回については</a:t>
          </a:r>
          <a:r>
            <a:rPr lang="ja-JP" altLang="ja-JP" sz="1100" b="0" i="0" baseline="0">
              <a:solidFill>
                <a:schemeClr val="dk1"/>
              </a:solidFill>
              <a:effectLst/>
              <a:latin typeface="+mn-lt"/>
              <a:ea typeface="+mn-ea"/>
              <a:cs typeface="+mn-cs"/>
            </a:rPr>
            <a:t>全国平均・県平均・類似団体平均を</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回っている。今後、大型公共事業を予定しているが、起債元金償還額と起債借入額とのバランスを図りながら、可能な限り繰上償還を行う等、</a:t>
          </a:r>
          <a:r>
            <a:rPr lang="ja-JP" altLang="en-US" sz="1100" b="0" i="0" baseline="0">
              <a:solidFill>
                <a:schemeClr val="dk1"/>
              </a:solidFill>
              <a:effectLst/>
              <a:latin typeface="+mn-lt"/>
              <a:ea typeface="+mn-ea"/>
              <a:cs typeface="+mn-cs"/>
            </a:rPr>
            <a:t>さらなる</a:t>
          </a:r>
          <a:r>
            <a:rPr lang="ja-JP" altLang="ja-JP" sz="1100" b="0" i="0" baseline="0">
              <a:solidFill>
                <a:schemeClr val="dk1"/>
              </a:solidFill>
              <a:effectLst/>
              <a:latin typeface="+mn-lt"/>
              <a:ea typeface="+mn-ea"/>
              <a:cs typeface="+mn-cs"/>
            </a:rPr>
            <a:t>状況の改善に努める。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96157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302466"/>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167459</xdr:rowOff>
    </xdr:from>
    <xdr:to>
      <xdr:col>81</xdr:col>
      <xdr:colOff>44450</xdr:colOff>
      <xdr:row>40</xdr:row>
      <xdr:rowOff>85634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6854009"/>
          <a:ext cx="8382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157678</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84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85634</xdr:rowOff>
    </xdr:from>
    <xdr:to>
      <xdr:col>77</xdr:col>
      <xdr:colOff>44450</xdr:colOff>
      <xdr:row>41</xdr:row>
      <xdr:rowOff>3810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6943634"/>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21046</xdr:rowOff>
    </xdr:from>
    <xdr:to>
      <xdr:col>77</xdr:col>
      <xdr:colOff>95250</xdr:colOff>
      <xdr:row>40</xdr:row>
      <xdr:rowOff>122646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132823</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647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3810</xdr:rowOff>
    </xdr:from>
    <xdr:to>
      <xdr:col>72</xdr:col>
      <xdr:colOff>203200</xdr:colOff>
      <xdr:row>41</xdr:row>
      <xdr:rowOff>65859</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703326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7257</xdr:rowOff>
    </xdr:from>
    <xdr:to>
      <xdr:col>73</xdr:col>
      <xdr:colOff>44450</xdr:colOff>
      <xdr:row>40</xdr:row>
      <xdr:rowOff>108857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119034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65859</xdr:rowOff>
    </xdr:from>
    <xdr:to>
      <xdr:col>68</xdr:col>
      <xdr:colOff>152400</xdr:colOff>
      <xdr:row>41</xdr:row>
      <xdr:rowOff>134801</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709530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125928</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48623</xdr:rowOff>
    </xdr:from>
    <xdr:to>
      <xdr:col>64</xdr:col>
      <xdr:colOff>152400</xdr:colOff>
      <xdr:row>40</xdr:row>
      <xdr:rowOff>150223</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160400</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116659</xdr:rowOff>
    </xdr:from>
    <xdr:to>
      <xdr:col>81</xdr:col>
      <xdr:colOff>95250</xdr:colOff>
      <xdr:row>40</xdr:row>
      <xdr:rowOff>46809</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80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133186</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64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34834</xdr:rowOff>
    </xdr:from>
    <xdr:to>
      <xdr:col>77</xdr:col>
      <xdr:colOff>95250</xdr:colOff>
      <xdr:row>40</xdr:row>
      <xdr:rowOff>136434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89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121211</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979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39387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15059</xdr:rowOff>
    </xdr:from>
    <xdr:to>
      <xdr:col>68</xdr:col>
      <xdr:colOff>203200</xdr:colOff>
      <xdr:row>41</xdr:row>
      <xdr:rowOff>116659</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704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101436</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713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84001</xdr:rowOff>
    </xdr:from>
    <xdr:to>
      <xdr:col>64</xdr:col>
      <xdr:colOff>152400</xdr:colOff>
      <xdr:row>42</xdr:row>
      <xdr:rowOff>14151</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711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170378</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719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白河地方土地開発公社の債務償還完了、および一部事務組合の公債費負担が減少したことにより減少している。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全国平均・県平均・類似団体平均より低く、当面低い数値で推移する見込であるが、今後、大型公共事業控えているため、内容を厳に精査するとともに、財源の確保に努め、起債の発行抑制を図る。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153060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451100"/>
          <a:ext cx="0" cy="14738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125137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89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153060</xdr:rowOff>
    </xdr:from>
    <xdr:to>
      <xdr:col>81</xdr:col>
      <xdr:colOff>133350</xdr:colOff>
      <xdr:row>22</xdr:row>
      <xdr:rowOff>153060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92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72458</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4727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100381</xdr:rowOff>
    </xdr:from>
    <xdr:to>
      <xdr:col>81</xdr:col>
      <xdr:colOff>95250</xdr:colOff>
      <xdr:row>15</xdr:row>
      <xdr:rowOff>30531</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50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110033</xdr:rowOff>
    </xdr:from>
    <xdr:to>
      <xdr:col>77</xdr:col>
      <xdr:colOff>95250</xdr:colOff>
      <xdr:row>15</xdr:row>
      <xdr:rowOff>40183</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51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50360</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279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135128</xdr:rowOff>
    </xdr:from>
    <xdr:to>
      <xdr:col>73</xdr:col>
      <xdr:colOff>44450</xdr:colOff>
      <xdr:row>15</xdr:row>
      <xdr:rowOff>65278</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5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75455</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30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149606</xdr:rowOff>
    </xdr:from>
    <xdr:to>
      <xdr:col>68</xdr:col>
      <xdr:colOff>203200</xdr:colOff>
      <xdr:row>15</xdr:row>
      <xdr:rowOff>79756</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89933</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31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福島県西郷村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20,291
20,004
192.06
11,400,096
10,783,821
426,763
5,579,804
6,524,797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数値については</a:t>
          </a:r>
          <a:r>
            <a:rPr lang="ja-JP" altLang="en-US" sz="1100" b="0" i="0" baseline="0">
              <a:solidFill>
                <a:schemeClr val="dk1"/>
              </a:solidFill>
              <a:effectLst/>
              <a:latin typeface="+mn-lt"/>
              <a:ea typeface="+mn-ea"/>
              <a:cs typeface="+mn-cs"/>
            </a:rPr>
            <a:t>ほぼ横ばいとなっている</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人員については定員数が横ばいとなったことから、人件費についても大きな増減は見られなかった。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近年は職員採用を退職者数同等以下の採用を実施してきたため人件費抑制に一定の効果はあったが、多様化する行政サービスの提供を維持するには限界がある。　</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提供する行政サービスの質の向上、維持ができるよう、適正な人員確保を考慮しつつ、経費抑制に努める。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1270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6768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111760</xdr:rowOff>
    </xdr:from>
    <xdr:to>
      <xdr:col>24</xdr:col>
      <xdr:colOff>25400</xdr:colOff>
      <xdr:row>36</xdr:row>
      <xdr:rowOff>119380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839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142257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36</xdr:row>
      <xdr:rowOff>119380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306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37</xdr:row>
      <xdr:rowOff>153670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3062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163830</xdr:rowOff>
    </xdr:from>
    <xdr:to>
      <xdr:col>15</xdr:col>
      <xdr:colOff>149225</xdr:colOff>
      <xdr:row>36</xdr:row>
      <xdr:rowOff>93980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104157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115570</xdr:rowOff>
    </xdr:from>
    <xdr:to>
      <xdr:col>11</xdr:col>
      <xdr:colOff>9525</xdr:colOff>
      <xdr:row>37</xdr:row>
      <xdr:rowOff>153670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59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33037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68580</xdr:rowOff>
    </xdr:from>
    <xdr:to>
      <xdr:col>20</xdr:col>
      <xdr:colOff>38100</xdr:colOff>
      <xdr:row>36</xdr:row>
      <xdr:rowOff>170180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154957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xdr:rowOff>
    </xdr:from>
    <xdr:to>
      <xdr:col>15</xdr:col>
      <xdr:colOff>149225</xdr:colOff>
      <xdr:row>36</xdr:row>
      <xdr:rowOff>109220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93997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102870</xdr:rowOff>
    </xdr:from>
    <xdr:to>
      <xdr:col>11</xdr:col>
      <xdr:colOff>60325</xdr:colOff>
      <xdr:row>38</xdr:row>
      <xdr:rowOff>33020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17797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全国平均は上回っているが、類似団体、県平均は下回っている。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これは、経常収支比率の上昇と連動するものだが、各種計画作成に伴う調査等の委託料、電算システムの更新等の臨時的な経費増が主な要因である。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引き続き、事業の内容の精査、効果に配慮しながら、経費削減に努める。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20</xdr:row>
      <xdr:rowOff>58420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301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3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69850</xdr:rowOff>
    </xdr:from>
    <xdr:to>
      <xdr:col>82</xdr:col>
      <xdr:colOff>107950</xdr:colOff>
      <xdr:row>15</xdr:row>
      <xdr:rowOff>107950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641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97807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69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125730</xdr:rowOff>
    </xdr:from>
    <xdr:to>
      <xdr:col>82</xdr:col>
      <xdr:colOff>158750</xdr:colOff>
      <xdr:row>16</xdr:row>
      <xdr:rowOff>55880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69850</xdr:rowOff>
    </xdr:from>
    <xdr:to>
      <xdr:col>78</xdr:col>
      <xdr:colOff>69850</xdr:colOff>
      <xdr:row>15</xdr:row>
      <xdr:rowOff>153670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6416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110490</xdr:rowOff>
    </xdr:from>
    <xdr:to>
      <xdr:col>78</xdr:col>
      <xdr:colOff>120650</xdr:colOff>
      <xdr:row>16</xdr:row>
      <xdr:rowOff>40640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25417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6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153670</xdr:rowOff>
    </xdr:from>
    <xdr:to>
      <xdr:col>73</xdr:col>
      <xdr:colOff>180975</xdr:colOff>
      <xdr:row>16</xdr:row>
      <xdr:rowOff>5080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725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12717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92710</xdr:rowOff>
    </xdr:from>
    <xdr:to>
      <xdr:col>69</xdr:col>
      <xdr:colOff>92075</xdr:colOff>
      <xdr:row>16</xdr:row>
      <xdr:rowOff>5080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6644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160020</xdr:rowOff>
    </xdr:from>
    <xdr:to>
      <xdr:col>65</xdr:col>
      <xdr:colOff>53975</xdr:colOff>
      <xdr:row>15</xdr:row>
      <xdr:rowOff>90170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100347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57150</xdr:rowOff>
    </xdr:from>
    <xdr:to>
      <xdr:col>82</xdr:col>
      <xdr:colOff>158750</xdr:colOff>
      <xdr:row>15</xdr:row>
      <xdr:rowOff>158750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73677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19050</xdr:rowOff>
    </xdr:from>
    <xdr:to>
      <xdr:col>78</xdr:col>
      <xdr:colOff>120650</xdr:colOff>
      <xdr:row>15</xdr:row>
      <xdr:rowOff>120650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130827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35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102870</xdr:rowOff>
    </xdr:from>
    <xdr:to>
      <xdr:col>74</xdr:col>
      <xdr:colOff>31750</xdr:colOff>
      <xdr:row>16</xdr:row>
      <xdr:rowOff>33020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17797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7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125730</xdr:rowOff>
    </xdr:from>
    <xdr:to>
      <xdr:col>69</xdr:col>
      <xdr:colOff>142875</xdr:colOff>
      <xdr:row>16</xdr:row>
      <xdr:rowOff>55880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40657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41910</xdr:rowOff>
    </xdr:from>
    <xdr:to>
      <xdr:col>65</xdr:col>
      <xdr:colOff>53975</xdr:colOff>
      <xdr:row>15</xdr:row>
      <xdr:rowOff>143510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128287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70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数値については大きく増額したが、類似団体、全国平均、県平均は下回っている。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扶助費は、障がい福祉サービス費、子どもの医療費助成、児童手当など、生活に密着する社会保障経費であるため、今後も増加が予想されるが、社会保障費全体の圧縮に努めなければ、他の予算全体にも大きな影響を及ぼす恐れがあるため、単独の扶助費については見直しも視野に入れ検討する必要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143328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42400"/>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118835</xdr:rowOff>
    </xdr:from>
    <xdr:to>
      <xdr:col>24</xdr:col>
      <xdr:colOff>25400</xdr:colOff>
      <xdr:row>56</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5485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78015</xdr:rowOff>
    </xdr:from>
    <xdr:to>
      <xdr:col>19</xdr:col>
      <xdr:colOff>187325</xdr:colOff>
      <xdr:row>55</xdr:row>
      <xdr:rowOff>118835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336315"/>
          <a:ext cx="889000" cy="21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78015</xdr:rowOff>
    </xdr:from>
    <xdr:to>
      <xdr:col>15</xdr:col>
      <xdr:colOff>98425</xdr:colOff>
      <xdr:row>54</xdr:row>
      <xdr:rowOff>143328</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3363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129920</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86178</xdr:rowOff>
    </xdr:from>
    <xdr:to>
      <xdr:col>11</xdr:col>
      <xdr:colOff>9525</xdr:colOff>
      <xdr:row>54</xdr:row>
      <xdr:rowOff>143328</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173028"/>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154412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68035</xdr:rowOff>
    </xdr:from>
    <xdr:to>
      <xdr:col>20</xdr:col>
      <xdr:colOff>38100</xdr:colOff>
      <xdr:row>55</xdr:row>
      <xdr:rowOff>169635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8362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27215</xdr:rowOff>
    </xdr:from>
    <xdr:to>
      <xdr:col>15</xdr:col>
      <xdr:colOff>149225</xdr:colOff>
      <xdr:row>54</xdr:row>
      <xdr:rowOff>128815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138992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92528</xdr:rowOff>
    </xdr:from>
    <xdr:to>
      <xdr:col>11</xdr:col>
      <xdr:colOff>60325</xdr:colOff>
      <xdr:row>55</xdr:row>
      <xdr:rowOff>22678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32855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35378</xdr:rowOff>
    </xdr:from>
    <xdr:to>
      <xdr:col>6</xdr:col>
      <xdr:colOff>171450</xdr:colOff>
      <xdr:row>53</xdr:row>
      <xdr:rowOff>136978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147155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前年比</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ポイント減少したが、全国・県平均と比べると以前高い水準である。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国民健康保険、介護保険事業、後期高齢者医療等の特別会計は社会保障費の自然増により増加が見込まれるため、大きな改善を見込むのは難しい。それ以外の企業会計に対しては独立採算の原則に鑑み、特別会計の財政基盤の健全化を図るとともに一般会計負担金の圧縮を検討する必要が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73660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8812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45737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3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73660</xdr:rowOff>
    </xdr:from>
    <xdr:to>
      <xdr:col>82</xdr:col>
      <xdr:colOff>196850</xdr:colOff>
      <xdr:row>60</xdr:row>
      <xdr:rowOff>73660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36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115570</xdr:rowOff>
    </xdr:from>
    <xdr:to>
      <xdr:col>82</xdr:col>
      <xdr:colOff>107950</xdr:colOff>
      <xdr:row>57</xdr:row>
      <xdr:rowOff>153670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8882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107967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115570</xdr:rowOff>
    </xdr:from>
    <xdr:to>
      <xdr:col>78</xdr:col>
      <xdr:colOff>69850</xdr:colOff>
      <xdr:row>57</xdr:row>
      <xdr:rowOff>146050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888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146050</xdr:rowOff>
    </xdr:from>
    <xdr:to>
      <xdr:col>73</xdr:col>
      <xdr:colOff>180975</xdr:colOff>
      <xdr:row>58</xdr:row>
      <xdr:rowOff>58420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9187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58420</xdr:rowOff>
    </xdr:from>
    <xdr:to>
      <xdr:col>69</xdr:col>
      <xdr:colOff>92075</xdr:colOff>
      <xdr:row>58</xdr:row>
      <xdr:rowOff>111760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0025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31767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102870</xdr:rowOff>
    </xdr:from>
    <xdr:to>
      <xdr:col>82</xdr:col>
      <xdr:colOff>158750</xdr:colOff>
      <xdr:row>58</xdr:row>
      <xdr:rowOff>33020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74947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64770</xdr:rowOff>
    </xdr:from>
    <xdr:to>
      <xdr:col>78</xdr:col>
      <xdr:colOff>120650</xdr:colOff>
      <xdr:row>57</xdr:row>
      <xdr:rowOff>166370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151147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95250</xdr:rowOff>
    </xdr:from>
    <xdr:to>
      <xdr:col>74</xdr:col>
      <xdr:colOff>31750</xdr:colOff>
      <xdr:row>58</xdr:row>
      <xdr:rowOff>25400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xdr:rowOff>
    </xdr:from>
    <xdr:to>
      <xdr:col>69</xdr:col>
      <xdr:colOff>142875</xdr:colOff>
      <xdr:row>58</xdr:row>
      <xdr:rowOff>109220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93997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60960</xdr:rowOff>
    </xdr:from>
    <xdr:to>
      <xdr:col>65</xdr:col>
      <xdr:colOff>53975</xdr:colOff>
      <xdr:row>58</xdr:row>
      <xdr:rowOff>162560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147337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前年比</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a:t>
          </a:r>
          <a:r>
            <a:rPr lang="ja-JP" altLang="en-US"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各種団体に対する補助金については内容・金額を含め検討を続行している。環境衛生に対する一部事務組合等の負担金など削減が難しい経費も含まれているため、今後の動向に注意を払いつつ、数値の改善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140716</xdr:rowOff>
    </xdr:from>
    <xdr:to>
      <xdr:col>82</xdr:col>
      <xdr:colOff>107950</xdr:colOff>
      <xdr:row>40</xdr:row>
      <xdr:rowOff>145288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7001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55643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140716</xdr:rowOff>
    </xdr:from>
    <xdr:to>
      <xdr:col>82</xdr:col>
      <xdr:colOff>196850</xdr:colOff>
      <xdr:row>34</xdr:row>
      <xdr:rowOff>140716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136144</xdr:rowOff>
    </xdr:from>
    <xdr:to>
      <xdr:col>82</xdr:col>
      <xdr:colOff>107950</xdr:colOff>
      <xdr:row>37</xdr:row>
      <xdr:rowOff>28702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30834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136144</xdr:rowOff>
    </xdr:from>
    <xdr:to>
      <xdr:col>78</xdr:col>
      <xdr:colOff>69850</xdr:colOff>
      <xdr:row>36</xdr:row>
      <xdr:rowOff>149860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3083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149860</xdr:rowOff>
    </xdr:from>
    <xdr:to>
      <xdr:col>73</xdr:col>
      <xdr:colOff>180975</xdr:colOff>
      <xdr:row>37</xdr:row>
      <xdr:rowOff>33274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3220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21844</xdr:rowOff>
    </xdr:from>
    <xdr:to>
      <xdr:col>69</xdr:col>
      <xdr:colOff>92075</xdr:colOff>
      <xdr:row>37</xdr:row>
      <xdr:rowOff>33274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194044"/>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165879</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16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85344</xdr:rowOff>
    </xdr:from>
    <xdr:to>
      <xdr:col>78</xdr:col>
      <xdr:colOff>120650</xdr:colOff>
      <xdr:row>37</xdr:row>
      <xdr:rowOff>15494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39387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153924</xdr:rowOff>
    </xdr:from>
    <xdr:to>
      <xdr:col>69</xdr:col>
      <xdr:colOff>142875</xdr:colOff>
      <xdr:row>37</xdr:row>
      <xdr:rowOff>84074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142494</xdr:rowOff>
    </xdr:from>
    <xdr:to>
      <xdr:col>65</xdr:col>
      <xdr:colOff>53975</xdr:colOff>
      <xdr:row>36</xdr:row>
      <xdr:rowOff>72644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82821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全国平均・県平均・類似団体平均を下回っている。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今後、大型公共事業が予定されているが、計画的な事業進捗、事業費の抑制、財源の確保に努め、地方債の新規発行を慎重に検討するとともに、可能な限り繰上償還を行い、公債費の抑制に努める。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35560</xdr:rowOff>
    </xdr:from>
    <xdr:to>
      <xdr:col>24</xdr:col>
      <xdr:colOff>25400</xdr:colOff>
      <xdr:row>79</xdr:row>
      <xdr:rowOff>106426</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2286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78503</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106426</xdr:rowOff>
    </xdr:from>
    <xdr:to>
      <xdr:col>24</xdr:col>
      <xdr:colOff>114300</xdr:colOff>
      <xdr:row>79</xdr:row>
      <xdr:rowOff>106426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121937</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35560</xdr:rowOff>
    </xdr:from>
    <xdr:to>
      <xdr:col>24</xdr:col>
      <xdr:colOff>114300</xdr:colOff>
      <xdr:row>74</xdr:row>
      <xdr:rowOff>35560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76708</xdr:rowOff>
    </xdr:from>
    <xdr:to>
      <xdr:col>24</xdr:col>
      <xdr:colOff>25400</xdr:colOff>
      <xdr:row>76</xdr:row>
      <xdr:rowOff>76708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1069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76708</xdr:rowOff>
    </xdr:from>
    <xdr:to>
      <xdr:col>19</xdr:col>
      <xdr:colOff>187325</xdr:colOff>
      <xdr:row>76</xdr:row>
      <xdr:rowOff>113285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106908"/>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103632</xdr:rowOff>
    </xdr:from>
    <xdr:to>
      <xdr:col>20</xdr:col>
      <xdr:colOff>38100</xdr:colOff>
      <xdr:row>77</xdr:row>
      <xdr:rowOff>33782</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18559</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220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113285</xdr:rowOff>
    </xdr:from>
    <xdr:to>
      <xdr:col>15</xdr:col>
      <xdr:colOff>98425</xdr:colOff>
      <xdr:row>76</xdr:row>
      <xdr:rowOff>163576</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143485"/>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117348</xdr:rowOff>
    </xdr:from>
    <xdr:to>
      <xdr:col>15</xdr:col>
      <xdr:colOff>149225</xdr:colOff>
      <xdr:row>77</xdr:row>
      <xdr:rowOff>47498</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32275</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99568</xdr:rowOff>
    </xdr:from>
    <xdr:to>
      <xdr:col>11</xdr:col>
      <xdr:colOff>9525</xdr:colOff>
      <xdr:row>76</xdr:row>
      <xdr:rowOff>163576</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1297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117348</xdr:rowOff>
    </xdr:from>
    <xdr:to>
      <xdr:col>11</xdr:col>
      <xdr:colOff>60325</xdr:colOff>
      <xdr:row>77</xdr:row>
      <xdr:rowOff>47498</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32275</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108204</xdr:rowOff>
    </xdr:from>
    <xdr:to>
      <xdr:col>6</xdr:col>
      <xdr:colOff>171450</xdr:colOff>
      <xdr:row>77</xdr:row>
      <xdr:rowOff>38354</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23131</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25908</xdr:rowOff>
    </xdr:from>
    <xdr:to>
      <xdr:col>24</xdr:col>
      <xdr:colOff>76200</xdr:colOff>
      <xdr:row>76</xdr:row>
      <xdr:rowOff>127508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42435</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90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25908</xdr:rowOff>
    </xdr:from>
    <xdr:to>
      <xdr:col>20</xdr:col>
      <xdr:colOff>38100</xdr:colOff>
      <xdr:row>76</xdr:row>
      <xdr:rowOff>127508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137685</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62485</xdr:rowOff>
    </xdr:from>
    <xdr:to>
      <xdr:col>15</xdr:col>
      <xdr:colOff>149225</xdr:colOff>
      <xdr:row>76</xdr:row>
      <xdr:rowOff>164085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2811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112776</xdr:rowOff>
    </xdr:from>
    <xdr:to>
      <xdr:col>11</xdr:col>
      <xdr:colOff>60325</xdr:colOff>
      <xdr:row>77</xdr:row>
      <xdr:rowOff>42926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53103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48768</xdr:rowOff>
    </xdr:from>
    <xdr:to>
      <xdr:col>6</xdr:col>
      <xdr:colOff>171450</xdr:colOff>
      <xdr:row>76</xdr:row>
      <xdr:rowOff>150368</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160545</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前年に比べ、</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ポイント数値が増え、県平均・類似団体平均</a:t>
          </a:r>
          <a:r>
            <a:rPr lang="ja-JP" altLang="en-US" sz="1100" b="0" i="0" baseline="0">
              <a:solidFill>
                <a:schemeClr val="dk1"/>
              </a:solidFill>
              <a:effectLst/>
              <a:latin typeface="+mn-lt"/>
              <a:ea typeface="+mn-ea"/>
              <a:cs typeface="+mn-cs"/>
            </a:rPr>
            <a:t>上回る数値となった</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より上昇傾向にはあるが、今後、扶助費（社会保障費）の増加が見込まれることから、今後も上昇することが予想される。経費全体の見直しを図り、経費の抑制に努め、財政の健全化を維持していかなければならない。</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81</xdr:row>
      <xdr:rowOff>24130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3716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42418</xdr:rowOff>
    </xdr:from>
    <xdr:to>
      <xdr:col>82</xdr:col>
      <xdr:colOff>107950</xdr:colOff>
      <xdr:row>77</xdr:row>
      <xdr:rowOff>165863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244068"/>
          <a:ext cx="8382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28702</xdr:rowOff>
    </xdr:from>
    <xdr:to>
      <xdr:col>78</xdr:col>
      <xdr:colOff>69850</xdr:colOff>
      <xdr:row>77</xdr:row>
      <xdr:rowOff>42418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2303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96283</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28702</xdr:rowOff>
    </xdr:from>
    <xdr:to>
      <xdr:col>73</xdr:col>
      <xdr:colOff>180975</xdr:colOff>
      <xdr:row>78</xdr:row>
      <xdr:rowOff>154432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230352"/>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37846</xdr:rowOff>
    </xdr:from>
    <xdr:to>
      <xdr:col>69</xdr:col>
      <xdr:colOff>92075</xdr:colOff>
      <xdr:row>78</xdr:row>
      <xdr:rowOff>154432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239496"/>
          <a:ext cx="889000" cy="28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94487</xdr:rowOff>
    </xdr:from>
    <xdr:to>
      <xdr:col>69</xdr:col>
      <xdr:colOff>142875</xdr:colOff>
      <xdr:row>77</xdr:row>
      <xdr:rowOff>24637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34815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115063</xdr:rowOff>
    </xdr:from>
    <xdr:to>
      <xdr:col>82</xdr:col>
      <xdr:colOff>158750</xdr:colOff>
      <xdr:row>78</xdr:row>
      <xdr:rowOff>45213</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87140</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163068</xdr:rowOff>
    </xdr:from>
    <xdr:to>
      <xdr:col>78</xdr:col>
      <xdr:colOff>120650</xdr:colOff>
      <xdr:row>77</xdr:row>
      <xdr:rowOff>93218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103395</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149352</xdr:rowOff>
    </xdr:from>
    <xdr:to>
      <xdr:col>74</xdr:col>
      <xdr:colOff>31750</xdr:colOff>
      <xdr:row>77</xdr:row>
      <xdr:rowOff>79502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89679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103632</xdr:rowOff>
    </xdr:from>
    <xdr:to>
      <xdr:col>69</xdr:col>
      <xdr:colOff>142875</xdr:colOff>
      <xdr:row>79</xdr:row>
      <xdr:rowOff>33782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18559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73423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福島県西郷村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156239</xdr:rowOff>
    </xdr:from>
    <xdr:to>
      <xdr:col>29</xdr:col>
      <xdr:colOff>127000</xdr:colOff>
      <xdr:row>19</xdr:row>
      <xdr:rowOff>76409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89814"/>
          <a:ext cx="0" cy="12917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48486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5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76409</xdr:rowOff>
    </xdr:from>
    <xdr:to>
      <xdr:col>30</xdr:col>
      <xdr:colOff>25400</xdr:colOff>
      <xdr:row>19</xdr:row>
      <xdr:rowOff>76409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8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71166</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3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156239</xdr:rowOff>
    </xdr:from>
    <xdr:to>
      <xdr:col>30</xdr:col>
      <xdr:colOff>25400</xdr:colOff>
      <xdr:row>11</xdr:row>
      <xdr:rowOff>156239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898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151422</xdr:rowOff>
    </xdr:from>
    <xdr:to>
      <xdr:col>29</xdr:col>
      <xdr:colOff>127000</xdr:colOff>
      <xdr:row>16</xdr:row>
      <xdr:rowOff>165367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42247"/>
          <a:ext cx="647700" cy="13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136199</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270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137149</xdr:rowOff>
    </xdr:from>
    <xdr:to>
      <xdr:col>29</xdr:col>
      <xdr:colOff>177800</xdr:colOff>
      <xdr:row>17</xdr:row>
      <xdr:rowOff>67299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164991</xdr:rowOff>
    </xdr:from>
    <xdr:to>
      <xdr:col>26</xdr:col>
      <xdr:colOff>50800</xdr:colOff>
      <xdr:row>16</xdr:row>
      <xdr:rowOff>165367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955816"/>
          <a:ext cx="698500" cy="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148269</xdr:rowOff>
    </xdr:from>
    <xdr:to>
      <xdr:col>26</xdr:col>
      <xdr:colOff>101600</xdr:colOff>
      <xdr:row>17</xdr:row>
      <xdr:rowOff>78419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63196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2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159521</xdr:rowOff>
    </xdr:from>
    <xdr:to>
      <xdr:col>22</xdr:col>
      <xdr:colOff>114300</xdr:colOff>
      <xdr:row>16</xdr:row>
      <xdr:rowOff>164991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950346"/>
          <a:ext cx="698500" cy="5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148187</xdr:rowOff>
    </xdr:from>
    <xdr:to>
      <xdr:col>22</xdr:col>
      <xdr:colOff>165100</xdr:colOff>
      <xdr:row>17</xdr:row>
      <xdr:rowOff>78337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63114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2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118275</xdr:rowOff>
    </xdr:from>
    <xdr:to>
      <xdr:col>18</xdr:col>
      <xdr:colOff>177800</xdr:colOff>
      <xdr:row>16</xdr:row>
      <xdr:rowOff>159521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909100"/>
          <a:ext cx="698500" cy="41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162458</xdr:rowOff>
    </xdr:from>
    <xdr:to>
      <xdr:col>19</xdr:col>
      <xdr:colOff>38100</xdr:colOff>
      <xdr:row>17</xdr:row>
      <xdr:rowOff>92608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77385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3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148089</xdr:rowOff>
    </xdr:from>
    <xdr:to>
      <xdr:col>15</xdr:col>
      <xdr:colOff>101600</xdr:colOff>
      <xdr:row>17</xdr:row>
      <xdr:rowOff>78239</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63016</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2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100622</xdr:rowOff>
    </xdr:from>
    <xdr:to>
      <xdr:col>29</xdr:col>
      <xdr:colOff>177800</xdr:colOff>
      <xdr:row>17</xdr:row>
      <xdr:rowOff>30772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91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117149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3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114567</xdr:rowOff>
    </xdr:from>
    <xdr:to>
      <xdr:col>26</xdr:col>
      <xdr:colOff>101600</xdr:colOff>
      <xdr:row>17</xdr:row>
      <xdr:rowOff>44717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05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54894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7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114191</xdr:rowOff>
    </xdr:from>
    <xdr:to>
      <xdr:col>22</xdr:col>
      <xdr:colOff>165100</xdr:colOff>
      <xdr:row>17</xdr:row>
      <xdr:rowOff>44341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05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54518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67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108721</xdr:rowOff>
    </xdr:from>
    <xdr:to>
      <xdr:col>19</xdr:col>
      <xdr:colOff>38100</xdr:colOff>
      <xdr:row>17</xdr:row>
      <xdr:rowOff>38871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99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49048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668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67475</xdr:rowOff>
    </xdr:from>
    <xdr:to>
      <xdr:col>15</xdr:col>
      <xdr:colOff>101600</xdr:colOff>
      <xdr:row>16</xdr:row>
      <xdr:rowOff>169075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58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7802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6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116279</xdr:rowOff>
    </xdr:from>
    <xdr:to>
      <xdr:col>29</xdr:col>
      <xdr:colOff>127000</xdr:colOff>
      <xdr:row>38</xdr:row>
      <xdr:rowOff>103911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83729"/>
          <a:ext cx="0" cy="11877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75988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43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103911</xdr:rowOff>
    </xdr:from>
    <xdr:to>
      <xdr:col>30</xdr:col>
      <xdr:colOff>25400</xdr:colOff>
      <xdr:row>38</xdr:row>
      <xdr:rowOff>103911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715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202656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12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116279</xdr:rowOff>
    </xdr:from>
    <xdr:to>
      <xdr:col>30</xdr:col>
      <xdr:colOff>25400</xdr:colOff>
      <xdr:row>34</xdr:row>
      <xdr:rowOff>116279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83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75816</xdr:rowOff>
    </xdr:from>
    <xdr:to>
      <xdr:col>29</xdr:col>
      <xdr:colOff>127000</xdr:colOff>
      <xdr:row>37</xdr:row>
      <xdr:rowOff>114610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200516"/>
          <a:ext cx="647700" cy="38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338380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48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150403</xdr:rowOff>
    </xdr:from>
    <xdr:to>
      <xdr:col>29</xdr:col>
      <xdr:colOff>177800</xdr:colOff>
      <xdr:row>37</xdr:row>
      <xdr:rowOff>80553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103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158890</xdr:rowOff>
    </xdr:from>
    <xdr:to>
      <xdr:col>26</xdr:col>
      <xdr:colOff>50800</xdr:colOff>
      <xdr:row>37</xdr:row>
      <xdr:rowOff>75816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112140"/>
          <a:ext cx="698500" cy="88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138882</xdr:rowOff>
    </xdr:from>
    <xdr:to>
      <xdr:col>26</xdr:col>
      <xdr:colOff>101600</xdr:colOff>
      <xdr:row>37</xdr:row>
      <xdr:rowOff>69032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92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250659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86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80366</xdr:rowOff>
    </xdr:from>
    <xdr:to>
      <xdr:col>22</xdr:col>
      <xdr:colOff>114300</xdr:colOff>
      <xdr:row>36</xdr:row>
      <xdr:rowOff>158890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033616"/>
          <a:ext cx="698500" cy="78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147341</xdr:rowOff>
    </xdr:from>
    <xdr:to>
      <xdr:col>22</xdr:col>
      <xdr:colOff>165100</xdr:colOff>
      <xdr:row>37</xdr:row>
      <xdr:rowOff>77491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62268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86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41870</xdr:rowOff>
    </xdr:from>
    <xdr:to>
      <xdr:col>18</xdr:col>
      <xdr:colOff>177800</xdr:colOff>
      <xdr:row>36</xdr:row>
      <xdr:rowOff>80366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995120"/>
          <a:ext cx="698500" cy="38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144369</xdr:rowOff>
    </xdr:from>
    <xdr:to>
      <xdr:col>19</xdr:col>
      <xdr:colOff>38100</xdr:colOff>
      <xdr:row>37</xdr:row>
      <xdr:rowOff>74519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59296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8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144711</xdr:rowOff>
    </xdr:from>
    <xdr:to>
      <xdr:col>15</xdr:col>
      <xdr:colOff>101600</xdr:colOff>
      <xdr:row>37</xdr:row>
      <xdr:rowOff>74861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59638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8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63810</xdr:rowOff>
    </xdr:from>
    <xdr:to>
      <xdr:col>29</xdr:col>
      <xdr:colOff>177800</xdr:colOff>
      <xdr:row>37</xdr:row>
      <xdr:rowOff>165410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88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35887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6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25016</xdr:rowOff>
    </xdr:from>
    <xdr:to>
      <xdr:col>26</xdr:col>
      <xdr:colOff>101600</xdr:colOff>
      <xdr:row>37</xdr:row>
      <xdr:rowOff>126616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49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111393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36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108090</xdr:rowOff>
    </xdr:from>
    <xdr:to>
      <xdr:col>22</xdr:col>
      <xdr:colOff>165100</xdr:colOff>
      <xdr:row>37</xdr:row>
      <xdr:rowOff>38240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61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219867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83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29566</xdr:rowOff>
    </xdr:from>
    <xdr:to>
      <xdr:col>19</xdr:col>
      <xdr:colOff>38100</xdr:colOff>
      <xdr:row>36</xdr:row>
      <xdr:rowOff>131166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82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141343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75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333970</xdr:rowOff>
    </xdr:from>
    <xdr:to>
      <xdr:col>15</xdr:col>
      <xdr:colOff>101600</xdr:colOff>
      <xdr:row>36</xdr:row>
      <xdr:rowOff>92670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44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102847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7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20,291
20,004
192.06
11,400,096
10,783,821
426,763
5,579,804
6,524,797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145725</xdr:rowOff>
    </xdr:from>
    <xdr:to>
      <xdr:col>24</xdr:col>
      <xdr:colOff>62865</xdr:colOff>
      <xdr:row>39</xdr:row>
      <xdr:rowOff>106325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89225"/>
          <a:ext cx="1270" cy="1503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110152</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106325</xdr:rowOff>
    </xdr:from>
    <xdr:to>
      <xdr:col>24</xdr:col>
      <xdr:colOff>152400</xdr:colOff>
      <xdr:row>39</xdr:row>
      <xdr:rowOff>106325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92402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64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145725</xdr:rowOff>
    </xdr:from>
    <xdr:to>
      <xdr:col>24</xdr:col>
      <xdr:colOff>152400</xdr:colOff>
      <xdr:row>30</xdr:row>
      <xdr:rowOff>145725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38022</xdr:rowOff>
    </xdr:from>
    <xdr:to>
      <xdr:col>24</xdr:col>
      <xdr:colOff>63500</xdr:colOff>
      <xdr:row>37</xdr:row>
      <xdr:rowOff>54628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381672"/>
          <a:ext cx="838200" cy="1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165903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38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16026</xdr:rowOff>
    </xdr:from>
    <xdr:to>
      <xdr:col>24</xdr:col>
      <xdr:colOff>114300</xdr:colOff>
      <xdr:row>37</xdr:row>
      <xdr:rowOff>117626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38022</xdr:rowOff>
    </xdr:from>
    <xdr:to>
      <xdr:col>19</xdr:col>
      <xdr:colOff>177800</xdr:colOff>
      <xdr:row>37</xdr:row>
      <xdr:rowOff>46611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81672"/>
          <a:ext cx="889000" cy="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14246</xdr:rowOff>
    </xdr:from>
    <xdr:to>
      <xdr:col>20</xdr:col>
      <xdr:colOff>38100</xdr:colOff>
      <xdr:row>37</xdr:row>
      <xdr:rowOff>115846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106973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12419</xdr:rowOff>
    </xdr:from>
    <xdr:to>
      <xdr:col>15</xdr:col>
      <xdr:colOff>50800</xdr:colOff>
      <xdr:row>37</xdr:row>
      <xdr:rowOff>46611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356069"/>
          <a:ext cx="889000" cy="3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3257</xdr:rowOff>
    </xdr:from>
    <xdr:to>
      <xdr:col>15</xdr:col>
      <xdr:colOff>101600</xdr:colOff>
      <xdr:row>37</xdr:row>
      <xdr:rowOff>104857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95984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154869</xdr:rowOff>
    </xdr:from>
    <xdr:to>
      <xdr:col>10</xdr:col>
      <xdr:colOff>114300</xdr:colOff>
      <xdr:row>37</xdr:row>
      <xdr:rowOff>12419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327069"/>
          <a:ext cx="889000" cy="2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5641</xdr:rowOff>
    </xdr:from>
    <xdr:to>
      <xdr:col>10</xdr:col>
      <xdr:colOff>165100</xdr:colOff>
      <xdr:row>37</xdr:row>
      <xdr:rowOff>107241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98368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167963</xdr:rowOff>
    </xdr:from>
    <xdr:to>
      <xdr:col>6</xdr:col>
      <xdr:colOff>38100</xdr:colOff>
      <xdr:row>37</xdr:row>
      <xdr:rowOff>98113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89240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3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3828</xdr:rowOff>
    </xdr:from>
    <xdr:to>
      <xdr:col>24</xdr:col>
      <xdr:colOff>114300</xdr:colOff>
      <xdr:row>37</xdr:row>
      <xdr:rowOff>105428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4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26705</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9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158672</xdr:rowOff>
    </xdr:from>
    <xdr:to>
      <xdr:col>20</xdr:col>
      <xdr:colOff>38100</xdr:colOff>
      <xdr:row>37</xdr:row>
      <xdr:rowOff>88822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3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105349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10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167261</xdr:rowOff>
    </xdr:from>
    <xdr:to>
      <xdr:col>15</xdr:col>
      <xdr:colOff>101600</xdr:colOff>
      <xdr:row>37</xdr:row>
      <xdr:rowOff>97411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3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113938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11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133069</xdr:rowOff>
    </xdr:from>
    <xdr:to>
      <xdr:col>10</xdr:col>
      <xdr:colOff>165100</xdr:colOff>
      <xdr:row>37</xdr:row>
      <xdr:rowOff>63219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0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79746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08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104069</xdr:rowOff>
    </xdr:from>
    <xdr:to>
      <xdr:col>6</xdr:col>
      <xdr:colOff>38100</xdr:colOff>
      <xdr:row>37</xdr:row>
      <xdr:rowOff>34219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7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50746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05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58</xdr:row>
      <xdr:rowOff>59306</xdr:rowOff>
    </xdr:from>
    <xdr:to>
      <xdr:col>24</xdr:col>
      <xdr:colOff>62865</xdr:colOff>
      <xdr:row>58</xdr:row>
      <xdr:rowOff>164891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10003406"/>
          <a:ext cx="1270" cy="10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44083</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15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164891</xdr:rowOff>
    </xdr:from>
    <xdr:to>
      <xdr:col>24</xdr:col>
      <xdr:colOff>152400</xdr:colOff>
      <xdr:row>58</xdr:row>
      <xdr:rowOff>164891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108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5983</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9778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59306</xdr:rowOff>
    </xdr:from>
    <xdr:to>
      <xdr:col>24</xdr:col>
      <xdr:colOff>152400</xdr:colOff>
      <xdr:row>58</xdr:row>
      <xdr:rowOff>59306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03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92470</xdr:rowOff>
    </xdr:from>
    <xdr:to>
      <xdr:col>24</xdr:col>
      <xdr:colOff>63500</xdr:colOff>
      <xdr:row>58</xdr:row>
      <xdr:rowOff>93249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3797300" y="10036570"/>
          <a:ext cx="838200" cy="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88533</xdr:rowOff>
    </xdr:from>
    <xdr:ext cx="534377"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100326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78317</xdr:rowOff>
    </xdr:from>
    <xdr:to>
      <xdr:col>24</xdr:col>
      <xdr:colOff>114300</xdr:colOff>
      <xdr:row>59</xdr:row>
      <xdr:rowOff>8467</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1002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62098</xdr:rowOff>
    </xdr:from>
    <xdr:to>
      <xdr:col>19</xdr:col>
      <xdr:colOff>177800</xdr:colOff>
      <xdr:row>58</xdr:row>
      <xdr:rowOff>92470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908300" y="9834748"/>
          <a:ext cx="889000" cy="20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79125</xdr:rowOff>
    </xdr:from>
    <xdr:to>
      <xdr:col>20</xdr:col>
      <xdr:colOff>38100</xdr:colOff>
      <xdr:row>59</xdr:row>
      <xdr:rowOff>9275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1002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402</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530111" y="1011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160579</xdr:rowOff>
    </xdr:from>
    <xdr:to>
      <xdr:col>15</xdr:col>
      <xdr:colOff>50800</xdr:colOff>
      <xdr:row>57</xdr:row>
      <xdr:rowOff>62098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019300" y="8733079"/>
          <a:ext cx="889000" cy="110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77192</xdr:rowOff>
    </xdr:from>
    <xdr:to>
      <xdr:col>15</xdr:col>
      <xdr:colOff>101600</xdr:colOff>
      <xdr:row>59</xdr:row>
      <xdr:rowOff>7342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1002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169919</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41111" y="1011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160579</xdr:rowOff>
    </xdr:from>
    <xdr:to>
      <xdr:col>10</xdr:col>
      <xdr:colOff>114300</xdr:colOff>
      <xdr:row>53</xdr:row>
      <xdr:rowOff>167418</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8733079"/>
          <a:ext cx="889000" cy="52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62631</xdr:rowOff>
    </xdr:from>
    <xdr:to>
      <xdr:col>10</xdr:col>
      <xdr:colOff>165100</xdr:colOff>
      <xdr:row>58</xdr:row>
      <xdr:rowOff>164231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1000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155358</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52111" y="1009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76691</xdr:rowOff>
    </xdr:from>
    <xdr:to>
      <xdr:col>6</xdr:col>
      <xdr:colOff>38100</xdr:colOff>
      <xdr:row>59</xdr:row>
      <xdr:rowOff>6841</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1002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169418</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63111" y="1011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42449</xdr:rowOff>
    </xdr:from>
    <xdr:to>
      <xdr:col>24</xdr:col>
      <xdr:colOff>114300</xdr:colOff>
      <xdr:row>58</xdr:row>
      <xdr:rowOff>144049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98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132984</xdr:rowOff>
    </xdr:from>
    <xdr:ext cx="534377"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90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41670</xdr:rowOff>
    </xdr:from>
    <xdr:to>
      <xdr:col>20</xdr:col>
      <xdr:colOff>38100</xdr:colOff>
      <xdr:row>58</xdr:row>
      <xdr:rowOff>143270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98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159797</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530111" y="976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11298</xdr:rowOff>
    </xdr:from>
    <xdr:to>
      <xdr:col>15</xdr:col>
      <xdr:colOff>101600</xdr:colOff>
      <xdr:row>57</xdr:row>
      <xdr:rowOff>112898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78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129425</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08795" y="955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109779</xdr:rowOff>
    </xdr:from>
    <xdr:to>
      <xdr:col>10</xdr:col>
      <xdr:colOff>165100</xdr:colOff>
      <xdr:row>51</xdr:row>
      <xdr:rowOff>39929</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868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49</xdr:row>
      <xdr:rowOff>56456</xdr:rowOff>
    </xdr:from>
    <xdr:ext cx="690189"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674205" y="84575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116618</xdr:rowOff>
    </xdr:from>
    <xdr:to>
      <xdr:col>6</xdr:col>
      <xdr:colOff>38100</xdr:colOff>
      <xdr:row>54</xdr:row>
      <xdr:rowOff>46768</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20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63295</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30795" y="897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51308</xdr:rowOff>
    </xdr:from>
    <xdr:to>
      <xdr:col>24</xdr:col>
      <xdr:colOff>62865</xdr:colOff>
      <xdr:row>78</xdr:row>
      <xdr:rowOff>146431</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52808"/>
          <a:ext cx="1270" cy="146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150258</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23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146431</xdr:rowOff>
    </xdr:from>
    <xdr:to>
      <xdr:col>24</xdr:col>
      <xdr:colOff>152400</xdr:colOff>
      <xdr:row>78</xdr:row>
      <xdr:rowOff>146431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1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169435</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82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51308</xdr:rowOff>
    </xdr:from>
    <xdr:to>
      <xdr:col>24</xdr:col>
      <xdr:colOff>152400</xdr:colOff>
      <xdr:row>70</xdr:row>
      <xdr:rowOff>51308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5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32765</xdr:rowOff>
    </xdr:from>
    <xdr:to>
      <xdr:col>24</xdr:col>
      <xdr:colOff>63500</xdr:colOff>
      <xdr:row>77</xdr:row>
      <xdr:rowOff>23876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062965"/>
          <a:ext cx="838200" cy="16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168292</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2855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145415</xdr:rowOff>
    </xdr:from>
    <xdr:to>
      <xdr:col>24</xdr:col>
      <xdr:colOff>114300</xdr:colOff>
      <xdr:row>76</xdr:row>
      <xdr:rowOff>75564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004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32765</xdr:rowOff>
    </xdr:from>
    <xdr:to>
      <xdr:col>19</xdr:col>
      <xdr:colOff>177800</xdr:colOff>
      <xdr:row>76</xdr:row>
      <xdr:rowOff>91821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062965"/>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96901</xdr:rowOff>
    </xdr:from>
    <xdr:to>
      <xdr:col>20</xdr:col>
      <xdr:colOff>38100</xdr:colOff>
      <xdr:row>76</xdr:row>
      <xdr:rowOff>27051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295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43578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273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91821</xdr:rowOff>
    </xdr:from>
    <xdr:to>
      <xdr:col>15</xdr:col>
      <xdr:colOff>50800</xdr:colOff>
      <xdr:row>77</xdr:row>
      <xdr:rowOff>40005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122021"/>
          <a:ext cx="889000" cy="11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71882</xdr:rowOff>
    </xdr:from>
    <xdr:to>
      <xdr:col>15</xdr:col>
      <xdr:colOff>101600</xdr:colOff>
      <xdr:row>76</xdr:row>
      <xdr:rowOff>2031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29306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18559</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27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126365</xdr:rowOff>
    </xdr:from>
    <xdr:to>
      <xdr:col>10</xdr:col>
      <xdr:colOff>114300</xdr:colOff>
      <xdr:row>77</xdr:row>
      <xdr:rowOff>40005</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2985115"/>
          <a:ext cx="889000" cy="25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22098</xdr:rowOff>
    </xdr:from>
    <xdr:to>
      <xdr:col>10</xdr:col>
      <xdr:colOff>165100</xdr:colOff>
      <xdr:row>76</xdr:row>
      <xdr:rowOff>123698</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05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140225</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2827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54102</xdr:rowOff>
    </xdr:from>
    <xdr:to>
      <xdr:col>6</xdr:col>
      <xdr:colOff>38100</xdr:colOff>
      <xdr:row>76</xdr:row>
      <xdr:rowOff>155702</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0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146829</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17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144526</xdr:rowOff>
    </xdr:from>
    <xdr:to>
      <xdr:col>24</xdr:col>
      <xdr:colOff>114300</xdr:colOff>
      <xdr:row>77</xdr:row>
      <xdr:rowOff>74676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17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122953</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153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153415</xdr:rowOff>
    </xdr:from>
    <xdr:to>
      <xdr:col>20</xdr:col>
      <xdr:colOff>38100</xdr:colOff>
      <xdr:row>76</xdr:row>
      <xdr:rowOff>83565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01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74692</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104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41021</xdr:rowOff>
    </xdr:from>
    <xdr:to>
      <xdr:col>15</xdr:col>
      <xdr:colOff>101600</xdr:colOff>
      <xdr:row>76</xdr:row>
      <xdr:rowOff>142621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07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133748</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1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160655</xdr:rowOff>
    </xdr:from>
    <xdr:to>
      <xdr:col>10</xdr:col>
      <xdr:colOff>165100</xdr:colOff>
      <xdr:row>77</xdr:row>
      <xdr:rowOff>90805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19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81932</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283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75565</xdr:rowOff>
    </xdr:from>
    <xdr:to>
      <xdr:col>6</xdr:col>
      <xdr:colOff>38100</xdr:colOff>
      <xdr:row>76</xdr:row>
      <xdr:rowOff>5714</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29343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22242</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27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150158</xdr:rowOff>
    </xdr:from>
    <xdr:to>
      <xdr:col>24</xdr:col>
      <xdr:colOff>62865</xdr:colOff>
      <xdr:row>98</xdr:row>
      <xdr:rowOff>132499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752108"/>
          <a:ext cx="1270" cy="1182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136326</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132499</xdr:rowOff>
    </xdr:from>
    <xdr:to>
      <xdr:col>24</xdr:col>
      <xdr:colOff>152400</xdr:colOff>
      <xdr:row>98</xdr:row>
      <xdr:rowOff>132499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3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96835</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52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150158</xdr:rowOff>
    </xdr:from>
    <xdr:to>
      <xdr:col>24</xdr:col>
      <xdr:colOff>152400</xdr:colOff>
      <xdr:row>91</xdr:row>
      <xdr:rowOff>150158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75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45213</xdr:rowOff>
    </xdr:from>
    <xdr:to>
      <xdr:col>24</xdr:col>
      <xdr:colOff>63500</xdr:colOff>
      <xdr:row>96</xdr:row>
      <xdr:rowOff>125470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504413"/>
          <a:ext cx="838200" cy="8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6977</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66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28550</xdr:rowOff>
    </xdr:from>
    <xdr:to>
      <xdr:col>24</xdr:col>
      <xdr:colOff>114300</xdr:colOff>
      <xdr:row>96</xdr:row>
      <xdr:rowOff>130150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125470</xdr:rowOff>
    </xdr:from>
    <xdr:to>
      <xdr:col>19</xdr:col>
      <xdr:colOff>177800</xdr:colOff>
      <xdr:row>97</xdr:row>
      <xdr:rowOff>845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584670"/>
          <a:ext cx="889000" cy="4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80671</xdr:rowOff>
    </xdr:from>
    <xdr:to>
      <xdr:col>20</xdr:col>
      <xdr:colOff>38100</xdr:colOff>
      <xdr:row>97</xdr:row>
      <xdr:rowOff>10821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1948</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6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845</xdr:rowOff>
    </xdr:from>
    <xdr:to>
      <xdr:col>15</xdr:col>
      <xdr:colOff>50800</xdr:colOff>
      <xdr:row>97</xdr:row>
      <xdr:rowOff>20599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631495"/>
          <a:ext cx="889000" cy="1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80290</xdr:rowOff>
    </xdr:from>
    <xdr:to>
      <xdr:col>15</xdr:col>
      <xdr:colOff>101600</xdr:colOff>
      <xdr:row>97</xdr:row>
      <xdr:rowOff>10440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26967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1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20599</xdr:rowOff>
    </xdr:from>
    <xdr:to>
      <xdr:col>10</xdr:col>
      <xdr:colOff>114300</xdr:colOff>
      <xdr:row>98</xdr:row>
      <xdr:rowOff>65767</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651249"/>
          <a:ext cx="889000" cy="21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103969</xdr:rowOff>
    </xdr:from>
    <xdr:to>
      <xdr:col>10</xdr:col>
      <xdr:colOff>165100</xdr:colOff>
      <xdr:row>97</xdr:row>
      <xdr:rowOff>34119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50646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3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16757</xdr:rowOff>
    </xdr:from>
    <xdr:to>
      <xdr:col>6</xdr:col>
      <xdr:colOff>38100</xdr:colOff>
      <xdr:row>97</xdr:row>
      <xdr:rowOff>118357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4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134884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42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165863</xdr:rowOff>
    </xdr:from>
    <xdr:to>
      <xdr:col>24</xdr:col>
      <xdr:colOff>114300</xdr:colOff>
      <xdr:row>96</xdr:row>
      <xdr:rowOff>96013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45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17290</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30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74670</xdr:rowOff>
    </xdr:from>
    <xdr:to>
      <xdr:col>20</xdr:col>
      <xdr:colOff>38100</xdr:colOff>
      <xdr:row>97</xdr:row>
      <xdr:rowOff>4820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5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21347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30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121495</xdr:rowOff>
    </xdr:from>
    <xdr:to>
      <xdr:col>15</xdr:col>
      <xdr:colOff>101600</xdr:colOff>
      <xdr:row>97</xdr:row>
      <xdr:rowOff>51645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5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42772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67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141249</xdr:rowOff>
    </xdr:from>
    <xdr:to>
      <xdr:col>10</xdr:col>
      <xdr:colOff>165100</xdr:colOff>
      <xdr:row>97</xdr:row>
      <xdr:rowOff>71399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60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62526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69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14967</xdr:rowOff>
    </xdr:from>
    <xdr:to>
      <xdr:col>6</xdr:col>
      <xdr:colOff>38100</xdr:colOff>
      <xdr:row>98</xdr:row>
      <xdr:rowOff>116567</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81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107694</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90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145393</xdr:rowOff>
    </xdr:from>
    <xdr:to>
      <xdr:col>54</xdr:col>
      <xdr:colOff>189865</xdr:colOff>
      <xdr:row>38</xdr:row>
      <xdr:rowOff>39824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117443"/>
          <a:ext cx="1270" cy="1437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43651</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55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39824</xdr:rowOff>
    </xdr:from>
    <xdr:to>
      <xdr:col>55</xdr:col>
      <xdr:colOff>88900</xdr:colOff>
      <xdr:row>38</xdr:row>
      <xdr:rowOff>39824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554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92070</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489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145393</xdr:rowOff>
    </xdr:from>
    <xdr:to>
      <xdr:col>55</xdr:col>
      <xdr:colOff>88900</xdr:colOff>
      <xdr:row>29</xdr:row>
      <xdr:rowOff>145393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11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37733</xdr:rowOff>
    </xdr:from>
    <xdr:to>
      <xdr:col>55</xdr:col>
      <xdr:colOff>0</xdr:colOff>
      <xdr:row>36</xdr:row>
      <xdr:rowOff>78642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209933"/>
          <a:ext cx="838200" cy="4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107673</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5936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84796</xdr:rowOff>
    </xdr:from>
    <xdr:to>
      <xdr:col>55</xdr:col>
      <xdr:colOff>50800</xdr:colOff>
      <xdr:row>36</xdr:row>
      <xdr:rowOff>14946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08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28884</xdr:rowOff>
    </xdr:from>
    <xdr:to>
      <xdr:col>50</xdr:col>
      <xdr:colOff>114300</xdr:colOff>
      <xdr:row>36</xdr:row>
      <xdr:rowOff>78642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6201084"/>
          <a:ext cx="889000" cy="4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118847</xdr:rowOff>
    </xdr:from>
    <xdr:to>
      <xdr:col>50</xdr:col>
      <xdr:colOff>165100</xdr:colOff>
      <xdr:row>36</xdr:row>
      <xdr:rowOff>48997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11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65524</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589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28884</xdr:rowOff>
    </xdr:from>
    <xdr:to>
      <xdr:col>45</xdr:col>
      <xdr:colOff>177800</xdr:colOff>
      <xdr:row>36</xdr:row>
      <xdr:rowOff>93817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201084"/>
          <a:ext cx="889000" cy="6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147574</xdr:rowOff>
    </xdr:from>
    <xdr:to>
      <xdr:col>46</xdr:col>
      <xdr:colOff>38100</xdr:colOff>
      <xdr:row>36</xdr:row>
      <xdr:rowOff>77724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94251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592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8516</xdr:rowOff>
    </xdr:from>
    <xdr:to>
      <xdr:col>41</xdr:col>
      <xdr:colOff>50800</xdr:colOff>
      <xdr:row>36</xdr:row>
      <xdr:rowOff>93817</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6180716"/>
          <a:ext cx="889000" cy="8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6114</xdr:rowOff>
    </xdr:from>
    <xdr:to>
      <xdr:col>41</xdr:col>
      <xdr:colOff>101600</xdr:colOff>
      <xdr:row>36</xdr:row>
      <xdr:rowOff>107714</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124241</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59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164719</xdr:rowOff>
    </xdr:from>
    <xdr:to>
      <xdr:col>36</xdr:col>
      <xdr:colOff>165100</xdr:colOff>
      <xdr:row>36</xdr:row>
      <xdr:rowOff>94869</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85996</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25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158383</xdr:rowOff>
    </xdr:from>
    <xdr:to>
      <xdr:col>55</xdr:col>
      <xdr:colOff>50800</xdr:colOff>
      <xdr:row>36</xdr:row>
      <xdr:rowOff>88533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15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136810</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13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27842</xdr:rowOff>
    </xdr:from>
    <xdr:to>
      <xdr:col>50</xdr:col>
      <xdr:colOff>165100</xdr:colOff>
      <xdr:row>36</xdr:row>
      <xdr:rowOff>129442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20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120569</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29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149534</xdr:rowOff>
    </xdr:from>
    <xdr:to>
      <xdr:col>46</xdr:col>
      <xdr:colOff>38100</xdr:colOff>
      <xdr:row>36</xdr:row>
      <xdr:rowOff>79684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15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70811</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24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43017</xdr:rowOff>
    </xdr:from>
    <xdr:to>
      <xdr:col>41</xdr:col>
      <xdr:colOff>101600</xdr:colOff>
      <xdr:row>36</xdr:row>
      <xdr:rowOff>144617</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21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135744</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30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129166</xdr:rowOff>
    </xdr:from>
    <xdr:to>
      <xdr:col>36</xdr:col>
      <xdr:colOff>165100</xdr:colOff>
      <xdr:row>36</xdr:row>
      <xdr:rowOff>59316</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12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75843</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590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2246</xdr:rowOff>
    </xdr:from>
    <xdr:to>
      <xdr:col>54</xdr:col>
      <xdr:colOff>189865</xdr:colOff>
      <xdr:row>58</xdr:row>
      <xdr:rowOff>93980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574746"/>
          <a:ext cx="1270" cy="1463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97807</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04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93980</xdr:rowOff>
    </xdr:from>
    <xdr:to>
      <xdr:col>55</xdr:col>
      <xdr:colOff>88900</xdr:colOff>
      <xdr:row>58</xdr:row>
      <xdr:rowOff>93980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03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120373</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34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2246</xdr:rowOff>
    </xdr:from>
    <xdr:to>
      <xdr:col>55</xdr:col>
      <xdr:colOff>88900</xdr:colOff>
      <xdr:row>50</xdr:row>
      <xdr:rowOff>2246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57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49</xdr:row>
      <xdr:rowOff>92239</xdr:rowOff>
    </xdr:from>
    <xdr:to>
      <xdr:col>55</xdr:col>
      <xdr:colOff>0</xdr:colOff>
      <xdr:row>50</xdr:row>
      <xdr:rowOff>2246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8493289"/>
          <a:ext cx="838200" cy="8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68753</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498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90326</xdr:rowOff>
    </xdr:from>
    <xdr:to>
      <xdr:col>55</xdr:col>
      <xdr:colOff>50800</xdr:colOff>
      <xdr:row>56</xdr:row>
      <xdr:rowOff>20476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49</xdr:row>
      <xdr:rowOff>92239</xdr:rowOff>
    </xdr:from>
    <xdr:to>
      <xdr:col>50</xdr:col>
      <xdr:colOff>114300</xdr:colOff>
      <xdr:row>53</xdr:row>
      <xdr:rowOff>8832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8493289"/>
          <a:ext cx="889000" cy="60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147476</xdr:rowOff>
    </xdr:from>
    <xdr:to>
      <xdr:col>50</xdr:col>
      <xdr:colOff>165100</xdr:colOff>
      <xdr:row>56</xdr:row>
      <xdr:rowOff>77626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68753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66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8832</xdr:rowOff>
    </xdr:from>
    <xdr:to>
      <xdr:col>45</xdr:col>
      <xdr:colOff>177800</xdr:colOff>
      <xdr:row>53</xdr:row>
      <xdr:rowOff>101175</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095682"/>
          <a:ext cx="889000" cy="9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149806</xdr:rowOff>
    </xdr:from>
    <xdr:to>
      <xdr:col>46</xdr:col>
      <xdr:colOff>38100</xdr:colOff>
      <xdr:row>56</xdr:row>
      <xdr:rowOff>79956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71083</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67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155234</xdr:rowOff>
    </xdr:from>
    <xdr:to>
      <xdr:col>41</xdr:col>
      <xdr:colOff>50800</xdr:colOff>
      <xdr:row>53</xdr:row>
      <xdr:rowOff>101175</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8727734"/>
          <a:ext cx="889000" cy="46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112064</xdr:rowOff>
    </xdr:from>
    <xdr:to>
      <xdr:col>41</xdr:col>
      <xdr:colOff>101600</xdr:colOff>
      <xdr:row>56</xdr:row>
      <xdr:rowOff>42214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33341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63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114546</xdr:rowOff>
    </xdr:from>
    <xdr:to>
      <xdr:col>36</xdr:col>
      <xdr:colOff>165100</xdr:colOff>
      <xdr:row>56</xdr:row>
      <xdr:rowOff>44696</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35823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63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49</xdr:row>
      <xdr:rowOff>122896</xdr:rowOff>
    </xdr:from>
    <xdr:to>
      <xdr:col>55</xdr:col>
      <xdr:colOff>50800</xdr:colOff>
      <xdr:row>50</xdr:row>
      <xdr:rowOff>53046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852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75923</xdr:rowOff>
    </xdr:from>
    <xdr:ext cx="599010"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8476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49</xdr:row>
      <xdr:rowOff>41439</xdr:rowOff>
    </xdr:from>
    <xdr:to>
      <xdr:col>50</xdr:col>
      <xdr:colOff>165100</xdr:colOff>
      <xdr:row>49</xdr:row>
      <xdr:rowOff>143039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844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47</xdr:row>
      <xdr:rowOff>159566</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39795" y="8217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129482</xdr:rowOff>
    </xdr:from>
    <xdr:to>
      <xdr:col>46</xdr:col>
      <xdr:colOff>38100</xdr:colOff>
      <xdr:row>53</xdr:row>
      <xdr:rowOff>59632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04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76159</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50795" y="8820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50375</xdr:rowOff>
    </xdr:from>
    <xdr:to>
      <xdr:col>41</xdr:col>
      <xdr:colOff>101600</xdr:colOff>
      <xdr:row>53</xdr:row>
      <xdr:rowOff>151975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13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168502</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891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104434</xdr:rowOff>
    </xdr:from>
    <xdr:to>
      <xdr:col>36</xdr:col>
      <xdr:colOff>165100</xdr:colOff>
      <xdr:row>51</xdr:row>
      <xdr:rowOff>34584</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867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51111</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672795" y="8452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129349</xdr:rowOff>
    </xdr:from>
    <xdr:to>
      <xdr:col>54</xdr:col>
      <xdr:colOff>189865</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473749"/>
          <a:ext cx="1270" cy="111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76026</xdr:rowOff>
    </xdr:from>
    <xdr:ext cx="534377"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2248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129349</xdr:rowOff>
    </xdr:from>
    <xdr:to>
      <xdr:col>55</xdr:col>
      <xdr:colOff>88900</xdr:colOff>
      <xdr:row>72</xdr:row>
      <xdr:rowOff>129349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47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39027</xdr:rowOff>
    </xdr:from>
    <xdr:to>
      <xdr:col>55</xdr:col>
      <xdr:colOff>0</xdr:colOff>
      <xdr:row>78</xdr:row>
      <xdr:rowOff>134252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9639300" y="13412127"/>
          <a:ext cx="838200" cy="9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156608</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186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133731</xdr:rowOff>
    </xdr:from>
    <xdr:to>
      <xdr:col>55</xdr:col>
      <xdr:colOff>50800</xdr:colOff>
      <xdr:row>78</xdr:row>
      <xdr:rowOff>63881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33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13639</xdr:rowOff>
    </xdr:from>
    <xdr:to>
      <xdr:col>50</xdr:col>
      <xdr:colOff>114300</xdr:colOff>
      <xdr:row>78</xdr:row>
      <xdr:rowOff>39027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3215289"/>
          <a:ext cx="889000" cy="19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150482</xdr:rowOff>
    </xdr:from>
    <xdr:to>
      <xdr:col>50</xdr:col>
      <xdr:colOff>165100</xdr:colOff>
      <xdr:row>78</xdr:row>
      <xdr:rowOff>80632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97159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12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111607</xdr:rowOff>
    </xdr:from>
    <xdr:to>
      <xdr:col>45</xdr:col>
      <xdr:colOff>177800</xdr:colOff>
      <xdr:row>77</xdr:row>
      <xdr:rowOff>13639</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7861300" y="13141807"/>
          <a:ext cx="889000" cy="7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147689</xdr:rowOff>
    </xdr:from>
    <xdr:to>
      <xdr:col>46</xdr:col>
      <xdr:colOff>38100</xdr:colOff>
      <xdr:row>78</xdr:row>
      <xdr:rowOff>77839</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68966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44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117551</xdr:rowOff>
    </xdr:from>
    <xdr:to>
      <xdr:col>41</xdr:col>
      <xdr:colOff>50800</xdr:colOff>
      <xdr:row>76</xdr:row>
      <xdr:rowOff>111607</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6972300" y="12290501"/>
          <a:ext cx="889000" cy="85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92126</xdr:rowOff>
    </xdr:from>
    <xdr:to>
      <xdr:col>41</xdr:col>
      <xdr:colOff>101600</xdr:colOff>
      <xdr:row>78</xdr:row>
      <xdr:rowOff>22276</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13403</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38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3632</xdr:rowOff>
    </xdr:from>
    <xdr:to>
      <xdr:col>36</xdr:col>
      <xdr:colOff>165100</xdr:colOff>
      <xdr:row>77</xdr:row>
      <xdr:rowOff>105232</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96359</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29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83452</xdr:rowOff>
    </xdr:from>
    <xdr:to>
      <xdr:col>55</xdr:col>
      <xdr:colOff>50800</xdr:colOff>
      <xdr:row>79</xdr:row>
      <xdr:rowOff>13602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4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169829</xdr:rowOff>
    </xdr:from>
    <xdr:ext cx="469744"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37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159677</xdr:rowOff>
    </xdr:from>
    <xdr:to>
      <xdr:col>50</xdr:col>
      <xdr:colOff>165100</xdr:colOff>
      <xdr:row>78</xdr:row>
      <xdr:rowOff>89827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36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80954</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372111" y="1345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134289</xdr:rowOff>
    </xdr:from>
    <xdr:to>
      <xdr:col>46</xdr:col>
      <xdr:colOff>38100</xdr:colOff>
      <xdr:row>77</xdr:row>
      <xdr:rowOff>64439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1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80966</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83111" y="1293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60807</xdr:rowOff>
    </xdr:from>
    <xdr:to>
      <xdr:col>41</xdr:col>
      <xdr:colOff>101600</xdr:colOff>
      <xdr:row>76</xdr:row>
      <xdr:rowOff>162407</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09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7485</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594111" y="1286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66751</xdr:rowOff>
    </xdr:from>
    <xdr:to>
      <xdr:col>36</xdr:col>
      <xdr:colOff>165100</xdr:colOff>
      <xdr:row>71</xdr:row>
      <xdr:rowOff>168351</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223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70</xdr:row>
      <xdr:rowOff>13428</xdr:rowOff>
    </xdr:from>
    <xdr:ext cx="599010"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672795" y="12014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31888</xdr:rowOff>
    </xdr:from>
    <xdr:to>
      <xdr:col>54</xdr:col>
      <xdr:colOff>189865</xdr:colOff>
      <xdr:row>99</xdr:row>
      <xdr:rowOff>20720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633838"/>
          <a:ext cx="1270" cy="136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24547</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9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20720</xdr:rowOff>
    </xdr:from>
    <xdr:to>
      <xdr:col>55</xdr:col>
      <xdr:colOff>88900</xdr:colOff>
      <xdr:row>99</xdr:row>
      <xdr:rowOff>20720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9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150015</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40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31888</xdr:rowOff>
    </xdr:from>
    <xdr:to>
      <xdr:col>55</xdr:col>
      <xdr:colOff>88900</xdr:colOff>
      <xdr:row>91</xdr:row>
      <xdr:rowOff>31888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63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31888</xdr:rowOff>
    </xdr:from>
    <xdr:to>
      <xdr:col>55</xdr:col>
      <xdr:colOff>0</xdr:colOff>
      <xdr:row>94</xdr:row>
      <xdr:rowOff>130262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9639300" y="15633838"/>
          <a:ext cx="838200" cy="61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15544</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646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37117</xdr:rowOff>
    </xdr:from>
    <xdr:to>
      <xdr:col>55</xdr:col>
      <xdr:colOff>50800</xdr:colOff>
      <xdr:row>97</xdr:row>
      <xdr:rowOff>138717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130262</xdr:rowOff>
    </xdr:from>
    <xdr:to>
      <xdr:col>50</xdr:col>
      <xdr:colOff>114300</xdr:colOff>
      <xdr:row>95</xdr:row>
      <xdr:rowOff>168047</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8750300" y="16246562"/>
          <a:ext cx="889000" cy="20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64429</xdr:rowOff>
    </xdr:from>
    <xdr:to>
      <xdr:col>50</xdr:col>
      <xdr:colOff>165100</xdr:colOff>
      <xdr:row>97</xdr:row>
      <xdr:rowOff>166029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157156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78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168047</xdr:rowOff>
    </xdr:from>
    <xdr:to>
      <xdr:col>45</xdr:col>
      <xdr:colOff>177800</xdr:colOff>
      <xdr:row>96</xdr:row>
      <xdr:rowOff>122610</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455797"/>
          <a:ext cx="889000" cy="12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66867</xdr:rowOff>
    </xdr:from>
    <xdr:to>
      <xdr:col>46</xdr:col>
      <xdr:colOff>38100</xdr:colOff>
      <xdr:row>97</xdr:row>
      <xdr:rowOff>168467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159594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79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122610</xdr:rowOff>
    </xdr:from>
    <xdr:to>
      <xdr:col>41</xdr:col>
      <xdr:colOff>50800</xdr:colOff>
      <xdr:row>98</xdr:row>
      <xdr:rowOff>82517</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6972300" y="16581810"/>
          <a:ext cx="889000" cy="30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90675</xdr:rowOff>
    </xdr:from>
    <xdr:to>
      <xdr:col>41</xdr:col>
      <xdr:colOff>101600</xdr:colOff>
      <xdr:row>98</xdr:row>
      <xdr:rowOff>20825</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72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11952</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81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137156</xdr:rowOff>
    </xdr:from>
    <xdr:to>
      <xdr:col>36</xdr:col>
      <xdr:colOff>165100</xdr:colOff>
      <xdr:row>98</xdr:row>
      <xdr:rowOff>67306</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83833</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54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152538</xdr:rowOff>
    </xdr:from>
    <xdr:to>
      <xdr:col>55</xdr:col>
      <xdr:colOff>50800</xdr:colOff>
      <xdr:row>91</xdr:row>
      <xdr:rowOff>82688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558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105565</xdr:rowOff>
    </xdr:from>
    <xdr:ext cx="599010"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553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79462</xdr:rowOff>
    </xdr:from>
    <xdr:to>
      <xdr:col>50</xdr:col>
      <xdr:colOff>165100</xdr:colOff>
      <xdr:row>95</xdr:row>
      <xdr:rowOff>9612</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19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26139</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597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117247</xdr:rowOff>
    </xdr:from>
    <xdr:to>
      <xdr:col>46</xdr:col>
      <xdr:colOff>38100</xdr:colOff>
      <xdr:row>96</xdr:row>
      <xdr:rowOff>47397</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40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63924</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18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71810</xdr:rowOff>
    </xdr:from>
    <xdr:to>
      <xdr:col>41</xdr:col>
      <xdr:colOff>101600</xdr:colOff>
      <xdr:row>97</xdr:row>
      <xdr:rowOff>1960</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53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18487</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30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31717</xdr:rowOff>
    </xdr:from>
    <xdr:to>
      <xdr:col>36</xdr:col>
      <xdr:colOff>165100</xdr:colOff>
      <xdr:row>98</xdr:row>
      <xdr:rowOff>133317</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83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124444</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92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75669</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219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22346</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49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75669</xdr:rowOff>
    </xdr:from>
    <xdr:to>
      <xdr:col>86</xdr:col>
      <xdr:colOff>25400</xdr:colOff>
      <xdr:row>30</xdr:row>
      <xdr:rowOff>75669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21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23754</xdr:rowOff>
    </xdr:from>
    <xdr:to>
      <xdr:col>85</xdr:col>
      <xdr:colOff>127000</xdr:colOff>
      <xdr:row>38</xdr:row>
      <xdr:rowOff>137528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5481300" y="6538854"/>
          <a:ext cx="838200" cy="11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156161</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499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6284</xdr:rowOff>
    </xdr:from>
    <xdr:to>
      <xdr:col>85</xdr:col>
      <xdr:colOff>177800</xdr:colOff>
      <xdr:row>38</xdr:row>
      <xdr:rowOff>107884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152936</xdr:rowOff>
    </xdr:from>
    <xdr:to>
      <xdr:col>81</xdr:col>
      <xdr:colOff>50800</xdr:colOff>
      <xdr:row>38</xdr:row>
      <xdr:rowOff>137528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325136"/>
          <a:ext cx="889000" cy="32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35682</xdr:rowOff>
    </xdr:from>
    <xdr:to>
      <xdr:col>81</xdr:col>
      <xdr:colOff>101600</xdr:colOff>
      <xdr:row>38</xdr:row>
      <xdr:rowOff>137282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153809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152936</xdr:rowOff>
    </xdr:from>
    <xdr:to>
      <xdr:col>76</xdr:col>
      <xdr:colOff>114300</xdr:colOff>
      <xdr:row>38</xdr:row>
      <xdr:rowOff>131676</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3703300" y="6325136"/>
          <a:ext cx="889000" cy="32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49284</xdr:rowOff>
    </xdr:from>
    <xdr:to>
      <xdr:col>76</xdr:col>
      <xdr:colOff>165100</xdr:colOff>
      <xdr:row>38</xdr:row>
      <xdr:rowOff>150884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142011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65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111445</xdr:rowOff>
    </xdr:from>
    <xdr:to>
      <xdr:col>71</xdr:col>
      <xdr:colOff>177800</xdr:colOff>
      <xdr:row>38</xdr:row>
      <xdr:rowOff>131676</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626545"/>
          <a:ext cx="8890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58817</xdr:rowOff>
    </xdr:from>
    <xdr:to>
      <xdr:col>72</xdr:col>
      <xdr:colOff>38100</xdr:colOff>
      <xdr:row>38</xdr:row>
      <xdr:rowOff>160417</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5493</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75595</xdr:rowOff>
    </xdr:from>
    <xdr:to>
      <xdr:col>67</xdr:col>
      <xdr:colOff>101600</xdr:colOff>
      <xdr:row>39</xdr:row>
      <xdr:rowOff>5745</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9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168322</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5017" y="6683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144404</xdr:rowOff>
    </xdr:from>
    <xdr:to>
      <xdr:col>85</xdr:col>
      <xdr:colOff>177800</xdr:colOff>
      <xdr:row>38</xdr:row>
      <xdr:rowOff>74554</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48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103781</xdr:rowOff>
    </xdr:from>
    <xdr:ext cx="469744"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27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86728</xdr:rowOff>
    </xdr:from>
    <xdr:to>
      <xdr:col>81</xdr:col>
      <xdr:colOff>101600</xdr:colOff>
      <xdr:row>39</xdr:row>
      <xdr:rowOff>16878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6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8005</xdr:rowOff>
    </xdr:from>
    <xdr:ext cx="313932"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24333" y="66945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102136</xdr:rowOff>
    </xdr:from>
    <xdr:to>
      <xdr:col>76</xdr:col>
      <xdr:colOff>165100</xdr:colOff>
      <xdr:row>37</xdr:row>
      <xdr:rowOff>32286</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27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48813</xdr:rowOff>
    </xdr:from>
    <xdr:ext cx="534377"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325111" y="604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80876</xdr:rowOff>
    </xdr:from>
    <xdr:to>
      <xdr:col>72</xdr:col>
      <xdr:colOff>38100</xdr:colOff>
      <xdr:row>39</xdr:row>
      <xdr:rowOff>11026</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59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2153</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14017" y="6688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60645</xdr:rowOff>
    </xdr:from>
    <xdr:to>
      <xdr:col>67</xdr:col>
      <xdr:colOff>101600</xdr:colOff>
      <xdr:row>38</xdr:row>
      <xdr:rowOff>162245</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57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7322</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579428" y="635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1435</xdr:rowOff>
    </xdr:from>
    <xdr:to>
      <xdr:col>85</xdr:col>
      <xdr:colOff>126364</xdr:colOff>
      <xdr:row>78</xdr:row>
      <xdr:rowOff>57938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002935"/>
          <a:ext cx="1269" cy="1428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61765</xdr:rowOff>
    </xdr:from>
    <xdr:ext cx="469744"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3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57938</xdr:rowOff>
    </xdr:from>
    <xdr:to>
      <xdr:col>86</xdr:col>
      <xdr:colOff>25400</xdr:colOff>
      <xdr:row>78</xdr:row>
      <xdr:rowOff>57938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3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119562</xdr:rowOff>
    </xdr:from>
    <xdr:ext cx="534377"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77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1435</xdr:rowOff>
    </xdr:from>
    <xdr:to>
      <xdr:col>86</xdr:col>
      <xdr:colOff>25400</xdr:colOff>
      <xdr:row>70</xdr:row>
      <xdr:rowOff>1435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002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140595</xdr:rowOff>
    </xdr:from>
    <xdr:to>
      <xdr:col>85</xdr:col>
      <xdr:colOff>127000</xdr:colOff>
      <xdr:row>75</xdr:row>
      <xdr:rowOff>157398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5481300" y="12999345"/>
          <a:ext cx="838200" cy="1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36225</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723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13348</xdr:rowOff>
    </xdr:from>
    <xdr:to>
      <xdr:col>85</xdr:col>
      <xdr:colOff>177800</xdr:colOff>
      <xdr:row>75</xdr:row>
      <xdr:rowOff>114948</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113068</xdr:rowOff>
    </xdr:from>
    <xdr:to>
      <xdr:col>81</xdr:col>
      <xdr:colOff>50800</xdr:colOff>
      <xdr:row>75</xdr:row>
      <xdr:rowOff>140595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4592300" y="12971818"/>
          <a:ext cx="889000" cy="2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7385</xdr:rowOff>
    </xdr:from>
    <xdr:to>
      <xdr:col>81</xdr:col>
      <xdr:colOff>101600</xdr:colOff>
      <xdr:row>75</xdr:row>
      <xdr:rowOff>108985</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125512</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64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113068</xdr:rowOff>
    </xdr:from>
    <xdr:to>
      <xdr:col>76</xdr:col>
      <xdr:colOff>114300</xdr:colOff>
      <xdr:row>75</xdr:row>
      <xdr:rowOff>119088</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2971818"/>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1118</xdr:rowOff>
    </xdr:from>
    <xdr:to>
      <xdr:col>76</xdr:col>
      <xdr:colOff>165100</xdr:colOff>
      <xdr:row>75</xdr:row>
      <xdr:rowOff>102718</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119245</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6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119088</xdr:rowOff>
    </xdr:from>
    <xdr:to>
      <xdr:col>71</xdr:col>
      <xdr:colOff>177800</xdr:colOff>
      <xdr:row>75</xdr:row>
      <xdr:rowOff>130632</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2814300" y="12977838"/>
          <a:ext cx="889000" cy="1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5404</xdr:rowOff>
    </xdr:from>
    <xdr:to>
      <xdr:col>72</xdr:col>
      <xdr:colOff>38100</xdr:colOff>
      <xdr:row>75</xdr:row>
      <xdr:rowOff>107004</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123531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63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167805</xdr:rowOff>
    </xdr:from>
    <xdr:to>
      <xdr:col>67</xdr:col>
      <xdr:colOff>101600</xdr:colOff>
      <xdr:row>75</xdr:row>
      <xdr:rowOff>97955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85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114482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63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106597</xdr:rowOff>
    </xdr:from>
    <xdr:to>
      <xdr:col>85</xdr:col>
      <xdr:colOff>177800</xdr:colOff>
      <xdr:row>76</xdr:row>
      <xdr:rowOff>36748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29653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85024</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94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89795</xdr:rowOff>
    </xdr:from>
    <xdr:to>
      <xdr:col>81</xdr:col>
      <xdr:colOff>101600</xdr:colOff>
      <xdr:row>76</xdr:row>
      <xdr:rowOff>19946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29485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11073</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304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62268</xdr:rowOff>
    </xdr:from>
    <xdr:to>
      <xdr:col>76</xdr:col>
      <xdr:colOff>165100</xdr:colOff>
      <xdr:row>75</xdr:row>
      <xdr:rowOff>163869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29210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154995</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68288</xdr:rowOff>
    </xdr:from>
    <xdr:to>
      <xdr:col>72</xdr:col>
      <xdr:colOff>38100</xdr:colOff>
      <xdr:row>75</xdr:row>
      <xdr:rowOff>169887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29270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161014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301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79832</xdr:rowOff>
    </xdr:from>
    <xdr:to>
      <xdr:col>67</xdr:col>
      <xdr:colOff>101600</xdr:colOff>
      <xdr:row>76</xdr:row>
      <xdr:rowOff>9982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293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1109</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303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9855</xdr:rowOff>
    </xdr:from>
    <xdr:to>
      <xdr:col>85</xdr:col>
      <xdr:colOff>126364</xdr:colOff>
      <xdr:row>99</xdr:row>
      <xdr:rowOff>39294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440355"/>
          <a:ext cx="1269" cy="1572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43121</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16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39294</xdr:rowOff>
    </xdr:from>
    <xdr:to>
      <xdr:col>86</xdr:col>
      <xdr:colOff>25400</xdr:colOff>
      <xdr:row>99</xdr:row>
      <xdr:rowOff>39294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12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127982</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21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9855</xdr:rowOff>
    </xdr:from>
    <xdr:to>
      <xdr:col>86</xdr:col>
      <xdr:colOff>25400</xdr:colOff>
      <xdr:row>90</xdr:row>
      <xdr:rowOff>9855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44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84722</xdr:rowOff>
    </xdr:from>
    <xdr:to>
      <xdr:col>85</xdr:col>
      <xdr:colOff>127000</xdr:colOff>
      <xdr:row>98</xdr:row>
      <xdr:rowOff>100191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715372"/>
          <a:ext cx="838200" cy="18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4539</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351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153112</xdr:rowOff>
    </xdr:from>
    <xdr:to>
      <xdr:col>85</xdr:col>
      <xdr:colOff>177800</xdr:colOff>
      <xdr:row>98</xdr:row>
      <xdr:rowOff>83262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84722</xdr:rowOff>
    </xdr:from>
    <xdr:to>
      <xdr:col>81</xdr:col>
      <xdr:colOff>50800</xdr:colOff>
      <xdr:row>98</xdr:row>
      <xdr:rowOff>82728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715372"/>
          <a:ext cx="889000" cy="16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108153</xdr:rowOff>
    </xdr:from>
    <xdr:to>
      <xdr:col>81</xdr:col>
      <xdr:colOff>101600</xdr:colOff>
      <xdr:row>98</xdr:row>
      <xdr:rowOff>38303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73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29430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83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82728</xdr:rowOff>
    </xdr:from>
    <xdr:to>
      <xdr:col>76</xdr:col>
      <xdr:colOff>114300</xdr:colOff>
      <xdr:row>98</xdr:row>
      <xdr:rowOff>103620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884828"/>
          <a:ext cx="889000" cy="2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145441</xdr:rowOff>
    </xdr:from>
    <xdr:to>
      <xdr:col>76</xdr:col>
      <xdr:colOff>165100</xdr:colOff>
      <xdr:row>98</xdr:row>
      <xdr:rowOff>75591</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7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92118</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5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159829</xdr:rowOff>
    </xdr:from>
    <xdr:to>
      <xdr:col>71</xdr:col>
      <xdr:colOff>177800</xdr:colOff>
      <xdr:row>98</xdr:row>
      <xdr:rowOff>103620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790479"/>
          <a:ext cx="889000" cy="1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141694</xdr:rowOff>
    </xdr:from>
    <xdr:to>
      <xdr:col>72</xdr:col>
      <xdr:colOff>38100</xdr:colOff>
      <xdr:row>98</xdr:row>
      <xdr:rowOff>71844</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77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88371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54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163030</xdr:rowOff>
    </xdr:from>
    <xdr:to>
      <xdr:col>67</xdr:col>
      <xdr:colOff>101600</xdr:colOff>
      <xdr:row>98</xdr:row>
      <xdr:rowOff>93180</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79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84307</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88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49391</xdr:rowOff>
    </xdr:from>
    <xdr:to>
      <xdr:col>85</xdr:col>
      <xdr:colOff>177800</xdr:colOff>
      <xdr:row>98</xdr:row>
      <xdr:rowOff>150991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5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135768</xdr:rowOff>
    </xdr:from>
    <xdr:ext cx="469744"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6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33922</xdr:rowOff>
    </xdr:from>
    <xdr:to>
      <xdr:col>81</xdr:col>
      <xdr:colOff>101600</xdr:colOff>
      <xdr:row>97</xdr:row>
      <xdr:rowOff>135522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66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152049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43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31928</xdr:rowOff>
    </xdr:from>
    <xdr:to>
      <xdr:col>76</xdr:col>
      <xdr:colOff>165100</xdr:colOff>
      <xdr:row>98</xdr:row>
      <xdr:rowOff>133528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3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124655</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92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52820</xdr:rowOff>
    </xdr:from>
    <xdr:to>
      <xdr:col>72</xdr:col>
      <xdr:colOff>38100</xdr:colOff>
      <xdr:row>98</xdr:row>
      <xdr:rowOff>154420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5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145547</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69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109029</xdr:rowOff>
    </xdr:from>
    <xdr:to>
      <xdr:col>67</xdr:col>
      <xdr:colOff>101600</xdr:colOff>
      <xdr:row>98</xdr:row>
      <xdr:rowOff>39179</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73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55706</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51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46845</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361795"/>
          <a:ext cx="1269" cy="1423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164972</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13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46845</xdr:rowOff>
    </xdr:from>
    <xdr:to>
      <xdr:col>116</xdr:col>
      <xdr:colOff>152400</xdr:colOff>
      <xdr:row>31</xdr:row>
      <xdr:rowOff>46845</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36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96266</xdr:rowOff>
    </xdr:from>
    <xdr:to>
      <xdr:col>116</xdr:col>
      <xdr:colOff>63500</xdr:colOff>
      <xdr:row>39</xdr:row>
      <xdr:rowOff>96810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782816"/>
          <a:ext cx="8382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100456</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444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77579</xdr:rowOff>
    </xdr:from>
    <xdr:to>
      <xdr:col>116</xdr:col>
      <xdr:colOff>114300</xdr:colOff>
      <xdr:row>39</xdr:row>
      <xdr:rowOff>7729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63826</xdr:rowOff>
    </xdr:from>
    <xdr:to>
      <xdr:col>111</xdr:col>
      <xdr:colOff>177800</xdr:colOff>
      <xdr:row>39</xdr:row>
      <xdr:rowOff>96266</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750376"/>
          <a:ext cx="889000" cy="3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105011</xdr:rowOff>
    </xdr:from>
    <xdr:to>
      <xdr:col>112</xdr:col>
      <xdr:colOff>38100</xdr:colOff>
      <xdr:row>39</xdr:row>
      <xdr:rowOff>35161</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51688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63826</xdr:rowOff>
    </xdr:from>
    <xdr:to>
      <xdr:col>107</xdr:col>
      <xdr:colOff>50800</xdr:colOff>
      <xdr:row>39</xdr:row>
      <xdr:rowOff>96266</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9545300" y="6750376"/>
          <a:ext cx="889000" cy="3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116659</xdr:rowOff>
    </xdr:from>
    <xdr:to>
      <xdr:col>107</xdr:col>
      <xdr:colOff>101600</xdr:colOff>
      <xdr:row>39</xdr:row>
      <xdr:rowOff>46809</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63335</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5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96266</xdr:rowOff>
    </xdr:from>
    <xdr:to>
      <xdr:col>102</xdr:col>
      <xdr:colOff>114300</xdr:colOff>
      <xdr:row>39</xdr:row>
      <xdr:rowOff>96266</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7828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116985</xdr:rowOff>
    </xdr:from>
    <xdr:to>
      <xdr:col>102</xdr:col>
      <xdr:colOff>165100</xdr:colOff>
      <xdr:row>39</xdr:row>
      <xdr:rowOff>47135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63662</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6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133967</xdr:rowOff>
    </xdr:from>
    <xdr:to>
      <xdr:col>98</xdr:col>
      <xdr:colOff>38100</xdr:colOff>
      <xdr:row>39</xdr:row>
      <xdr:rowOff>64117</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64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80644</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7017" y="6424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46010</xdr:rowOff>
    </xdr:from>
    <xdr:to>
      <xdr:col>116</xdr:col>
      <xdr:colOff>114300</xdr:colOff>
      <xdr:row>39</xdr:row>
      <xdr:rowOff>147610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73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132387</xdr:rowOff>
    </xdr:from>
    <xdr:ext cx="313932"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647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45466</xdr:rowOff>
    </xdr:from>
    <xdr:to>
      <xdr:col>112</xdr:col>
      <xdr:colOff>38100</xdr:colOff>
      <xdr:row>39</xdr:row>
      <xdr:rowOff>147066</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73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138193</xdr:rowOff>
    </xdr:from>
    <xdr:ext cx="313932"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66333" y="68247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13026</xdr:rowOff>
    </xdr:from>
    <xdr:to>
      <xdr:col>107</xdr:col>
      <xdr:colOff>101600</xdr:colOff>
      <xdr:row>39</xdr:row>
      <xdr:rowOff>114626</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69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105753</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245017" y="679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45466</xdr:rowOff>
    </xdr:from>
    <xdr:to>
      <xdr:col>102</xdr:col>
      <xdr:colOff>165100</xdr:colOff>
      <xdr:row>39</xdr:row>
      <xdr:rowOff>147066</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73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138193</xdr:rowOff>
    </xdr:from>
    <xdr:ext cx="313932"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88333" y="68247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45466</xdr:rowOff>
    </xdr:from>
    <xdr:to>
      <xdr:col>98</xdr:col>
      <xdr:colOff>38100</xdr:colOff>
      <xdr:row>39</xdr:row>
      <xdr:rowOff>147066</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73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138193</xdr:rowOff>
    </xdr:from>
    <xdr:ext cx="313932"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99333" y="68247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168148</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740648"/>
          <a:ext cx="1269" cy="141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114825</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5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168148</xdr:rowOff>
    </xdr:from>
    <xdr:to>
      <xdr:col>116</xdr:col>
      <xdr:colOff>152400</xdr:colOff>
      <xdr:row>50</xdr:row>
      <xdr:rowOff>168148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7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126873</xdr:rowOff>
    </xdr:from>
    <xdr:to>
      <xdr:col>116</xdr:col>
      <xdr:colOff>63500</xdr:colOff>
      <xdr:row>55</xdr:row>
      <xdr:rowOff>127508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9556623"/>
          <a:ext cx="8382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43324</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15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64897</xdr:rowOff>
    </xdr:from>
    <xdr:to>
      <xdr:col>116</xdr:col>
      <xdr:colOff>114300</xdr:colOff>
      <xdr:row>57</xdr:row>
      <xdr:rowOff>166497</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81280</xdr:rowOff>
    </xdr:from>
    <xdr:to>
      <xdr:col>111</xdr:col>
      <xdr:colOff>177800</xdr:colOff>
      <xdr:row>55</xdr:row>
      <xdr:rowOff>126873</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9511030"/>
          <a:ext cx="889000" cy="4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28067</xdr:rowOff>
    </xdr:from>
    <xdr:to>
      <xdr:col>112</xdr:col>
      <xdr:colOff>38100</xdr:colOff>
      <xdr:row>57</xdr:row>
      <xdr:rowOff>129667</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120794</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893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23622</xdr:rowOff>
    </xdr:from>
    <xdr:to>
      <xdr:col>107</xdr:col>
      <xdr:colOff>50800</xdr:colOff>
      <xdr:row>55</xdr:row>
      <xdr:rowOff>81280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9453372"/>
          <a:ext cx="889000" cy="5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7874</xdr:rowOff>
    </xdr:from>
    <xdr:to>
      <xdr:col>107</xdr:col>
      <xdr:colOff>101600</xdr:colOff>
      <xdr:row>57</xdr:row>
      <xdr:rowOff>109474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100601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873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136017</xdr:rowOff>
    </xdr:from>
    <xdr:to>
      <xdr:col>102</xdr:col>
      <xdr:colOff>114300</xdr:colOff>
      <xdr:row>55</xdr:row>
      <xdr:rowOff>23622</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9394317"/>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163195</xdr:rowOff>
    </xdr:from>
    <xdr:to>
      <xdr:col>102</xdr:col>
      <xdr:colOff>165100</xdr:colOff>
      <xdr:row>57</xdr:row>
      <xdr:rowOff>93345</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76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84472</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85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168021</xdr:rowOff>
    </xdr:from>
    <xdr:to>
      <xdr:col>98</xdr:col>
      <xdr:colOff>38100</xdr:colOff>
      <xdr:row>57</xdr:row>
      <xdr:rowOff>98171</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76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89298</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861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76708</xdr:rowOff>
    </xdr:from>
    <xdr:to>
      <xdr:col>116</xdr:col>
      <xdr:colOff>114300</xdr:colOff>
      <xdr:row>56</xdr:row>
      <xdr:rowOff>6858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950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99585</xdr:rowOff>
    </xdr:from>
    <xdr:ext cx="469744"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357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76073</xdr:rowOff>
    </xdr:from>
    <xdr:to>
      <xdr:col>112</xdr:col>
      <xdr:colOff>38100</xdr:colOff>
      <xdr:row>56</xdr:row>
      <xdr:rowOff>6223</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950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22750</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88428" y="9281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30480</xdr:rowOff>
    </xdr:from>
    <xdr:to>
      <xdr:col>107</xdr:col>
      <xdr:colOff>101600</xdr:colOff>
      <xdr:row>55</xdr:row>
      <xdr:rowOff>132080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946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148607</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428" y="923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144272</xdr:rowOff>
    </xdr:from>
    <xdr:to>
      <xdr:col>102</xdr:col>
      <xdr:colOff>165100</xdr:colOff>
      <xdr:row>55</xdr:row>
      <xdr:rowOff>74422</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940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90949</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428" y="917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85217</xdr:rowOff>
    </xdr:from>
    <xdr:to>
      <xdr:col>98</xdr:col>
      <xdr:colOff>38100</xdr:colOff>
      <xdr:row>55</xdr:row>
      <xdr:rowOff>15367</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934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31894</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21428" y="911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12922</xdr:rowOff>
    </xdr:from>
    <xdr:to>
      <xdr:col>116</xdr:col>
      <xdr:colOff>62864</xdr:colOff>
      <xdr:row>79</xdr:row>
      <xdr:rowOff>123317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85872"/>
          <a:ext cx="1269" cy="1481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127144</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7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123317</xdr:rowOff>
    </xdr:from>
    <xdr:to>
      <xdr:col>116</xdr:col>
      <xdr:colOff>152400</xdr:colOff>
      <xdr:row>79</xdr:row>
      <xdr:rowOff>123317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67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131049</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12922</xdr:rowOff>
    </xdr:from>
    <xdr:to>
      <xdr:col>116</xdr:col>
      <xdr:colOff>152400</xdr:colOff>
      <xdr:row>71</xdr:row>
      <xdr:rowOff>12922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8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9437</xdr:rowOff>
    </xdr:from>
    <xdr:to>
      <xdr:col>116</xdr:col>
      <xdr:colOff>63500</xdr:colOff>
      <xdr:row>76</xdr:row>
      <xdr:rowOff>14808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039637"/>
          <a:ext cx="838200" cy="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32827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3063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54400</xdr:rowOff>
    </xdr:from>
    <xdr:to>
      <xdr:col>116</xdr:col>
      <xdr:colOff>114300</xdr:colOff>
      <xdr:row>76</xdr:row>
      <xdr:rowOff>156000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155797</xdr:rowOff>
    </xdr:from>
    <xdr:to>
      <xdr:col>111</xdr:col>
      <xdr:colOff>177800</xdr:colOff>
      <xdr:row>76</xdr:row>
      <xdr:rowOff>14808</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0434300" y="13014547"/>
          <a:ext cx="889000" cy="3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9537</xdr:rowOff>
    </xdr:from>
    <xdr:to>
      <xdr:col>112</xdr:col>
      <xdr:colOff>38100</xdr:colOff>
      <xdr:row>76</xdr:row>
      <xdr:rowOff>111137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102264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155797</xdr:rowOff>
    </xdr:from>
    <xdr:to>
      <xdr:col>107</xdr:col>
      <xdr:colOff>50800</xdr:colOff>
      <xdr:row>76</xdr:row>
      <xdr:rowOff>8293</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3014547"/>
          <a:ext cx="889000" cy="2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3156</xdr:rowOff>
    </xdr:from>
    <xdr:to>
      <xdr:col>107</xdr:col>
      <xdr:colOff>101600</xdr:colOff>
      <xdr:row>76</xdr:row>
      <xdr:rowOff>104756</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95883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70720</xdr:rowOff>
    </xdr:from>
    <xdr:to>
      <xdr:col>102</xdr:col>
      <xdr:colOff>114300</xdr:colOff>
      <xdr:row>76</xdr:row>
      <xdr:rowOff>8293</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656300" y="12929470"/>
          <a:ext cx="889000" cy="10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165272</xdr:rowOff>
    </xdr:from>
    <xdr:to>
      <xdr:col>102</xdr:col>
      <xdr:colOff>165100</xdr:colOff>
      <xdr:row>76</xdr:row>
      <xdr:rowOff>95422</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86549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1994</xdr:rowOff>
    </xdr:from>
    <xdr:to>
      <xdr:col>98</xdr:col>
      <xdr:colOff>38100</xdr:colOff>
      <xdr:row>76</xdr:row>
      <xdr:rowOff>103594</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94721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130086</xdr:rowOff>
    </xdr:from>
    <xdr:to>
      <xdr:col>116</xdr:col>
      <xdr:colOff>114300</xdr:colOff>
      <xdr:row>76</xdr:row>
      <xdr:rowOff>60235</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9888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152963</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84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135458</xdr:rowOff>
    </xdr:from>
    <xdr:to>
      <xdr:col>112</xdr:col>
      <xdr:colOff>38100</xdr:colOff>
      <xdr:row>76</xdr:row>
      <xdr:rowOff>65608</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99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82135</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76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104997</xdr:rowOff>
    </xdr:from>
    <xdr:to>
      <xdr:col>107</xdr:col>
      <xdr:colOff>101600</xdr:colOff>
      <xdr:row>76</xdr:row>
      <xdr:rowOff>35148</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9637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51674</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73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128943</xdr:rowOff>
    </xdr:from>
    <xdr:to>
      <xdr:col>102</xdr:col>
      <xdr:colOff>165100</xdr:colOff>
      <xdr:row>76</xdr:row>
      <xdr:rowOff>59094</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9876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75620</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276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19920</xdr:rowOff>
    </xdr:from>
    <xdr:to>
      <xdr:col>98</xdr:col>
      <xdr:colOff>38100</xdr:colOff>
      <xdr:row>75</xdr:row>
      <xdr:rowOff>121520</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87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138047</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265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・歳出決算総額は、住民一人当たり</a:t>
          </a:r>
          <a:r>
            <a:rPr lang="en-US" altLang="ja-JP" sz="1100" b="0" i="0" baseline="0">
              <a:solidFill>
                <a:schemeClr val="dk1"/>
              </a:solidFill>
              <a:effectLst/>
              <a:latin typeface="+mn-lt"/>
              <a:ea typeface="+mn-ea"/>
              <a:cs typeface="+mn-cs"/>
            </a:rPr>
            <a:t>531,458</a:t>
          </a:r>
          <a:r>
            <a:rPr lang="ja-JP" altLang="ja-JP" sz="1100" b="0" i="0" baseline="0">
              <a:solidFill>
                <a:schemeClr val="dk1"/>
              </a:solidFill>
              <a:effectLst/>
              <a:latin typeface="+mn-lt"/>
              <a:ea typeface="+mn-ea"/>
              <a:cs typeface="+mn-cs"/>
            </a:rPr>
            <a:t>円となっている。主な構成項目である人件費は、住民一人当たり</a:t>
          </a:r>
          <a:r>
            <a:rPr lang="en-US" altLang="ja-JP" sz="1100" b="0" i="0" baseline="0">
              <a:solidFill>
                <a:schemeClr val="dk1"/>
              </a:solidFill>
              <a:effectLst/>
              <a:latin typeface="+mn-lt"/>
              <a:ea typeface="+mn-ea"/>
              <a:cs typeface="+mn-cs"/>
            </a:rPr>
            <a:t>63,710</a:t>
          </a:r>
          <a:r>
            <a:rPr lang="ja-JP" altLang="ja-JP" sz="1100" b="0" i="0" baseline="0">
              <a:solidFill>
                <a:schemeClr val="dk1"/>
              </a:solidFill>
              <a:effectLst/>
              <a:latin typeface="+mn-lt"/>
              <a:ea typeface="+mn-ea"/>
              <a:cs typeface="+mn-cs"/>
            </a:rPr>
            <a:t>円となっており、ほぼ横ばいで推移している。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そのほか特に増減の大きい項目としては、災害復旧事業費、物件費、普通建設事業費があげられる。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災害復旧事業費については、住民一人当たり</a:t>
          </a:r>
          <a:r>
            <a:rPr lang="en-US" altLang="ja-JP" sz="1100" b="0" i="0" baseline="0">
              <a:solidFill>
                <a:schemeClr val="dk1"/>
              </a:solidFill>
              <a:effectLst/>
              <a:latin typeface="+mn-lt"/>
              <a:ea typeface="+mn-ea"/>
              <a:cs typeface="+mn-cs"/>
            </a:rPr>
            <a:t>5,072</a:t>
          </a:r>
          <a:r>
            <a:rPr lang="ja-JP" altLang="ja-JP" sz="1100" b="0" i="0" baseline="0">
              <a:solidFill>
                <a:schemeClr val="dk1"/>
              </a:solidFill>
              <a:effectLst/>
              <a:latin typeface="+mn-lt"/>
              <a:ea typeface="+mn-ea"/>
              <a:cs typeface="+mn-cs"/>
            </a:rPr>
            <a:t>円と大幅に</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したが、前年度</a:t>
          </a:r>
          <a:r>
            <a:rPr lang="ja-JP" altLang="en-US" sz="1100" b="0" i="0" baseline="0">
              <a:solidFill>
                <a:schemeClr val="dk1"/>
              </a:solidFill>
              <a:effectLst/>
              <a:latin typeface="+mn-lt"/>
              <a:ea typeface="+mn-ea"/>
              <a:cs typeface="+mn-cs"/>
            </a:rPr>
            <a:t>見舞われた台風</a:t>
          </a:r>
          <a:r>
            <a:rPr lang="en-US" altLang="ja-JP" sz="1100" b="0" i="0" baseline="0">
              <a:solidFill>
                <a:schemeClr val="dk1"/>
              </a:solidFill>
              <a:effectLst/>
              <a:latin typeface="+mn-lt"/>
              <a:ea typeface="+mn-ea"/>
              <a:cs typeface="+mn-cs"/>
            </a:rPr>
            <a:t>19</a:t>
          </a:r>
          <a:r>
            <a:rPr lang="ja-JP" altLang="en-US" sz="1100" b="0" i="0" baseline="0">
              <a:solidFill>
                <a:schemeClr val="dk1"/>
              </a:solidFill>
              <a:effectLst/>
              <a:latin typeface="+mn-lt"/>
              <a:ea typeface="+mn-ea"/>
              <a:cs typeface="+mn-cs"/>
            </a:rPr>
            <a:t>号の災害による</a:t>
          </a:r>
          <a:r>
            <a:rPr lang="ja-JP" altLang="ja-JP" sz="1100" b="0" i="0" baseline="0">
              <a:solidFill>
                <a:schemeClr val="dk1"/>
              </a:solidFill>
              <a:effectLst/>
              <a:latin typeface="+mn-lt"/>
              <a:ea typeface="+mn-ea"/>
              <a:cs typeface="+mn-cs"/>
            </a:rPr>
            <a:t>災害復旧事業費が主な要因である。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物件費については住民一人当たり</a:t>
          </a:r>
          <a:r>
            <a:rPr lang="en-US" altLang="ja-JP" sz="1100" b="0" i="0" baseline="0">
              <a:solidFill>
                <a:schemeClr val="dk1"/>
              </a:solidFill>
              <a:effectLst/>
              <a:latin typeface="+mn-lt"/>
              <a:ea typeface="+mn-ea"/>
              <a:cs typeface="+mn-cs"/>
            </a:rPr>
            <a:t>96,576</a:t>
          </a:r>
          <a:r>
            <a:rPr lang="ja-JP" altLang="ja-JP" sz="1100" b="0" i="0" baseline="0">
              <a:solidFill>
                <a:schemeClr val="dk1"/>
              </a:solidFill>
              <a:effectLst/>
              <a:latin typeface="+mn-lt"/>
              <a:ea typeface="+mn-ea"/>
              <a:cs typeface="+mn-cs"/>
            </a:rPr>
            <a:t>円と</a:t>
          </a:r>
          <a:r>
            <a:rPr lang="ja-JP" altLang="en-US" sz="1100" b="0" i="0" baseline="0">
              <a:solidFill>
                <a:schemeClr val="dk1"/>
              </a:solidFill>
              <a:effectLst/>
              <a:latin typeface="+mn-lt"/>
              <a:ea typeface="+mn-ea"/>
              <a:cs typeface="+mn-cs"/>
            </a:rPr>
            <a:t>軽微に</a:t>
          </a:r>
          <a:r>
            <a:rPr lang="ja-JP" altLang="ja-JP" sz="1100" b="0" i="0" baseline="0">
              <a:solidFill>
                <a:schemeClr val="dk1"/>
              </a:solidFill>
              <a:effectLst/>
              <a:latin typeface="+mn-lt"/>
              <a:ea typeface="+mn-ea"/>
              <a:cs typeface="+mn-cs"/>
            </a:rPr>
            <a:t>減少し、要因としては平成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年度以降実施してきた住宅除染が完了し、対前年度比で除染業務委託料が大幅に減少したためである。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普通建設事業費については、住民一人当たり</a:t>
          </a:r>
          <a:r>
            <a:rPr lang="en-US" altLang="ja-JP" sz="1100" b="0" i="0" baseline="0">
              <a:solidFill>
                <a:schemeClr val="dk1"/>
              </a:solidFill>
              <a:effectLst/>
              <a:latin typeface="+mn-lt"/>
              <a:ea typeface="+mn-ea"/>
              <a:cs typeface="+mn-cs"/>
            </a:rPr>
            <a:t>150,627</a:t>
          </a:r>
          <a:r>
            <a:rPr lang="ja-JP" altLang="ja-JP" sz="1100" b="0" i="0" baseline="0">
              <a:solidFill>
                <a:schemeClr val="dk1"/>
              </a:solidFill>
              <a:effectLst/>
              <a:latin typeface="+mn-lt"/>
              <a:ea typeface="+mn-ea"/>
              <a:cs typeface="+mn-cs"/>
            </a:rPr>
            <a:t>円と</a:t>
          </a:r>
          <a:r>
            <a:rPr lang="ja-JP" altLang="en-US" sz="1100" b="0" i="0" baseline="0">
              <a:solidFill>
                <a:schemeClr val="dk1"/>
              </a:solidFill>
              <a:effectLst/>
              <a:latin typeface="+mn-lt"/>
              <a:ea typeface="+mn-ea"/>
              <a:cs typeface="+mn-cs"/>
            </a:rPr>
            <a:t>軽微に減少</a:t>
          </a:r>
          <a:r>
            <a:rPr lang="ja-JP" altLang="ja-JP" sz="1100" b="0" i="0" baseline="0">
              <a:solidFill>
                <a:schemeClr val="dk1"/>
              </a:solidFill>
              <a:effectLst/>
              <a:latin typeface="+mn-lt"/>
              <a:ea typeface="+mn-ea"/>
              <a:cs typeface="+mn-cs"/>
            </a:rPr>
            <a:t>したが、要因としては</a:t>
          </a:r>
          <a:r>
            <a:rPr kumimoji="1" lang="ja-JP" altLang="ja-JP" sz="1100" b="0" i="0" baseline="0">
              <a:solidFill>
                <a:schemeClr val="dk1"/>
              </a:solidFill>
              <a:effectLst/>
              <a:latin typeface="+mn-lt"/>
              <a:ea typeface="+mn-ea"/>
              <a:cs typeface="+mn-cs"/>
            </a:rPr>
            <a:t>防衛補助事業で実施している白河布引山演習場周辺道路改修事業（川谷由井ヶ原線）の雪割橋架工事</a:t>
          </a:r>
          <a:r>
            <a:rPr lang="ja-JP" altLang="en-US" sz="1100" b="0" i="0" baseline="0">
              <a:solidFill>
                <a:schemeClr val="dk1"/>
              </a:solidFill>
              <a:effectLst/>
              <a:latin typeface="+mn-lt"/>
              <a:ea typeface="+mn-ea"/>
              <a:cs typeface="+mn-cs"/>
            </a:rPr>
            <a:t>が完了に近づいていて、徐々に事業縮小となっていること</a:t>
          </a:r>
          <a:r>
            <a:rPr lang="ja-JP" altLang="ja-JP" sz="1100" b="0" i="0" baseline="0">
              <a:solidFill>
                <a:schemeClr val="dk1"/>
              </a:solidFill>
              <a:effectLst/>
              <a:latin typeface="+mn-lt"/>
              <a:ea typeface="+mn-ea"/>
              <a:cs typeface="+mn-cs"/>
            </a:rPr>
            <a:t>が主な要因である。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20,291
20,004
192.06
11,400,096
10,783,821
426,763
5,579,804
6,524,797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28339</xdr:rowOff>
    </xdr:from>
    <xdr:to>
      <xdr:col>24</xdr:col>
      <xdr:colOff>62865</xdr:colOff>
      <xdr:row>38</xdr:row>
      <xdr:rowOff>131209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43289"/>
          <a:ext cx="127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135036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5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131209</xdr:rowOff>
    </xdr:from>
    <xdr:to>
      <xdr:col>24</xdr:col>
      <xdr:colOff>152400</xdr:colOff>
      <xdr:row>38</xdr:row>
      <xdr:rowOff>131209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4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146466</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1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28339</xdr:rowOff>
    </xdr:from>
    <xdr:to>
      <xdr:col>24</xdr:col>
      <xdr:colOff>152400</xdr:colOff>
      <xdr:row>31</xdr:row>
      <xdr:rowOff>28339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4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37157</xdr:rowOff>
    </xdr:from>
    <xdr:to>
      <xdr:col>24</xdr:col>
      <xdr:colOff>63500</xdr:colOff>
      <xdr:row>32</xdr:row>
      <xdr:rowOff>42708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523557"/>
          <a:ext cx="8382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33037</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33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54610</xdr:rowOff>
    </xdr:from>
    <xdr:to>
      <xdr:col>24</xdr:col>
      <xdr:colOff>114300</xdr:colOff>
      <xdr:row>35</xdr:row>
      <xdr:rowOff>156210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37157</xdr:rowOff>
    </xdr:from>
    <xdr:to>
      <xdr:col>19</xdr:col>
      <xdr:colOff>177800</xdr:colOff>
      <xdr:row>32</xdr:row>
      <xdr:rowOff>72426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523557"/>
          <a:ext cx="889000" cy="3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25219</xdr:rowOff>
    </xdr:from>
    <xdr:to>
      <xdr:col>20</xdr:col>
      <xdr:colOff>38100</xdr:colOff>
      <xdr:row>35</xdr:row>
      <xdr:rowOff>126819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117946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161580</xdr:rowOff>
    </xdr:from>
    <xdr:to>
      <xdr:col>15</xdr:col>
      <xdr:colOff>50800</xdr:colOff>
      <xdr:row>32</xdr:row>
      <xdr:rowOff>72426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47653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40567</xdr:rowOff>
    </xdr:from>
    <xdr:to>
      <xdr:col>15</xdr:col>
      <xdr:colOff>101600</xdr:colOff>
      <xdr:row>35</xdr:row>
      <xdr:rowOff>142167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133294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3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141660</xdr:rowOff>
    </xdr:from>
    <xdr:to>
      <xdr:col>10</xdr:col>
      <xdr:colOff>114300</xdr:colOff>
      <xdr:row>31</xdr:row>
      <xdr:rowOff>161580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285160"/>
          <a:ext cx="889000" cy="19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48078</xdr:rowOff>
    </xdr:from>
    <xdr:to>
      <xdr:col>10</xdr:col>
      <xdr:colOff>165100</xdr:colOff>
      <xdr:row>35</xdr:row>
      <xdr:rowOff>149678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140805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111434</xdr:rowOff>
    </xdr:from>
    <xdr:to>
      <xdr:col>6</xdr:col>
      <xdr:colOff>38100</xdr:colOff>
      <xdr:row>35</xdr:row>
      <xdr:rowOff>41584</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32711</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03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163358</xdr:rowOff>
    </xdr:from>
    <xdr:to>
      <xdr:col>24</xdr:col>
      <xdr:colOff>114300</xdr:colOff>
      <xdr:row>32</xdr:row>
      <xdr:rowOff>93508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47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14785</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32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157807</xdr:rowOff>
    </xdr:from>
    <xdr:to>
      <xdr:col>20</xdr:col>
      <xdr:colOff>38100</xdr:colOff>
      <xdr:row>32</xdr:row>
      <xdr:rowOff>87957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47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104484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247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21626</xdr:rowOff>
    </xdr:from>
    <xdr:to>
      <xdr:col>15</xdr:col>
      <xdr:colOff>101600</xdr:colOff>
      <xdr:row>32</xdr:row>
      <xdr:rowOff>123226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50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139753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28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110780</xdr:rowOff>
    </xdr:from>
    <xdr:to>
      <xdr:col>10</xdr:col>
      <xdr:colOff>165100</xdr:colOff>
      <xdr:row>32</xdr:row>
      <xdr:rowOff>40930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42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57457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20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90860</xdr:rowOff>
    </xdr:from>
    <xdr:to>
      <xdr:col>6</xdr:col>
      <xdr:colOff>38100</xdr:colOff>
      <xdr:row>31</xdr:row>
      <xdr:rowOff>21010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23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37537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00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30886</xdr:rowOff>
    </xdr:from>
    <xdr:to>
      <xdr:col>24</xdr:col>
      <xdr:colOff>62865</xdr:colOff>
      <xdr:row>57</xdr:row>
      <xdr:rowOff>160585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74836"/>
          <a:ext cx="1270" cy="11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164412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3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160585</xdr:rowOff>
    </xdr:from>
    <xdr:to>
      <xdr:col>24</xdr:col>
      <xdr:colOff>152400</xdr:colOff>
      <xdr:row>57</xdr:row>
      <xdr:rowOff>160585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33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149013</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5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286,300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30886</xdr:rowOff>
    </xdr:from>
    <xdr:to>
      <xdr:col>24</xdr:col>
      <xdr:colOff>152400</xdr:colOff>
      <xdr:row>51</xdr:row>
      <xdr:rowOff>30886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7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164855</xdr:rowOff>
    </xdr:from>
    <xdr:to>
      <xdr:col>24</xdr:col>
      <xdr:colOff>63500</xdr:colOff>
      <xdr:row>57</xdr:row>
      <xdr:rowOff>6197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766055"/>
          <a:ext cx="838200" cy="1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111799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12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133372</xdr:rowOff>
    </xdr:from>
    <xdr:to>
      <xdr:col>24</xdr:col>
      <xdr:colOff>114300</xdr:colOff>
      <xdr:row>57</xdr:row>
      <xdr:rowOff>63522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164855</xdr:rowOff>
    </xdr:from>
    <xdr:to>
      <xdr:col>19</xdr:col>
      <xdr:colOff>177800</xdr:colOff>
      <xdr:row>57</xdr:row>
      <xdr:rowOff>56988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766055"/>
          <a:ext cx="889000" cy="6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108043</xdr:rowOff>
    </xdr:from>
    <xdr:to>
      <xdr:col>20</xdr:col>
      <xdr:colOff>38100</xdr:colOff>
      <xdr:row>57</xdr:row>
      <xdr:rowOff>38193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54720</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48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29547</xdr:rowOff>
    </xdr:from>
    <xdr:to>
      <xdr:col>15</xdr:col>
      <xdr:colOff>50800</xdr:colOff>
      <xdr:row>57</xdr:row>
      <xdr:rowOff>56988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802197"/>
          <a:ext cx="889000" cy="2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148647</xdr:rowOff>
    </xdr:from>
    <xdr:to>
      <xdr:col>15</xdr:col>
      <xdr:colOff>101600</xdr:colOff>
      <xdr:row>57</xdr:row>
      <xdr:rowOff>78797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74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95324</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52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160850</xdr:rowOff>
    </xdr:from>
    <xdr:to>
      <xdr:col>10</xdr:col>
      <xdr:colOff>114300</xdr:colOff>
      <xdr:row>57</xdr:row>
      <xdr:rowOff>29547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762050"/>
          <a:ext cx="889000" cy="4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136143</xdr:rowOff>
    </xdr:from>
    <xdr:to>
      <xdr:col>10</xdr:col>
      <xdr:colOff>165100</xdr:colOff>
      <xdr:row>57</xdr:row>
      <xdr:rowOff>66293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3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82820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146388</xdr:rowOff>
    </xdr:from>
    <xdr:to>
      <xdr:col>6</xdr:col>
      <xdr:colOff>38100</xdr:colOff>
      <xdr:row>57</xdr:row>
      <xdr:rowOff>76538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4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67665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4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126847</xdr:rowOff>
    </xdr:from>
    <xdr:to>
      <xdr:col>24</xdr:col>
      <xdr:colOff>114300</xdr:colOff>
      <xdr:row>57</xdr:row>
      <xdr:rowOff>56997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2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149724</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57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114055</xdr:rowOff>
    </xdr:from>
    <xdr:to>
      <xdr:col>20</xdr:col>
      <xdr:colOff>38100</xdr:colOff>
      <xdr:row>57</xdr:row>
      <xdr:rowOff>44205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35332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80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6188</xdr:rowOff>
    </xdr:from>
    <xdr:to>
      <xdr:col>15</xdr:col>
      <xdr:colOff>101600</xdr:colOff>
      <xdr:row>57</xdr:row>
      <xdr:rowOff>107788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77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98915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87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150197</xdr:rowOff>
    </xdr:from>
    <xdr:to>
      <xdr:col>10</xdr:col>
      <xdr:colOff>165100</xdr:colOff>
      <xdr:row>57</xdr:row>
      <xdr:rowOff>80347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75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71474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84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110050</xdr:rowOff>
    </xdr:from>
    <xdr:to>
      <xdr:col>6</xdr:col>
      <xdr:colOff>38100</xdr:colOff>
      <xdr:row>57</xdr:row>
      <xdr:rowOff>40200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1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56727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48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109956</xdr:rowOff>
    </xdr:from>
    <xdr:to>
      <xdr:col>24</xdr:col>
      <xdr:colOff>62865</xdr:colOff>
      <xdr:row>78</xdr:row>
      <xdr:rowOff>87517</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3311606"/>
          <a:ext cx="1270" cy="14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105640</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47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87517</xdr:rowOff>
    </xdr:from>
    <xdr:to>
      <xdr:col>24</xdr:col>
      <xdr:colOff>152400</xdr:colOff>
      <xdr:row>78</xdr:row>
      <xdr:rowOff>87517</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460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56633</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3086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218,421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77</xdr:row>
      <xdr:rowOff>109956</xdr:rowOff>
    </xdr:from>
    <xdr:to>
      <xdr:col>24</xdr:col>
      <xdr:colOff>152400</xdr:colOff>
      <xdr:row>77</xdr:row>
      <xdr:rowOff>109956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31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109956</xdr:rowOff>
    </xdr:from>
    <xdr:to>
      <xdr:col>24</xdr:col>
      <xdr:colOff>63500</xdr:colOff>
      <xdr:row>77</xdr:row>
      <xdr:rowOff>124320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3311606"/>
          <a:ext cx="838200" cy="1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150091</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3351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214</xdr:rowOff>
    </xdr:from>
    <xdr:to>
      <xdr:col>24</xdr:col>
      <xdr:colOff>114300</xdr:colOff>
      <xdr:row>78</xdr:row>
      <xdr:rowOff>101814</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337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126836</xdr:rowOff>
    </xdr:from>
    <xdr:to>
      <xdr:col>19</xdr:col>
      <xdr:colOff>177800</xdr:colOff>
      <xdr:row>77</xdr:row>
      <xdr:rowOff>124320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908300" y="13157036"/>
          <a:ext cx="889000" cy="16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6550</xdr:rowOff>
    </xdr:from>
    <xdr:to>
      <xdr:col>20</xdr:col>
      <xdr:colOff>38100</xdr:colOff>
      <xdr:row>78</xdr:row>
      <xdr:rowOff>108150</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337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99277</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347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65937</xdr:rowOff>
    </xdr:from>
    <xdr:to>
      <xdr:col>15</xdr:col>
      <xdr:colOff>50800</xdr:colOff>
      <xdr:row>76</xdr:row>
      <xdr:rowOff>126836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019300" y="12067437"/>
          <a:ext cx="889000" cy="108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933</xdr:rowOff>
    </xdr:from>
    <xdr:to>
      <xdr:col>15</xdr:col>
      <xdr:colOff>101600</xdr:colOff>
      <xdr:row>78</xdr:row>
      <xdr:rowOff>102533</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37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93660</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346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65937</xdr:rowOff>
    </xdr:from>
    <xdr:to>
      <xdr:col>10</xdr:col>
      <xdr:colOff>114300</xdr:colOff>
      <xdr:row>73</xdr:row>
      <xdr:rowOff>37149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2067437"/>
          <a:ext cx="889000" cy="48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158121</xdr:rowOff>
    </xdr:from>
    <xdr:to>
      <xdr:col>10</xdr:col>
      <xdr:colOff>165100</xdr:colOff>
      <xdr:row>78</xdr:row>
      <xdr:rowOff>88271</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35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79398</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452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2246</xdr:rowOff>
    </xdr:from>
    <xdr:to>
      <xdr:col>6</xdr:col>
      <xdr:colOff>38100</xdr:colOff>
      <xdr:row>78</xdr:row>
      <xdr:rowOff>103846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37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94973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468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59156</xdr:rowOff>
    </xdr:from>
    <xdr:to>
      <xdr:col>24</xdr:col>
      <xdr:colOff>114300</xdr:colOff>
      <xdr:row>77</xdr:row>
      <xdr:rowOff>160756</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326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12183</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321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73520</xdr:rowOff>
    </xdr:from>
    <xdr:to>
      <xdr:col>20</xdr:col>
      <xdr:colOff>38100</xdr:colOff>
      <xdr:row>78</xdr:row>
      <xdr:rowOff>3670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27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20197</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05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76036</xdr:rowOff>
    </xdr:from>
    <xdr:to>
      <xdr:col>15</xdr:col>
      <xdr:colOff>101600</xdr:colOff>
      <xdr:row>77</xdr:row>
      <xdr:rowOff>6186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10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22713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2881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15137</xdr:rowOff>
    </xdr:from>
    <xdr:to>
      <xdr:col>10</xdr:col>
      <xdr:colOff>165100</xdr:colOff>
      <xdr:row>70</xdr:row>
      <xdr:rowOff>116737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201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68</xdr:row>
      <xdr:rowOff>133264</xdr:rowOff>
    </xdr:from>
    <xdr:ext cx="690189"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674205" y="117918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157799</xdr:rowOff>
    </xdr:from>
    <xdr:to>
      <xdr:col>6</xdr:col>
      <xdr:colOff>38100</xdr:colOff>
      <xdr:row>73</xdr:row>
      <xdr:rowOff>87949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250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104476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227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123710</xdr:rowOff>
    </xdr:from>
    <xdr:to>
      <xdr:col>24</xdr:col>
      <xdr:colOff>62865</xdr:colOff>
      <xdr:row>97</xdr:row>
      <xdr:rowOff>145301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382760"/>
          <a:ext cx="1270" cy="1393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149128</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77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145301</xdr:rowOff>
    </xdr:from>
    <xdr:to>
      <xdr:col>24</xdr:col>
      <xdr:colOff>152400</xdr:colOff>
      <xdr:row>97</xdr:row>
      <xdr:rowOff>145301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77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70387</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15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123710</xdr:rowOff>
    </xdr:from>
    <xdr:to>
      <xdr:col>24</xdr:col>
      <xdr:colOff>152400</xdr:colOff>
      <xdr:row>89</xdr:row>
      <xdr:rowOff>123710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38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109829</xdr:rowOff>
    </xdr:from>
    <xdr:to>
      <xdr:col>24</xdr:col>
      <xdr:colOff>63500</xdr:colOff>
      <xdr:row>97</xdr:row>
      <xdr:rowOff>118187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740479"/>
          <a:ext cx="838200" cy="8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59059</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346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36182</xdr:rowOff>
    </xdr:from>
    <xdr:to>
      <xdr:col>24</xdr:col>
      <xdr:colOff>114300</xdr:colOff>
      <xdr:row>96</xdr:row>
      <xdr:rowOff>137782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96622</xdr:rowOff>
    </xdr:from>
    <xdr:to>
      <xdr:col>19</xdr:col>
      <xdr:colOff>177800</xdr:colOff>
      <xdr:row>97</xdr:row>
      <xdr:rowOff>118187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727272"/>
          <a:ext cx="889000" cy="2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59283</xdr:rowOff>
    </xdr:from>
    <xdr:to>
      <xdr:col>20</xdr:col>
      <xdr:colOff>38100</xdr:colOff>
      <xdr:row>96</xdr:row>
      <xdr:rowOff>160883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51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5960</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29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43142</xdr:rowOff>
    </xdr:from>
    <xdr:to>
      <xdr:col>15</xdr:col>
      <xdr:colOff>50800</xdr:colOff>
      <xdr:row>97</xdr:row>
      <xdr:rowOff>96622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673792"/>
          <a:ext cx="889000" cy="5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54408</xdr:rowOff>
    </xdr:from>
    <xdr:to>
      <xdr:col>15</xdr:col>
      <xdr:colOff>101600</xdr:colOff>
      <xdr:row>96</xdr:row>
      <xdr:rowOff>156008</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1085</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28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26403</xdr:rowOff>
    </xdr:from>
    <xdr:to>
      <xdr:col>10</xdr:col>
      <xdr:colOff>114300</xdr:colOff>
      <xdr:row>97</xdr:row>
      <xdr:rowOff>43142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657053"/>
          <a:ext cx="889000" cy="1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51612</xdr:rowOff>
    </xdr:from>
    <xdr:to>
      <xdr:col>10</xdr:col>
      <xdr:colOff>165100</xdr:colOff>
      <xdr:row>96</xdr:row>
      <xdr:rowOff>153212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169739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28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89142</xdr:rowOff>
    </xdr:from>
    <xdr:to>
      <xdr:col>6</xdr:col>
      <xdr:colOff>38100</xdr:colOff>
      <xdr:row>97</xdr:row>
      <xdr:rowOff>19292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35819</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59029</xdr:rowOff>
    </xdr:from>
    <xdr:to>
      <xdr:col>24</xdr:col>
      <xdr:colOff>114300</xdr:colOff>
      <xdr:row>97</xdr:row>
      <xdr:rowOff>160629</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68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145406</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60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67387</xdr:rowOff>
    </xdr:from>
    <xdr:to>
      <xdr:col>20</xdr:col>
      <xdr:colOff>38100</xdr:colOff>
      <xdr:row>97</xdr:row>
      <xdr:rowOff>168987</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69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160114</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79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45822</xdr:rowOff>
    </xdr:from>
    <xdr:to>
      <xdr:col>15</xdr:col>
      <xdr:colOff>101600</xdr:colOff>
      <xdr:row>97</xdr:row>
      <xdr:rowOff>147422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7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138549</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76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163792</xdr:rowOff>
    </xdr:from>
    <xdr:to>
      <xdr:col>10</xdr:col>
      <xdr:colOff>165100</xdr:colOff>
      <xdr:row>97</xdr:row>
      <xdr:rowOff>93942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2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85069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71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147053</xdr:rowOff>
    </xdr:from>
    <xdr:to>
      <xdr:col>6</xdr:col>
      <xdr:colOff>38100</xdr:colOff>
      <xdr:row>97</xdr:row>
      <xdr:rowOff>77203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60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68330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69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98552</xdr:rowOff>
    </xdr:from>
    <xdr:to>
      <xdr:col>54</xdr:col>
      <xdr:colOff>189865</xdr:colOff>
      <xdr:row>39</xdr:row>
      <xdr:rowOff>98878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42052"/>
          <a:ext cx="1270" cy="1543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45229</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98552</xdr:rowOff>
    </xdr:from>
    <xdr:to>
      <xdr:col>55</xdr:col>
      <xdr:colOff>88900</xdr:colOff>
      <xdr:row>30</xdr:row>
      <xdr:rowOff>98552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154231</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264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131354</xdr:rowOff>
    </xdr:from>
    <xdr:to>
      <xdr:col>55</xdr:col>
      <xdr:colOff>50800</xdr:colOff>
      <xdr:row>38</xdr:row>
      <xdr:rowOff>61505</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750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126311</xdr:rowOff>
    </xdr:from>
    <xdr:to>
      <xdr:col>50</xdr:col>
      <xdr:colOff>114300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469961"/>
          <a:ext cx="889000" cy="31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147683</xdr:rowOff>
    </xdr:from>
    <xdr:to>
      <xdr:col>50</xdr:col>
      <xdr:colOff>165100</xdr:colOff>
      <xdr:row>38</xdr:row>
      <xdr:rowOff>77832</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913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94360</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266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126311</xdr:rowOff>
    </xdr:from>
    <xdr:to>
      <xdr:col>45</xdr:col>
      <xdr:colOff>177800</xdr:colOff>
      <xdr:row>37</xdr:row>
      <xdr:rowOff>156028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469961"/>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127109</xdr:rowOff>
    </xdr:from>
    <xdr:to>
      <xdr:col>46</xdr:col>
      <xdr:colOff>38100</xdr:colOff>
      <xdr:row>38</xdr:row>
      <xdr:rowOff>57259</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48386</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563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156028</xdr:rowOff>
    </xdr:from>
    <xdr:to>
      <xdr:col>41</xdr:col>
      <xdr:colOff>50800</xdr:colOff>
      <xdr:row>38</xdr:row>
      <xdr:rowOff>73079</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499678"/>
          <a:ext cx="889000" cy="8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104249</xdr:rowOff>
    </xdr:from>
    <xdr:to>
      <xdr:col>41</xdr:col>
      <xdr:colOff>101600</xdr:colOff>
      <xdr:row>38</xdr:row>
      <xdr:rowOff>34399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50926</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22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84328</xdr:rowOff>
    </xdr:from>
    <xdr:to>
      <xdr:col>36</xdr:col>
      <xdr:colOff>165100</xdr:colOff>
      <xdr:row>38</xdr:row>
      <xdr:rowOff>14478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31005</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75511</xdr:rowOff>
    </xdr:from>
    <xdr:to>
      <xdr:col>46</xdr:col>
      <xdr:colOff>38100</xdr:colOff>
      <xdr:row>38</xdr:row>
      <xdr:rowOff>5660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4191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22188</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194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105228</xdr:rowOff>
    </xdr:from>
    <xdr:to>
      <xdr:col>41</xdr:col>
      <xdr:colOff>101600</xdr:colOff>
      <xdr:row>38</xdr:row>
      <xdr:rowOff>35378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44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26505</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54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22279</xdr:rowOff>
    </xdr:from>
    <xdr:to>
      <xdr:col>36</xdr:col>
      <xdr:colOff>165100</xdr:colOff>
      <xdr:row>38</xdr:row>
      <xdr:rowOff>123879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3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115006</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630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86322</xdr:rowOff>
    </xdr:from>
    <xdr:to>
      <xdr:col>54</xdr:col>
      <xdr:colOff>189865</xdr:colOff>
      <xdr:row>58</xdr:row>
      <xdr:rowOff>87396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58822"/>
          <a:ext cx="1270" cy="1372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91223</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3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87396</xdr:rowOff>
    </xdr:from>
    <xdr:to>
      <xdr:col>55</xdr:col>
      <xdr:colOff>88900</xdr:colOff>
      <xdr:row>58</xdr:row>
      <xdr:rowOff>87396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3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32999</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3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86322</xdr:rowOff>
    </xdr:from>
    <xdr:to>
      <xdr:col>55</xdr:col>
      <xdr:colOff>88900</xdr:colOff>
      <xdr:row>50</xdr:row>
      <xdr:rowOff>86322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52581</xdr:rowOff>
    </xdr:from>
    <xdr:to>
      <xdr:col>55</xdr:col>
      <xdr:colOff>0</xdr:colOff>
      <xdr:row>54</xdr:row>
      <xdr:rowOff>117777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8625081"/>
          <a:ext cx="838200" cy="75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127106</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556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148679</xdr:rowOff>
    </xdr:from>
    <xdr:to>
      <xdr:col>55</xdr:col>
      <xdr:colOff>50800</xdr:colOff>
      <xdr:row>56</xdr:row>
      <xdr:rowOff>78829</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52581</xdr:rowOff>
    </xdr:from>
    <xdr:to>
      <xdr:col>50</xdr:col>
      <xdr:colOff>114300</xdr:colOff>
      <xdr:row>51</xdr:row>
      <xdr:rowOff>145690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8625081"/>
          <a:ext cx="889000" cy="26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153982</xdr:rowOff>
    </xdr:from>
    <xdr:to>
      <xdr:col>50</xdr:col>
      <xdr:colOff>165100</xdr:colOff>
      <xdr:row>56</xdr:row>
      <xdr:rowOff>84132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75259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67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145690</xdr:rowOff>
    </xdr:from>
    <xdr:to>
      <xdr:col>45</xdr:col>
      <xdr:colOff>177800</xdr:colOff>
      <xdr:row>54</xdr:row>
      <xdr:rowOff>61451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8889640"/>
          <a:ext cx="889000" cy="43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142758</xdr:rowOff>
    </xdr:from>
    <xdr:to>
      <xdr:col>46</xdr:col>
      <xdr:colOff>38100</xdr:colOff>
      <xdr:row>56</xdr:row>
      <xdr:rowOff>72908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64035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66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61451</xdr:rowOff>
    </xdr:from>
    <xdr:to>
      <xdr:col>41</xdr:col>
      <xdr:colOff>50800</xdr:colOff>
      <xdr:row>55</xdr:row>
      <xdr:rowOff>2380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319751"/>
          <a:ext cx="889000" cy="112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150325</xdr:rowOff>
    </xdr:from>
    <xdr:to>
      <xdr:col>41</xdr:col>
      <xdr:colOff>101600</xdr:colOff>
      <xdr:row>56</xdr:row>
      <xdr:rowOff>80475</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71602</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67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145524</xdr:rowOff>
    </xdr:from>
    <xdr:to>
      <xdr:col>36</xdr:col>
      <xdr:colOff>165100</xdr:colOff>
      <xdr:row>56</xdr:row>
      <xdr:rowOff>75674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66801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66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66977</xdr:rowOff>
    </xdr:from>
    <xdr:to>
      <xdr:col>55</xdr:col>
      <xdr:colOff>50800</xdr:colOff>
      <xdr:row>54</xdr:row>
      <xdr:rowOff>168577</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3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89854</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17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1781</xdr:rowOff>
    </xdr:from>
    <xdr:to>
      <xdr:col>50</xdr:col>
      <xdr:colOff>165100</xdr:colOff>
      <xdr:row>50</xdr:row>
      <xdr:rowOff>103381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857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48</xdr:row>
      <xdr:rowOff>119908</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834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94890</xdr:rowOff>
    </xdr:from>
    <xdr:to>
      <xdr:col>46</xdr:col>
      <xdr:colOff>38100</xdr:colOff>
      <xdr:row>52</xdr:row>
      <xdr:rowOff>25040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883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41567</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861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10651</xdr:rowOff>
    </xdr:from>
    <xdr:to>
      <xdr:col>41</xdr:col>
      <xdr:colOff>101600</xdr:colOff>
      <xdr:row>54</xdr:row>
      <xdr:rowOff>112251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26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128778</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04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123030</xdr:rowOff>
    </xdr:from>
    <xdr:to>
      <xdr:col>36</xdr:col>
      <xdr:colOff>165100</xdr:colOff>
      <xdr:row>55</xdr:row>
      <xdr:rowOff>53180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38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69707</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15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25095</xdr:rowOff>
    </xdr:from>
    <xdr:to>
      <xdr:col>54</xdr:col>
      <xdr:colOff>189865</xdr:colOff>
      <xdr:row>79</xdr:row>
      <xdr:rowOff>6122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26595"/>
          <a:ext cx="1270" cy="1524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9949</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5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6122</xdr:rowOff>
    </xdr:from>
    <xdr:to>
      <xdr:col>55</xdr:col>
      <xdr:colOff>88900</xdr:colOff>
      <xdr:row>79</xdr:row>
      <xdr:rowOff>6122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50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143222</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8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25095</xdr:rowOff>
    </xdr:from>
    <xdr:to>
      <xdr:col>55</xdr:col>
      <xdr:colOff>88900</xdr:colOff>
      <xdr:row>70</xdr:row>
      <xdr:rowOff>25095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60034</xdr:rowOff>
    </xdr:from>
    <xdr:to>
      <xdr:col>55</xdr:col>
      <xdr:colOff>0</xdr:colOff>
      <xdr:row>76</xdr:row>
      <xdr:rowOff>86740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090234"/>
          <a:ext cx="838200" cy="2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123105</xdr:rowOff>
    </xdr:from>
    <xdr:ext cx="469744"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53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144678</xdr:rowOff>
    </xdr:from>
    <xdr:to>
      <xdr:col>55</xdr:col>
      <xdr:colOff>50800</xdr:colOff>
      <xdr:row>77</xdr:row>
      <xdr:rowOff>74828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60034</xdr:rowOff>
    </xdr:from>
    <xdr:to>
      <xdr:col>50</xdr:col>
      <xdr:colOff>114300</xdr:colOff>
      <xdr:row>76</xdr:row>
      <xdr:rowOff>82855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090234"/>
          <a:ext cx="889000" cy="2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129439</xdr:rowOff>
    </xdr:from>
    <xdr:to>
      <xdr:col>50</xdr:col>
      <xdr:colOff>165100</xdr:colOff>
      <xdr:row>77</xdr:row>
      <xdr:rowOff>59589</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50716</xdr:rowOff>
    </xdr:from>
    <xdr:ext cx="469744"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404428" y="1325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80950</xdr:rowOff>
    </xdr:from>
    <xdr:to>
      <xdr:col>45</xdr:col>
      <xdr:colOff>177800</xdr:colOff>
      <xdr:row>76</xdr:row>
      <xdr:rowOff>82855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7861300" y="131111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134086</xdr:rowOff>
    </xdr:from>
    <xdr:to>
      <xdr:col>46</xdr:col>
      <xdr:colOff>38100</xdr:colOff>
      <xdr:row>77</xdr:row>
      <xdr:rowOff>64236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55363</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515428" y="1325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64300</xdr:rowOff>
    </xdr:from>
    <xdr:to>
      <xdr:col>41</xdr:col>
      <xdr:colOff>50800</xdr:colOff>
      <xdr:row>76</xdr:row>
      <xdr:rowOff>80950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2751600"/>
          <a:ext cx="889000" cy="35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163881</xdr:rowOff>
    </xdr:from>
    <xdr:to>
      <xdr:col>41</xdr:col>
      <xdr:colOff>101600</xdr:colOff>
      <xdr:row>77</xdr:row>
      <xdr:rowOff>94031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85158</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26428" y="1328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114009</xdr:rowOff>
    </xdr:from>
    <xdr:to>
      <xdr:col>36</xdr:col>
      <xdr:colOff>165100</xdr:colOff>
      <xdr:row>77</xdr:row>
      <xdr:rowOff>44159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35286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23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35940</xdr:rowOff>
    </xdr:from>
    <xdr:to>
      <xdr:col>55</xdr:col>
      <xdr:colOff>50800</xdr:colOff>
      <xdr:row>76</xdr:row>
      <xdr:rowOff>137540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06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58818</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91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9234</xdr:rowOff>
    </xdr:from>
    <xdr:to>
      <xdr:col>50</xdr:col>
      <xdr:colOff>165100</xdr:colOff>
      <xdr:row>76</xdr:row>
      <xdr:rowOff>110834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03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127360</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281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32055</xdr:rowOff>
    </xdr:from>
    <xdr:to>
      <xdr:col>46</xdr:col>
      <xdr:colOff>38100</xdr:colOff>
      <xdr:row>76</xdr:row>
      <xdr:rowOff>133655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06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150182</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283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30150</xdr:rowOff>
    </xdr:from>
    <xdr:to>
      <xdr:col>41</xdr:col>
      <xdr:colOff>101600</xdr:colOff>
      <xdr:row>76</xdr:row>
      <xdr:rowOff>131750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06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148277</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283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13500</xdr:rowOff>
    </xdr:from>
    <xdr:to>
      <xdr:col>36</xdr:col>
      <xdr:colOff>165100</xdr:colOff>
      <xdr:row>74</xdr:row>
      <xdr:rowOff>115100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27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131627</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247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46637</xdr:rowOff>
    </xdr:from>
    <xdr:to>
      <xdr:col>54</xdr:col>
      <xdr:colOff>189865</xdr:colOff>
      <xdr:row>99</xdr:row>
      <xdr:rowOff>29240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477137"/>
          <a:ext cx="1270" cy="152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33067</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700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29240</xdr:rowOff>
    </xdr:from>
    <xdr:to>
      <xdr:col>55</xdr:col>
      <xdr:colOff>88900</xdr:colOff>
      <xdr:row>99</xdr:row>
      <xdr:rowOff>29240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700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164764</xdr:rowOff>
    </xdr:from>
    <xdr:ext cx="534377"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25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46637</xdr:rowOff>
    </xdr:from>
    <xdr:to>
      <xdr:col>55</xdr:col>
      <xdr:colOff>88900</xdr:colOff>
      <xdr:row>90</xdr:row>
      <xdr:rowOff>46637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477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159610</xdr:rowOff>
    </xdr:from>
    <xdr:to>
      <xdr:col>55</xdr:col>
      <xdr:colOff>0</xdr:colOff>
      <xdr:row>91</xdr:row>
      <xdr:rowOff>45334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5590110"/>
          <a:ext cx="838200" cy="5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69682</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57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91255</xdr:rowOff>
    </xdr:from>
    <xdr:to>
      <xdr:col>55</xdr:col>
      <xdr:colOff>50800</xdr:colOff>
      <xdr:row>96</xdr:row>
      <xdr:rowOff>21405</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45334</xdr:rowOff>
    </xdr:from>
    <xdr:to>
      <xdr:col>50</xdr:col>
      <xdr:colOff>114300</xdr:colOff>
      <xdr:row>93</xdr:row>
      <xdr:rowOff>47940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5647284"/>
          <a:ext cx="889000" cy="34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134483</xdr:rowOff>
    </xdr:from>
    <xdr:to>
      <xdr:col>50</xdr:col>
      <xdr:colOff>165100</xdr:colOff>
      <xdr:row>96</xdr:row>
      <xdr:rowOff>64633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55760</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51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47940</xdr:rowOff>
    </xdr:from>
    <xdr:to>
      <xdr:col>45</xdr:col>
      <xdr:colOff>177800</xdr:colOff>
      <xdr:row>95</xdr:row>
      <xdr:rowOff>83396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5992790"/>
          <a:ext cx="889000" cy="37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84328</xdr:rowOff>
    </xdr:from>
    <xdr:to>
      <xdr:col>46</xdr:col>
      <xdr:colOff>38100</xdr:colOff>
      <xdr:row>96</xdr:row>
      <xdr:rowOff>14478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37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5605</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46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153415</xdr:rowOff>
    </xdr:from>
    <xdr:to>
      <xdr:col>41</xdr:col>
      <xdr:colOff>50800</xdr:colOff>
      <xdr:row>95</xdr:row>
      <xdr:rowOff>83396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098265"/>
          <a:ext cx="889000" cy="27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2260</xdr:rowOff>
    </xdr:from>
    <xdr:to>
      <xdr:col>41</xdr:col>
      <xdr:colOff>101600</xdr:colOff>
      <xdr:row>96</xdr:row>
      <xdr:rowOff>103860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94987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55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25074</xdr:rowOff>
    </xdr:from>
    <xdr:to>
      <xdr:col>36</xdr:col>
      <xdr:colOff>165100</xdr:colOff>
      <xdr:row>96</xdr:row>
      <xdr:rowOff>126674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117801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57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108810</xdr:rowOff>
    </xdr:from>
    <xdr:to>
      <xdr:col>55</xdr:col>
      <xdr:colOff>50800</xdr:colOff>
      <xdr:row>91</xdr:row>
      <xdr:rowOff>38960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553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23737</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545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165984</xdr:rowOff>
    </xdr:from>
    <xdr:to>
      <xdr:col>50</xdr:col>
      <xdr:colOff>165100</xdr:colOff>
      <xdr:row>91</xdr:row>
      <xdr:rowOff>96134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559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89</xdr:row>
      <xdr:rowOff>112661</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537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168590</xdr:rowOff>
    </xdr:from>
    <xdr:to>
      <xdr:col>46</xdr:col>
      <xdr:colOff>38100</xdr:colOff>
      <xdr:row>93</xdr:row>
      <xdr:rowOff>98740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59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115267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571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32596</xdr:rowOff>
    </xdr:from>
    <xdr:to>
      <xdr:col>41</xdr:col>
      <xdr:colOff>101600</xdr:colOff>
      <xdr:row>95</xdr:row>
      <xdr:rowOff>134196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32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150723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09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102615</xdr:rowOff>
    </xdr:from>
    <xdr:to>
      <xdr:col>36</xdr:col>
      <xdr:colOff>165100</xdr:colOff>
      <xdr:row>94</xdr:row>
      <xdr:rowOff>32765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04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49292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582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25857</xdr:rowOff>
    </xdr:from>
    <xdr:to>
      <xdr:col>85</xdr:col>
      <xdr:colOff>126364</xdr:colOff>
      <xdr:row>38</xdr:row>
      <xdr:rowOff>6792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512257"/>
          <a:ext cx="1269" cy="1009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10619</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5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xdr:rowOff>
    </xdr:from>
    <xdr:to>
      <xdr:col>86</xdr:col>
      <xdr:colOff>25400</xdr:colOff>
      <xdr:row>38</xdr:row>
      <xdr:rowOff>6792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521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143984</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2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25857</xdr:rowOff>
    </xdr:from>
    <xdr:to>
      <xdr:col>86</xdr:col>
      <xdr:colOff>25400</xdr:colOff>
      <xdr:row>32</xdr:row>
      <xdr:rowOff>25857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512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50638</xdr:rowOff>
    </xdr:from>
    <xdr:to>
      <xdr:col>85</xdr:col>
      <xdr:colOff>127000</xdr:colOff>
      <xdr:row>37</xdr:row>
      <xdr:rowOff>90780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394288"/>
          <a:ext cx="838200" cy="4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39905</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040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17028</xdr:rowOff>
    </xdr:from>
    <xdr:to>
      <xdr:col>85</xdr:col>
      <xdr:colOff>177800</xdr:colOff>
      <xdr:row>36</xdr:row>
      <xdr:rowOff>118628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90780</xdr:rowOff>
    </xdr:from>
    <xdr:to>
      <xdr:col>81</xdr:col>
      <xdr:colOff>50800</xdr:colOff>
      <xdr:row>37</xdr:row>
      <xdr:rowOff>101935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434430"/>
          <a:ext cx="889000" cy="1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4867</xdr:rowOff>
    </xdr:from>
    <xdr:to>
      <xdr:col>81</xdr:col>
      <xdr:colOff>101600</xdr:colOff>
      <xdr:row>36</xdr:row>
      <xdr:rowOff>106467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122994</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101935</xdr:rowOff>
    </xdr:from>
    <xdr:to>
      <xdr:col>76</xdr:col>
      <xdr:colOff>114300</xdr:colOff>
      <xdr:row>37</xdr:row>
      <xdr:rowOff>106507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44558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47295</xdr:rowOff>
    </xdr:from>
    <xdr:to>
      <xdr:col>76</xdr:col>
      <xdr:colOff>165100</xdr:colOff>
      <xdr:row>36</xdr:row>
      <xdr:rowOff>148895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165422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106507</xdr:rowOff>
    </xdr:from>
    <xdr:to>
      <xdr:col>71</xdr:col>
      <xdr:colOff>177800</xdr:colOff>
      <xdr:row>37</xdr:row>
      <xdr:rowOff>143861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450157"/>
          <a:ext cx="889000" cy="3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146096</xdr:rowOff>
    </xdr:from>
    <xdr:to>
      <xdr:col>72</xdr:col>
      <xdr:colOff>38100</xdr:colOff>
      <xdr:row>36</xdr:row>
      <xdr:rowOff>76246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92773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1849</xdr:rowOff>
    </xdr:from>
    <xdr:to>
      <xdr:col>67</xdr:col>
      <xdr:colOff>101600</xdr:colOff>
      <xdr:row>36</xdr:row>
      <xdr:rowOff>103449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119976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59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171288</xdr:rowOff>
    </xdr:from>
    <xdr:to>
      <xdr:col>85</xdr:col>
      <xdr:colOff>177800</xdr:colOff>
      <xdr:row>37</xdr:row>
      <xdr:rowOff>101438</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34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149715</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32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39980</xdr:rowOff>
    </xdr:from>
    <xdr:to>
      <xdr:col>81</xdr:col>
      <xdr:colOff>101600</xdr:colOff>
      <xdr:row>37</xdr:row>
      <xdr:rowOff>141580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38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132707</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47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51135</xdr:rowOff>
    </xdr:from>
    <xdr:to>
      <xdr:col>76</xdr:col>
      <xdr:colOff>165100</xdr:colOff>
      <xdr:row>37</xdr:row>
      <xdr:rowOff>152735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39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143863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48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55707</xdr:rowOff>
    </xdr:from>
    <xdr:to>
      <xdr:col>72</xdr:col>
      <xdr:colOff>38100</xdr:colOff>
      <xdr:row>37</xdr:row>
      <xdr:rowOff>157307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39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148434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49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93061</xdr:rowOff>
    </xdr:from>
    <xdr:to>
      <xdr:col>67</xdr:col>
      <xdr:colOff>101600</xdr:colOff>
      <xdr:row>38</xdr:row>
      <xdr:rowOff>23211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43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14337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52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100593</xdr:rowOff>
    </xdr:from>
    <xdr:to>
      <xdr:col>85</xdr:col>
      <xdr:colOff>126364</xdr:colOff>
      <xdr:row>58</xdr:row>
      <xdr:rowOff>118816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673093"/>
          <a:ext cx="1269" cy="138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122643</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06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118816</xdr:rowOff>
    </xdr:from>
    <xdr:to>
      <xdr:col>86</xdr:col>
      <xdr:colOff>25400</xdr:colOff>
      <xdr:row>58</xdr:row>
      <xdr:rowOff>118816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06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47270</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448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114,395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100593</xdr:rowOff>
    </xdr:from>
    <xdr:to>
      <xdr:col>86</xdr:col>
      <xdr:colOff>25400</xdr:colOff>
      <xdr:row>50</xdr:row>
      <xdr:rowOff>100593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67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28518</xdr:rowOff>
    </xdr:from>
    <xdr:to>
      <xdr:col>85</xdr:col>
      <xdr:colOff>127000</xdr:colOff>
      <xdr:row>57</xdr:row>
      <xdr:rowOff>96217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801168"/>
          <a:ext cx="838200" cy="6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45630</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47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22753</xdr:rowOff>
    </xdr:from>
    <xdr:to>
      <xdr:col>85</xdr:col>
      <xdr:colOff>177800</xdr:colOff>
      <xdr:row>56</xdr:row>
      <xdr:rowOff>124353</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96217</xdr:rowOff>
    </xdr:from>
    <xdr:to>
      <xdr:col>81</xdr:col>
      <xdr:colOff>50800</xdr:colOff>
      <xdr:row>57</xdr:row>
      <xdr:rowOff>104708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868867"/>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65207</xdr:rowOff>
    </xdr:from>
    <xdr:to>
      <xdr:col>81</xdr:col>
      <xdr:colOff>101600</xdr:colOff>
      <xdr:row>56</xdr:row>
      <xdr:rowOff>166807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11884</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4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162397</xdr:rowOff>
    </xdr:from>
    <xdr:to>
      <xdr:col>76</xdr:col>
      <xdr:colOff>114300</xdr:colOff>
      <xdr:row>57</xdr:row>
      <xdr:rowOff>104708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9592147"/>
          <a:ext cx="889000" cy="28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74792</xdr:rowOff>
    </xdr:from>
    <xdr:to>
      <xdr:col>76</xdr:col>
      <xdr:colOff>165100</xdr:colOff>
      <xdr:row>57</xdr:row>
      <xdr:rowOff>4942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21469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45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102046</xdr:rowOff>
    </xdr:from>
    <xdr:to>
      <xdr:col>71</xdr:col>
      <xdr:colOff>177800</xdr:colOff>
      <xdr:row>55</xdr:row>
      <xdr:rowOff>162397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531796"/>
          <a:ext cx="889000" cy="6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76474</xdr:rowOff>
    </xdr:from>
    <xdr:to>
      <xdr:col>72</xdr:col>
      <xdr:colOff>38100</xdr:colOff>
      <xdr:row>57</xdr:row>
      <xdr:rowOff>6624</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169201</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77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67232</xdr:rowOff>
    </xdr:from>
    <xdr:to>
      <xdr:col>67</xdr:col>
      <xdr:colOff>101600</xdr:colOff>
      <xdr:row>56</xdr:row>
      <xdr:rowOff>168832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159959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76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149168</xdr:rowOff>
    </xdr:from>
    <xdr:to>
      <xdr:col>85</xdr:col>
      <xdr:colOff>177800</xdr:colOff>
      <xdr:row>57</xdr:row>
      <xdr:rowOff>79318</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7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127595</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72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45417</xdr:rowOff>
    </xdr:from>
    <xdr:to>
      <xdr:col>81</xdr:col>
      <xdr:colOff>101600</xdr:colOff>
      <xdr:row>57</xdr:row>
      <xdr:rowOff>147017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81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138144</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91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53908</xdr:rowOff>
    </xdr:from>
    <xdr:to>
      <xdr:col>76</xdr:col>
      <xdr:colOff>165100</xdr:colOff>
      <xdr:row>57</xdr:row>
      <xdr:rowOff>155508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82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146635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91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111597</xdr:rowOff>
    </xdr:from>
    <xdr:to>
      <xdr:col>72</xdr:col>
      <xdr:colOff>38100</xdr:colOff>
      <xdr:row>56</xdr:row>
      <xdr:rowOff>41747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54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58274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31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51246</xdr:rowOff>
    </xdr:from>
    <xdr:to>
      <xdr:col>67</xdr:col>
      <xdr:colOff>101600</xdr:colOff>
      <xdr:row>55</xdr:row>
      <xdr:rowOff>152846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48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169373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25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75669</xdr:rowOff>
    </xdr:from>
    <xdr:to>
      <xdr:col>85</xdr:col>
      <xdr:colOff>126364</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077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22346</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185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75669</xdr:rowOff>
    </xdr:from>
    <xdr:to>
      <xdr:col>86</xdr:col>
      <xdr:colOff>25400</xdr:colOff>
      <xdr:row>70</xdr:row>
      <xdr:rowOff>75669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077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23754</xdr:rowOff>
    </xdr:from>
    <xdr:to>
      <xdr:col>85</xdr:col>
      <xdr:colOff>127000</xdr:colOff>
      <xdr:row>78</xdr:row>
      <xdr:rowOff>137528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5481300" y="13396854"/>
          <a:ext cx="838200" cy="11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156160</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357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6283</xdr:rowOff>
    </xdr:from>
    <xdr:to>
      <xdr:col>85</xdr:col>
      <xdr:colOff>177800</xdr:colOff>
      <xdr:row>78</xdr:row>
      <xdr:rowOff>107883</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152936</xdr:rowOff>
    </xdr:from>
    <xdr:to>
      <xdr:col>81</xdr:col>
      <xdr:colOff>50800</xdr:colOff>
      <xdr:row>78</xdr:row>
      <xdr:rowOff>137528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183136"/>
          <a:ext cx="889000" cy="32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35682</xdr:rowOff>
    </xdr:from>
    <xdr:to>
      <xdr:col>81</xdr:col>
      <xdr:colOff>101600</xdr:colOff>
      <xdr:row>78</xdr:row>
      <xdr:rowOff>137282</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153809</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152936</xdr:rowOff>
    </xdr:from>
    <xdr:to>
      <xdr:col>76</xdr:col>
      <xdr:colOff>114300</xdr:colOff>
      <xdr:row>78</xdr:row>
      <xdr:rowOff>131676</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3703300" y="13183136"/>
          <a:ext cx="889000" cy="32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49284</xdr:rowOff>
    </xdr:from>
    <xdr:to>
      <xdr:col>76</xdr:col>
      <xdr:colOff>165100</xdr:colOff>
      <xdr:row>78</xdr:row>
      <xdr:rowOff>150884</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142011</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515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111444</xdr:rowOff>
    </xdr:from>
    <xdr:to>
      <xdr:col>71</xdr:col>
      <xdr:colOff>177800</xdr:colOff>
      <xdr:row>78</xdr:row>
      <xdr:rowOff>131676</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484544"/>
          <a:ext cx="889000" cy="2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58817</xdr:rowOff>
    </xdr:from>
    <xdr:to>
      <xdr:col>72</xdr:col>
      <xdr:colOff>38100</xdr:colOff>
      <xdr:row>78</xdr:row>
      <xdr:rowOff>160417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5494</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75595</xdr:rowOff>
    </xdr:from>
    <xdr:to>
      <xdr:col>67</xdr:col>
      <xdr:colOff>101600</xdr:colOff>
      <xdr:row>79</xdr:row>
      <xdr:rowOff>5745</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4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168322</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5017" y="1354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144404</xdr:rowOff>
    </xdr:from>
    <xdr:to>
      <xdr:col>85</xdr:col>
      <xdr:colOff>177800</xdr:colOff>
      <xdr:row>78</xdr:row>
      <xdr:rowOff>74554</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34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103781</xdr:rowOff>
    </xdr:from>
    <xdr:ext cx="469744"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133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86728</xdr:rowOff>
    </xdr:from>
    <xdr:to>
      <xdr:col>81</xdr:col>
      <xdr:colOff>101600</xdr:colOff>
      <xdr:row>79</xdr:row>
      <xdr:rowOff>16878</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45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8005</xdr:rowOff>
    </xdr:from>
    <xdr:ext cx="313932"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324333" y="135525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102136</xdr:rowOff>
    </xdr:from>
    <xdr:to>
      <xdr:col>76</xdr:col>
      <xdr:colOff>165100</xdr:colOff>
      <xdr:row>77</xdr:row>
      <xdr:rowOff>32286</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13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48813</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25111" y="1290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80876</xdr:rowOff>
    </xdr:from>
    <xdr:to>
      <xdr:col>72</xdr:col>
      <xdr:colOff>38100</xdr:colOff>
      <xdr:row>79</xdr:row>
      <xdr:rowOff>11026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45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2153</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4017" y="13546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60644</xdr:rowOff>
    </xdr:from>
    <xdr:to>
      <xdr:col>67</xdr:col>
      <xdr:colOff>101600</xdr:colOff>
      <xdr:row>78</xdr:row>
      <xdr:rowOff>162244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43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7321</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79428" y="13208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1436</xdr:rowOff>
    </xdr:from>
    <xdr:to>
      <xdr:col>85</xdr:col>
      <xdr:colOff>126364</xdr:colOff>
      <xdr:row>98</xdr:row>
      <xdr:rowOff>57938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431936"/>
          <a:ext cx="1269" cy="1428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61765</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86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57938</xdr:rowOff>
    </xdr:from>
    <xdr:to>
      <xdr:col>86</xdr:col>
      <xdr:colOff>25400</xdr:colOff>
      <xdr:row>98</xdr:row>
      <xdr:rowOff>57938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860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119563</xdr:rowOff>
    </xdr:from>
    <xdr:ext cx="534377"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20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83,258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1436</xdr:rowOff>
    </xdr:from>
    <xdr:to>
      <xdr:col>86</xdr:col>
      <xdr:colOff>25400</xdr:colOff>
      <xdr:row>90</xdr:row>
      <xdr:rowOff>1436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43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140539</xdr:rowOff>
    </xdr:from>
    <xdr:to>
      <xdr:col>85</xdr:col>
      <xdr:colOff>127000</xdr:colOff>
      <xdr:row>95</xdr:row>
      <xdr:rowOff>157187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5481300" y="16428289"/>
          <a:ext cx="838200" cy="1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36206</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152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13329</xdr:rowOff>
    </xdr:from>
    <xdr:to>
      <xdr:col>85</xdr:col>
      <xdr:colOff>177800</xdr:colOff>
      <xdr:row>95</xdr:row>
      <xdr:rowOff>114929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113068</xdr:rowOff>
    </xdr:from>
    <xdr:to>
      <xdr:col>81</xdr:col>
      <xdr:colOff>50800</xdr:colOff>
      <xdr:row>95</xdr:row>
      <xdr:rowOff>140539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400818"/>
          <a:ext cx="889000" cy="2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7386</xdr:rowOff>
    </xdr:from>
    <xdr:to>
      <xdr:col>81</xdr:col>
      <xdr:colOff>101600</xdr:colOff>
      <xdr:row>95</xdr:row>
      <xdr:rowOff>108986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125513</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07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113068</xdr:rowOff>
    </xdr:from>
    <xdr:to>
      <xdr:col>76</xdr:col>
      <xdr:colOff>114300</xdr:colOff>
      <xdr:row>95</xdr:row>
      <xdr:rowOff>119087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400818"/>
          <a:ext cx="889000" cy="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1118</xdr:rowOff>
    </xdr:from>
    <xdr:to>
      <xdr:col>76</xdr:col>
      <xdr:colOff>165100</xdr:colOff>
      <xdr:row>95</xdr:row>
      <xdr:rowOff>102718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119245</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0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119087</xdr:rowOff>
    </xdr:from>
    <xdr:to>
      <xdr:col>71</xdr:col>
      <xdr:colOff>177800</xdr:colOff>
      <xdr:row>95</xdr:row>
      <xdr:rowOff>130632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406837"/>
          <a:ext cx="889000" cy="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5404</xdr:rowOff>
    </xdr:from>
    <xdr:to>
      <xdr:col>72</xdr:col>
      <xdr:colOff>38100</xdr:colOff>
      <xdr:row>95</xdr:row>
      <xdr:rowOff>107004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2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123531</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06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167805</xdr:rowOff>
    </xdr:from>
    <xdr:to>
      <xdr:col>67</xdr:col>
      <xdr:colOff>101600</xdr:colOff>
      <xdr:row>95</xdr:row>
      <xdr:rowOff>97955</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28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114482</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05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106387</xdr:rowOff>
    </xdr:from>
    <xdr:to>
      <xdr:col>85</xdr:col>
      <xdr:colOff>177800</xdr:colOff>
      <xdr:row>96</xdr:row>
      <xdr:rowOff>36537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39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84814</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37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89739</xdr:rowOff>
    </xdr:from>
    <xdr:to>
      <xdr:col>81</xdr:col>
      <xdr:colOff>101600</xdr:colOff>
      <xdr:row>96</xdr:row>
      <xdr:rowOff>19889</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37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11016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47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62268</xdr:rowOff>
    </xdr:from>
    <xdr:to>
      <xdr:col>76</xdr:col>
      <xdr:colOff>165100</xdr:colOff>
      <xdr:row>95</xdr:row>
      <xdr:rowOff>163868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35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154995</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44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68287</xdr:rowOff>
    </xdr:from>
    <xdr:to>
      <xdr:col>72</xdr:col>
      <xdr:colOff>38100</xdr:colOff>
      <xdr:row>95</xdr:row>
      <xdr:rowOff>169887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35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161014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44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79832</xdr:rowOff>
    </xdr:from>
    <xdr:to>
      <xdr:col>67</xdr:col>
      <xdr:colOff>101600</xdr:colOff>
      <xdr:row>96</xdr:row>
      <xdr:rowOff>9982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36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1109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46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72644</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87594"/>
          <a:ext cx="1269" cy="134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19321</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72644</xdr:rowOff>
    </xdr:from>
    <xdr:to>
      <xdr:col>116</xdr:col>
      <xdr:colOff>152400</xdr:colOff>
      <xdr:row>31</xdr:row>
      <xdr:rowOff>72644</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164338</xdr:rowOff>
    </xdr:from>
    <xdr:to>
      <xdr:col>112</xdr:col>
      <xdr:colOff>38100</xdr:colOff>
      <xdr:row>39</xdr:row>
      <xdr:rowOff>94488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111015</xdr:rowOff>
    </xdr:from>
    <xdr:ext cx="249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98650" y="6454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150622</xdr:rowOff>
    </xdr:from>
    <xdr:to>
      <xdr:col>107</xdr:col>
      <xdr:colOff>101600</xdr:colOff>
      <xdr:row>39</xdr:row>
      <xdr:rowOff>80772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6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97299</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77333" y="64409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114808</xdr:rowOff>
    </xdr:from>
    <xdr:to>
      <xdr:col>102</xdr:col>
      <xdr:colOff>165100</xdr:colOff>
      <xdr:row>39</xdr:row>
      <xdr:rowOff>44958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61485</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88333" y="6405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87376</xdr:rowOff>
    </xdr:from>
    <xdr:to>
      <xdr:col>98</xdr:col>
      <xdr:colOff>38100</xdr:colOff>
      <xdr:row>39</xdr:row>
      <xdr:rowOff>17526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34053</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歳出決算総額は、住民一人当たり</a:t>
          </a:r>
          <a:r>
            <a:rPr lang="en-US" altLang="ja-JP" sz="1100" b="0" i="0" baseline="0">
              <a:solidFill>
                <a:schemeClr val="dk1"/>
              </a:solidFill>
              <a:effectLst/>
              <a:latin typeface="+mn-lt"/>
              <a:ea typeface="+mn-ea"/>
              <a:cs typeface="+mn-cs"/>
            </a:rPr>
            <a:t>531,458</a:t>
          </a:r>
          <a:r>
            <a:rPr kumimoji="1" lang="ja-JP" altLang="ja-JP" sz="1100" b="0" i="0" baseline="0">
              <a:solidFill>
                <a:schemeClr val="dk1"/>
              </a:solidFill>
              <a:effectLst/>
              <a:latin typeface="+mn-lt"/>
              <a:ea typeface="+mn-ea"/>
              <a:cs typeface="+mn-cs"/>
            </a:rPr>
            <a:t>円となっている。対前年度比で増減の大きい項目として</a:t>
          </a:r>
          <a:r>
            <a:rPr kumimoji="1" lang="ja-JP" altLang="en-US" sz="1100" b="0" i="0" baseline="0">
              <a:solidFill>
                <a:schemeClr val="dk1"/>
              </a:solidFill>
              <a:effectLst/>
              <a:latin typeface="+mn-lt"/>
              <a:ea typeface="+mn-ea"/>
              <a:cs typeface="+mn-cs"/>
            </a:rPr>
            <a:t>農林水産業費</a:t>
          </a:r>
          <a:r>
            <a:rPr kumimoji="1" lang="ja-JP" altLang="ja-JP" sz="1100" b="0" i="0" baseline="0">
              <a:solidFill>
                <a:schemeClr val="dk1"/>
              </a:solidFill>
              <a:effectLst/>
              <a:latin typeface="+mn-lt"/>
              <a:ea typeface="+mn-ea"/>
              <a:cs typeface="+mn-cs"/>
            </a:rPr>
            <a:t>、災害復旧費、</a:t>
          </a:r>
          <a:r>
            <a:rPr kumimoji="1" lang="ja-JP" altLang="en-US" sz="1100" b="0" i="0" baseline="0">
              <a:solidFill>
                <a:schemeClr val="dk1"/>
              </a:solidFill>
              <a:effectLst/>
              <a:latin typeface="+mn-lt"/>
              <a:ea typeface="+mn-ea"/>
              <a:cs typeface="+mn-cs"/>
            </a:rPr>
            <a:t>教育費</a:t>
          </a:r>
          <a:r>
            <a:rPr kumimoji="1" lang="ja-JP" altLang="ja-JP" sz="1100" b="0" i="0" baseline="0">
              <a:solidFill>
                <a:schemeClr val="dk1"/>
              </a:solidFill>
              <a:effectLst/>
              <a:latin typeface="+mn-lt"/>
              <a:ea typeface="+mn-ea"/>
              <a:cs typeface="+mn-cs"/>
            </a:rPr>
            <a:t>があげられる。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農林水産業費</a:t>
          </a:r>
          <a:r>
            <a:rPr kumimoji="1" lang="ja-JP" altLang="ja-JP" sz="1100" b="0" i="0" baseline="0">
              <a:solidFill>
                <a:schemeClr val="dk1"/>
              </a:solidFill>
              <a:effectLst/>
              <a:latin typeface="+mn-lt"/>
              <a:ea typeface="+mn-ea"/>
              <a:cs typeface="+mn-cs"/>
            </a:rPr>
            <a:t>については、人口一人当たり</a:t>
          </a:r>
          <a:r>
            <a:rPr kumimoji="1" lang="en-US" altLang="ja-JP" sz="1100" b="0" i="0" baseline="0">
              <a:solidFill>
                <a:schemeClr val="dk1"/>
              </a:solidFill>
              <a:effectLst/>
              <a:latin typeface="+mn-lt"/>
              <a:ea typeface="+mn-ea"/>
              <a:cs typeface="+mn-cs"/>
            </a:rPr>
            <a:t>30,959</a:t>
          </a:r>
          <a:r>
            <a:rPr kumimoji="1" lang="ja-JP" altLang="ja-JP" sz="1100" b="0" i="0" baseline="0">
              <a:solidFill>
                <a:schemeClr val="dk1"/>
              </a:solidFill>
              <a:effectLst/>
              <a:latin typeface="+mn-lt"/>
              <a:ea typeface="+mn-ea"/>
              <a:cs typeface="+mn-cs"/>
            </a:rPr>
            <a:t>円と前年度比</a:t>
          </a:r>
          <a:r>
            <a:rPr kumimoji="1" lang="en-US" altLang="ja-JP" sz="1100" b="0" i="0" baseline="0">
              <a:solidFill>
                <a:schemeClr val="dk1"/>
              </a:solidFill>
              <a:effectLst/>
              <a:latin typeface="+mn-lt"/>
              <a:ea typeface="+mn-ea"/>
              <a:cs typeface="+mn-cs"/>
            </a:rPr>
            <a:t>1/2</a:t>
          </a:r>
          <a:r>
            <a:rPr kumimoji="1" lang="ja-JP" altLang="ja-JP" sz="1100" b="0" i="0" baseline="0">
              <a:solidFill>
                <a:schemeClr val="dk1"/>
              </a:solidFill>
              <a:effectLst/>
              <a:latin typeface="+mn-lt"/>
              <a:ea typeface="+mn-ea"/>
              <a:cs typeface="+mn-cs"/>
            </a:rPr>
            <a:t>の減額となった。</a:t>
          </a:r>
          <a:r>
            <a:rPr kumimoji="1" lang="ja-JP" altLang="en-US"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30</a:t>
          </a:r>
          <a:r>
            <a:rPr kumimoji="1" lang="ja-JP" altLang="en-US" sz="1100" b="0" i="0" baseline="0">
              <a:solidFill>
                <a:schemeClr val="dk1"/>
              </a:solidFill>
              <a:effectLst/>
              <a:latin typeface="+mn-lt"/>
              <a:ea typeface="+mn-ea"/>
              <a:cs typeface="+mn-cs"/>
            </a:rPr>
            <a:t>年度に「まるごと西郷館」の建設事業が完了したことが主な要因となっている。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　災害復旧費については、</a:t>
          </a:r>
          <a:r>
            <a:rPr kumimoji="1" lang="ja-JP" altLang="en-US" sz="1100" b="0" i="0" baseline="0">
              <a:solidFill>
                <a:schemeClr val="dk1"/>
              </a:solidFill>
              <a:effectLst/>
              <a:latin typeface="+mn-lt"/>
              <a:ea typeface="+mn-ea"/>
              <a:cs typeface="+mn-cs"/>
            </a:rPr>
            <a:t>令和元年に発生した台風</a:t>
          </a:r>
          <a:r>
            <a:rPr kumimoji="1" lang="en-US" altLang="ja-JP" sz="1100" b="0" i="0" baseline="0">
              <a:solidFill>
                <a:schemeClr val="dk1"/>
              </a:solidFill>
              <a:effectLst/>
              <a:latin typeface="+mn-lt"/>
              <a:ea typeface="+mn-ea"/>
              <a:cs typeface="+mn-cs"/>
            </a:rPr>
            <a:t>19</a:t>
          </a:r>
          <a:r>
            <a:rPr kumimoji="1" lang="ja-JP" altLang="en-US" sz="1100" b="0" i="0" baseline="0">
              <a:solidFill>
                <a:schemeClr val="dk1"/>
              </a:solidFill>
              <a:effectLst/>
              <a:latin typeface="+mn-lt"/>
              <a:ea typeface="+mn-ea"/>
              <a:cs typeface="+mn-cs"/>
            </a:rPr>
            <a:t>号の復旧</a:t>
          </a:r>
          <a:r>
            <a:rPr kumimoji="1" lang="ja-JP" altLang="ja-JP" sz="1100" b="0" i="0" baseline="0">
              <a:solidFill>
                <a:schemeClr val="dk1"/>
              </a:solidFill>
              <a:effectLst/>
              <a:latin typeface="+mn-lt"/>
              <a:ea typeface="+mn-ea"/>
              <a:cs typeface="+mn-cs"/>
            </a:rPr>
            <a:t>が災害復旧費に該当したため、人口一人当たり</a:t>
          </a:r>
          <a:r>
            <a:rPr kumimoji="1" lang="en-US" altLang="ja-JP" sz="1100" b="0" i="0" baseline="0">
              <a:solidFill>
                <a:schemeClr val="dk1"/>
              </a:solidFill>
              <a:effectLst/>
              <a:latin typeface="+mn-lt"/>
              <a:ea typeface="+mn-ea"/>
              <a:cs typeface="+mn-cs"/>
            </a:rPr>
            <a:t>5,072</a:t>
          </a:r>
          <a:r>
            <a:rPr kumimoji="1" lang="ja-JP" altLang="ja-JP" sz="1100" b="0" i="0" baseline="0">
              <a:solidFill>
                <a:schemeClr val="dk1"/>
              </a:solidFill>
              <a:effectLst/>
              <a:latin typeface="+mn-lt"/>
              <a:ea typeface="+mn-ea"/>
              <a:cs typeface="+mn-cs"/>
            </a:rPr>
            <a:t>円と、前年度比大幅な</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教育</a:t>
          </a:r>
          <a:r>
            <a:rPr kumimoji="1" lang="ja-JP" altLang="ja-JP" sz="1100" b="0" i="0" baseline="0">
              <a:solidFill>
                <a:schemeClr val="dk1"/>
              </a:solidFill>
              <a:effectLst/>
              <a:latin typeface="+mn-lt"/>
              <a:ea typeface="+mn-ea"/>
              <a:cs typeface="+mn-cs"/>
            </a:rPr>
            <a:t>費については、人口比一人当たり</a:t>
          </a:r>
          <a:r>
            <a:rPr kumimoji="1" lang="en-US" altLang="ja-JP" sz="1100" b="0" i="0" baseline="0">
              <a:solidFill>
                <a:schemeClr val="dk1"/>
              </a:solidFill>
              <a:effectLst/>
              <a:latin typeface="+mn-lt"/>
              <a:ea typeface="+mn-ea"/>
              <a:cs typeface="+mn-cs"/>
            </a:rPr>
            <a:t>45,309</a:t>
          </a:r>
          <a:r>
            <a:rPr kumimoji="1" lang="ja-JP" altLang="ja-JP" sz="1100" b="0" i="0" baseline="0">
              <a:solidFill>
                <a:schemeClr val="dk1"/>
              </a:solidFill>
              <a:effectLst/>
              <a:latin typeface="+mn-lt"/>
              <a:ea typeface="+mn-ea"/>
              <a:cs typeface="+mn-cs"/>
            </a:rPr>
            <a:t>円と前年度比</a:t>
          </a:r>
          <a:r>
            <a:rPr kumimoji="1" lang="en-US" altLang="ja-JP" sz="1100" b="0" i="0" baseline="0">
              <a:solidFill>
                <a:schemeClr val="dk1"/>
              </a:solidFill>
              <a:effectLst/>
              <a:latin typeface="+mn-lt"/>
              <a:ea typeface="+mn-ea"/>
              <a:cs typeface="+mn-cs"/>
            </a:rPr>
            <a:t>1.1</a:t>
          </a:r>
          <a:r>
            <a:rPr kumimoji="1" lang="ja-JP" altLang="ja-JP" sz="1100" b="0" i="0" baseline="0">
              <a:solidFill>
                <a:schemeClr val="dk1"/>
              </a:solidFill>
              <a:effectLst/>
              <a:latin typeface="+mn-lt"/>
              <a:ea typeface="+mn-ea"/>
              <a:cs typeface="+mn-cs"/>
            </a:rPr>
            <a:t>倍以上の増額となっている。要因としては、</a:t>
          </a:r>
          <a:r>
            <a:rPr kumimoji="1" lang="ja-JP" altLang="en-US" sz="1100" b="0" i="0" baseline="0">
              <a:solidFill>
                <a:schemeClr val="dk1"/>
              </a:solidFill>
              <a:effectLst/>
              <a:latin typeface="+mn-lt"/>
              <a:ea typeface="+mn-ea"/>
              <a:cs typeface="+mn-cs"/>
            </a:rPr>
            <a:t>公衆無線</a:t>
          </a:r>
          <a:r>
            <a:rPr kumimoji="1" lang="en-US" altLang="ja-JP" sz="1100" b="0" i="0" baseline="0">
              <a:solidFill>
                <a:schemeClr val="dk1"/>
              </a:solidFill>
              <a:effectLst/>
              <a:latin typeface="+mn-lt"/>
              <a:ea typeface="+mn-ea"/>
              <a:cs typeface="+mn-cs"/>
            </a:rPr>
            <a:t>LAN</a:t>
          </a:r>
          <a:r>
            <a:rPr kumimoji="1" lang="ja-JP" altLang="en-US" sz="1100" b="0" i="0" baseline="0">
              <a:solidFill>
                <a:schemeClr val="dk1"/>
              </a:solidFill>
              <a:effectLst/>
              <a:latin typeface="+mn-lt"/>
              <a:ea typeface="+mn-ea"/>
              <a:cs typeface="+mn-cs"/>
            </a:rPr>
            <a:t>整備事業における普通建設事業の増があげられる。</a:t>
          </a:r>
          <a:endParaRPr kumimoji="1" lang="en-US" altLang="ja-JP" sz="1100" b="0" i="0" baseline="0">
            <a:solidFill>
              <a:schemeClr val="dk1"/>
            </a:solidFill>
            <a:effectLst/>
            <a:latin typeface="+mn-lt"/>
            <a:ea typeface="+mn-ea"/>
            <a:cs typeface="+mn-cs"/>
          </a:endParaRPr>
        </a:p>
        <a:p>
          <a:pPr eaLnBrk="1" fontAlgn="auto" latinLnBrk="0" hangingPunct="1"/>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福島県西郷村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effectLst/>
              <a:latin typeface="+mn-lt"/>
              <a:ea typeface="+mn-ea"/>
              <a:cs typeface="+mn-cs"/>
            </a:rPr>
            <a:t>　実質単年度収支は前年度に引き続き黒字となった。</a:t>
          </a:r>
          <a:endParaRPr lang="ja-JP" altLang="ja-JP" sz="1400">
            <a:effectLst/>
          </a:endParaRPr>
        </a:p>
        <a:p>
          <a:pPr rtl="0" fontAlgn="base"/>
          <a:r>
            <a:rPr lang="ja-JP" altLang="ja-JP" sz="1100" b="0" i="0" baseline="0">
              <a:solidFill>
                <a:schemeClr val="dk1"/>
              </a:solidFill>
              <a:effectLst/>
              <a:latin typeface="+mn-lt"/>
              <a:ea typeface="+mn-ea"/>
              <a:cs typeface="+mn-cs"/>
            </a:rPr>
            <a:t>　令和</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年度についても法人税の増収により黒字となる見込であるが、令和</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年度以降</a:t>
          </a:r>
          <a:r>
            <a:rPr lang="ja-JP" altLang="en-US" sz="1100" b="0" i="0" baseline="0">
              <a:solidFill>
                <a:schemeClr val="dk1"/>
              </a:solidFill>
              <a:effectLst/>
              <a:latin typeface="+mn-lt"/>
              <a:ea typeface="+mn-ea"/>
              <a:cs typeface="+mn-cs"/>
            </a:rPr>
            <a:t>新型コロナウイルス感染症対策費等で</a:t>
          </a:r>
          <a:r>
            <a:rPr lang="ja-JP" altLang="ja-JP" sz="1100" b="0" i="0" baseline="0">
              <a:solidFill>
                <a:schemeClr val="dk1"/>
              </a:solidFill>
              <a:effectLst/>
              <a:latin typeface="+mn-lt"/>
              <a:ea typeface="+mn-ea"/>
              <a:cs typeface="+mn-cs"/>
            </a:rPr>
            <a:t>歳出増の影響による悪化が懸念される。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福島県西郷村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ja-JP" sz="1100" b="0" i="0" baseline="0">
              <a:solidFill>
                <a:schemeClr val="dk1"/>
              </a:solidFill>
              <a:effectLst/>
              <a:latin typeface="+mn-lt"/>
              <a:ea typeface="+mn-ea"/>
              <a:cs typeface="+mn-cs"/>
            </a:rPr>
            <a:t>　連結実質赤字比率については、一般会計、特別会計並びに公営企業会計の全会計が黒字であり、赤字である会計はない。しかし、法非適の公営企業である公共下水道事業、農業集落排水事業については、現状では一般会計からの基準外繰入がなければ実質は赤字運営である。</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当村では、令和２年度</a:t>
          </a:r>
          <a:r>
            <a:rPr lang="ja-JP" altLang="en-US" sz="1100" b="0" i="0" baseline="0">
              <a:solidFill>
                <a:schemeClr val="dk1"/>
              </a:solidFill>
              <a:effectLst/>
              <a:latin typeface="+mn-lt"/>
              <a:ea typeface="+mn-ea"/>
              <a:cs typeface="+mn-cs"/>
            </a:rPr>
            <a:t>以降</a:t>
          </a:r>
          <a:r>
            <a:rPr lang="ja-JP" altLang="ja-JP" sz="1100" b="0" i="0" baseline="0">
              <a:solidFill>
                <a:schemeClr val="dk1"/>
              </a:solidFill>
              <a:effectLst/>
              <a:latin typeface="+mn-lt"/>
              <a:ea typeface="+mn-ea"/>
              <a:cs typeface="+mn-cs"/>
            </a:rPr>
            <a:t>公共下水道事業、農業集落排水事業について地方公営企業法の全法適用を受ける企業会計へ移行</a:t>
          </a:r>
          <a:r>
            <a:rPr lang="ja-JP" altLang="en-US" sz="1100" b="0" i="0" baseline="0">
              <a:solidFill>
                <a:schemeClr val="dk1"/>
              </a:solidFill>
              <a:effectLst/>
              <a:latin typeface="+mn-lt"/>
              <a:ea typeface="+mn-ea"/>
              <a:cs typeface="+mn-cs"/>
            </a:rPr>
            <a:t>となった。</a:t>
          </a:r>
          <a:endParaRPr lang="en-US" altLang="ja-JP" sz="1100" b="0" i="0" baseline="0">
            <a:solidFill>
              <a:schemeClr val="dk1"/>
            </a:solidFill>
            <a:effectLst/>
            <a:latin typeface="+mn-lt"/>
            <a:ea typeface="+mn-ea"/>
            <a:cs typeface="+mn-cs"/>
          </a:endParaRPr>
        </a:p>
        <a:p>
          <a:pPr rtl="0" eaLnBrk="1" fontAlgn="base" latinLnBrk="0" hangingPunct="1"/>
          <a:r>
            <a:rPr lang="ja-JP" altLang="ja-JP" sz="1100" b="0" i="0" baseline="0">
              <a:solidFill>
                <a:schemeClr val="dk1"/>
              </a:solidFill>
              <a:effectLst/>
              <a:latin typeface="+mn-lt"/>
              <a:ea typeface="+mn-ea"/>
              <a:cs typeface="+mn-cs"/>
            </a:rPr>
            <a:t>　受益者負担の原則、独立採算の原則に鑑み、一般会計からの繰出額を基準額に近付けるよう、公営企業会計、特別会計の財政運営の健全化を図る必要がある。</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また、一般会計においても、今後の税収が大きく改善される見通しは難しいため、大型事業の見直し、義務的経費の削減を図り、堅実な財政運営を行う必要がある。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M1"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2">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11400096</v>
      </c>
      <c r="BO4" s="431"/>
      <c r="BP4" s="431"/>
      <c r="BQ4" s="431"/>
      <c r="BR4" s="431"/>
      <c r="BS4" s="431"/>
      <c r="BT4" s="431"/>
      <c r="BU4" s="432"/>
      <c r="BV4" s="430">
        <v>11354881</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7.6</v>
      </c>
      <c r="CU4" s="437"/>
      <c r="CV4" s="437"/>
      <c r="CW4" s="437"/>
      <c r="CX4" s="437"/>
      <c r="CY4" s="437"/>
      <c r="CZ4" s="437"/>
      <c r="DA4" s="438"/>
      <c r="DB4" s="436">
        <v>6.2</v>
      </c>
      <c r="DC4" s="437"/>
      <c r="DD4" s="437"/>
      <c r="DE4" s="437"/>
      <c r="DF4" s="437"/>
      <c r="DG4" s="437"/>
      <c r="DH4" s="437"/>
      <c r="DI4" s="438"/>
      <c r="DJ4" s="186"/>
      <c r="DK4" s="186"/>
      <c r="DL4" s="186"/>
      <c r="DM4" s="186"/>
      <c r="DN4" s="186"/>
      <c r="DO4" s="186"/>
    </row>
    <row r="5" spans="1:119" ht="18.75" customHeight="1" x14ac:dyDescent="0.2">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10783821</v>
      </c>
      <c r="BO5" s="468"/>
      <c r="BP5" s="468"/>
      <c r="BQ5" s="468"/>
      <c r="BR5" s="468"/>
      <c r="BS5" s="468"/>
      <c r="BT5" s="468"/>
      <c r="BU5" s="469"/>
      <c r="BV5" s="467">
        <v>10974405</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88.5</v>
      </c>
      <c r="CU5" s="465"/>
      <c r="CV5" s="465"/>
      <c r="CW5" s="465"/>
      <c r="CX5" s="465"/>
      <c r="CY5" s="465"/>
      <c r="CZ5" s="465"/>
      <c r="DA5" s="466"/>
      <c r="DB5" s="464">
        <v>85.8</v>
      </c>
      <c r="DC5" s="465"/>
      <c r="DD5" s="465"/>
      <c r="DE5" s="465"/>
      <c r="DF5" s="465"/>
      <c r="DG5" s="465"/>
      <c r="DH5" s="465"/>
      <c r="DI5" s="466"/>
      <c r="DJ5" s="186"/>
      <c r="DK5" s="186"/>
      <c r="DL5" s="186"/>
      <c r="DM5" s="186"/>
      <c r="DN5" s="186"/>
      <c r="DO5" s="186"/>
    </row>
    <row r="6" spans="1:119" ht="18.75" customHeight="1" x14ac:dyDescent="0.2">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616275</v>
      </c>
      <c r="BO6" s="468"/>
      <c r="BP6" s="468"/>
      <c r="BQ6" s="468"/>
      <c r="BR6" s="468"/>
      <c r="BS6" s="468"/>
      <c r="BT6" s="468"/>
      <c r="BU6" s="469"/>
      <c r="BV6" s="467">
        <v>380476</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90.1</v>
      </c>
      <c r="CU6" s="505"/>
      <c r="CV6" s="505"/>
      <c r="CW6" s="505"/>
      <c r="CX6" s="505"/>
      <c r="CY6" s="505"/>
      <c r="CZ6" s="505"/>
      <c r="DA6" s="506"/>
      <c r="DB6" s="504">
        <v>92.4</v>
      </c>
      <c r="DC6" s="505"/>
      <c r="DD6" s="505"/>
      <c r="DE6" s="505"/>
      <c r="DF6" s="505"/>
      <c r="DG6" s="505"/>
      <c r="DH6" s="505"/>
      <c r="DI6" s="506"/>
      <c r="DJ6" s="186"/>
      <c r="DK6" s="186"/>
      <c r="DL6" s="186"/>
      <c r="DM6" s="186"/>
      <c r="DN6" s="186"/>
      <c r="DO6" s="186"/>
    </row>
    <row r="7" spans="1:119" ht="18.75" customHeight="1" x14ac:dyDescent="0.2">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189512</v>
      </c>
      <c r="BO7" s="468"/>
      <c r="BP7" s="468"/>
      <c r="BQ7" s="468"/>
      <c r="BR7" s="468"/>
      <c r="BS7" s="468"/>
      <c r="BT7" s="468"/>
      <c r="BU7" s="469"/>
      <c r="BV7" s="467">
        <v>42154</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5579804</v>
      </c>
      <c r="CU7" s="468"/>
      <c r="CV7" s="468"/>
      <c r="CW7" s="468"/>
      <c r="CX7" s="468"/>
      <c r="CY7" s="468"/>
      <c r="CZ7" s="468"/>
      <c r="DA7" s="469"/>
      <c r="DB7" s="467">
        <v>5420263</v>
      </c>
      <c r="DC7" s="468"/>
      <c r="DD7" s="468"/>
      <c r="DE7" s="468"/>
      <c r="DF7" s="468"/>
      <c r="DG7" s="468"/>
      <c r="DH7" s="468"/>
      <c r="DI7" s="469"/>
      <c r="DJ7" s="186"/>
      <c r="DK7" s="186"/>
      <c r="DL7" s="186"/>
      <c r="DM7" s="186"/>
      <c r="DN7" s="186"/>
      <c r="DO7" s="186"/>
    </row>
    <row r="8" spans="1:119" ht="18.75" customHeight="1" thickBot="1" x14ac:dyDescent="0.25">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94</v>
      </c>
      <c r="AV8" s="500"/>
      <c r="AW8" s="500"/>
      <c r="AX8" s="500"/>
      <c r="AY8" s="501" t="s">
        <v>110</v>
      </c>
      <c r="AZ8" s="502"/>
      <c r="BA8" s="502"/>
      <c r="BB8" s="502"/>
      <c r="BC8" s="502"/>
      <c r="BD8" s="502"/>
      <c r="BE8" s="502"/>
      <c r="BF8" s="502"/>
      <c r="BG8" s="502"/>
      <c r="BH8" s="502"/>
      <c r="BI8" s="502"/>
      <c r="BJ8" s="502"/>
      <c r="BK8" s="502"/>
      <c r="BL8" s="502"/>
      <c r="BM8" s="503"/>
      <c r="BN8" s="467">
        <v>426763</v>
      </c>
      <c r="BO8" s="468"/>
      <c r="BP8" s="468"/>
      <c r="BQ8" s="468"/>
      <c r="BR8" s="468"/>
      <c r="BS8" s="468"/>
      <c r="BT8" s="468"/>
      <c r="BU8" s="469"/>
      <c r="BV8" s="467">
        <v>338322</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0.91</v>
      </c>
      <c r="CU8" s="508"/>
      <c r="CV8" s="508"/>
      <c r="CW8" s="508"/>
      <c r="CX8" s="508"/>
      <c r="CY8" s="508"/>
      <c r="CZ8" s="508"/>
      <c r="DA8" s="509"/>
      <c r="DB8" s="507">
        <v>0.89</v>
      </c>
      <c r="DC8" s="508"/>
      <c r="DD8" s="508"/>
      <c r="DE8" s="508"/>
      <c r="DF8" s="508"/>
      <c r="DG8" s="508"/>
      <c r="DH8" s="508"/>
      <c r="DI8" s="509"/>
      <c r="DJ8" s="186"/>
      <c r="DK8" s="186"/>
      <c r="DL8" s="186"/>
      <c r="DM8" s="186"/>
      <c r="DN8" s="186"/>
      <c r="DO8" s="186"/>
    </row>
    <row r="9" spans="1:119" ht="18.75" customHeight="1" thickBot="1" x14ac:dyDescent="0.25">
      <c r="A9" s="187"/>
      <c r="B9" s="461" t="s">
        <v>112</v>
      </c>
      <c r="C9" s="462"/>
      <c r="D9" s="462"/>
      <c r="E9" s="462"/>
      <c r="F9" s="462"/>
      <c r="G9" s="462"/>
      <c r="H9" s="462"/>
      <c r="I9" s="462"/>
      <c r="J9" s="462"/>
      <c r="K9" s="510"/>
      <c r="L9" s="511" t="s">
        <v>113</v>
      </c>
      <c r="M9" s="512"/>
      <c r="N9" s="512"/>
      <c r="O9" s="512"/>
      <c r="P9" s="512"/>
      <c r="Q9" s="513"/>
      <c r="R9" s="514">
        <v>20322</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94</v>
      </c>
      <c r="AV9" s="500"/>
      <c r="AW9" s="500"/>
      <c r="AX9" s="500"/>
      <c r="AY9" s="501" t="s">
        <v>116</v>
      </c>
      <c r="AZ9" s="502"/>
      <c r="BA9" s="502"/>
      <c r="BB9" s="502"/>
      <c r="BC9" s="502"/>
      <c r="BD9" s="502"/>
      <c r="BE9" s="502"/>
      <c r="BF9" s="502"/>
      <c r="BG9" s="502"/>
      <c r="BH9" s="502"/>
      <c r="BI9" s="502"/>
      <c r="BJ9" s="502"/>
      <c r="BK9" s="502"/>
      <c r="BL9" s="502"/>
      <c r="BM9" s="503"/>
      <c r="BN9" s="467">
        <v>88441</v>
      </c>
      <c r="BO9" s="468"/>
      <c r="BP9" s="468"/>
      <c r="BQ9" s="468"/>
      <c r="BR9" s="468"/>
      <c r="BS9" s="468"/>
      <c r="BT9" s="468"/>
      <c r="BU9" s="469"/>
      <c r="BV9" s="467">
        <v>-144060</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8.6</v>
      </c>
      <c r="CU9" s="465"/>
      <c r="CV9" s="465"/>
      <c r="CW9" s="465"/>
      <c r="CX9" s="465"/>
      <c r="CY9" s="465"/>
      <c r="CZ9" s="465"/>
      <c r="DA9" s="466"/>
      <c r="DB9" s="464">
        <v>8.9</v>
      </c>
      <c r="DC9" s="465"/>
      <c r="DD9" s="465"/>
      <c r="DE9" s="465"/>
      <c r="DF9" s="465"/>
      <c r="DG9" s="465"/>
      <c r="DH9" s="465"/>
      <c r="DI9" s="466"/>
      <c r="DJ9" s="186"/>
      <c r="DK9" s="186"/>
      <c r="DL9" s="186"/>
      <c r="DM9" s="186"/>
      <c r="DN9" s="186"/>
      <c r="DO9" s="186"/>
    </row>
    <row r="10" spans="1:119" ht="18.75" customHeight="1" thickBot="1" x14ac:dyDescent="0.25">
      <c r="A10" s="187"/>
      <c r="B10" s="461"/>
      <c r="C10" s="462"/>
      <c r="D10" s="462"/>
      <c r="E10" s="462"/>
      <c r="F10" s="462"/>
      <c r="G10" s="462"/>
      <c r="H10" s="462"/>
      <c r="I10" s="462"/>
      <c r="J10" s="462"/>
      <c r="K10" s="510"/>
      <c r="L10" s="517" t="s">
        <v>118</v>
      </c>
      <c r="M10" s="497"/>
      <c r="N10" s="497"/>
      <c r="O10" s="497"/>
      <c r="P10" s="497"/>
      <c r="Q10" s="498"/>
      <c r="R10" s="518">
        <v>19767</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94</v>
      </c>
      <c r="AV10" s="500"/>
      <c r="AW10" s="500"/>
      <c r="AX10" s="500"/>
      <c r="AY10" s="501" t="s">
        <v>120</v>
      </c>
      <c r="AZ10" s="502"/>
      <c r="BA10" s="502"/>
      <c r="BB10" s="502"/>
      <c r="BC10" s="502"/>
      <c r="BD10" s="502"/>
      <c r="BE10" s="502"/>
      <c r="BF10" s="502"/>
      <c r="BG10" s="502"/>
      <c r="BH10" s="502"/>
      <c r="BI10" s="502"/>
      <c r="BJ10" s="502"/>
      <c r="BK10" s="502"/>
      <c r="BL10" s="502"/>
      <c r="BM10" s="503"/>
      <c r="BN10" s="467">
        <v>169344</v>
      </c>
      <c r="BO10" s="468"/>
      <c r="BP10" s="468"/>
      <c r="BQ10" s="468"/>
      <c r="BR10" s="468"/>
      <c r="BS10" s="468"/>
      <c r="BT10" s="468"/>
      <c r="BU10" s="469"/>
      <c r="BV10" s="467">
        <v>241320</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125</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2">
      <c r="A12" s="187"/>
      <c r="B12" s="527" t="s">
        <v>130</v>
      </c>
      <c r="C12" s="528"/>
      <c r="D12" s="528"/>
      <c r="E12" s="528"/>
      <c r="F12" s="528"/>
      <c r="G12" s="528"/>
      <c r="H12" s="528"/>
      <c r="I12" s="528"/>
      <c r="J12" s="528"/>
      <c r="K12" s="529"/>
      <c r="L12" s="536" t="s">
        <v>131</v>
      </c>
      <c r="M12" s="537"/>
      <c r="N12" s="537"/>
      <c r="O12" s="537"/>
      <c r="P12" s="537"/>
      <c r="Q12" s="538"/>
      <c r="R12" s="539">
        <v>20291</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135</v>
      </c>
      <c r="AV12" s="500"/>
      <c r="AW12" s="500"/>
      <c r="AX12" s="500"/>
      <c r="AY12" s="501" t="s">
        <v>136</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138</v>
      </c>
      <c r="CU12" s="508"/>
      <c r="CV12" s="508"/>
      <c r="CW12" s="508"/>
      <c r="CX12" s="508"/>
      <c r="CY12" s="508"/>
      <c r="CZ12" s="508"/>
      <c r="DA12" s="509"/>
      <c r="DB12" s="507" t="s">
        <v>128</v>
      </c>
      <c r="DC12" s="508"/>
      <c r="DD12" s="508"/>
      <c r="DE12" s="508"/>
      <c r="DF12" s="508"/>
      <c r="DG12" s="508"/>
      <c r="DH12" s="508"/>
      <c r="DI12" s="509"/>
      <c r="DJ12" s="186"/>
      <c r="DK12" s="186"/>
      <c r="DL12" s="186"/>
      <c r="DM12" s="186"/>
      <c r="DN12" s="186"/>
      <c r="DO12" s="186"/>
    </row>
    <row r="13" spans="1:119" ht="18.75" customHeight="1" x14ac:dyDescent="0.2">
      <c r="A13" s="187"/>
      <c r="B13" s="530"/>
      <c r="C13" s="531"/>
      <c r="D13" s="531"/>
      <c r="E13" s="531"/>
      <c r="F13" s="531"/>
      <c r="G13" s="531"/>
      <c r="H13" s="531"/>
      <c r="I13" s="531"/>
      <c r="J13" s="531"/>
      <c r="K13" s="532"/>
      <c r="L13" s="197"/>
      <c r="M13" s="558" t="s">
        <v>139</v>
      </c>
      <c r="N13" s="559"/>
      <c r="O13" s="559"/>
      <c r="P13" s="559"/>
      <c r="Q13" s="560"/>
      <c r="R13" s="551">
        <v>20004</v>
      </c>
      <c r="S13" s="552"/>
      <c r="T13" s="552"/>
      <c r="U13" s="552"/>
      <c r="V13" s="553"/>
      <c r="W13" s="483" t="s">
        <v>140</v>
      </c>
      <c r="X13" s="484"/>
      <c r="Y13" s="484"/>
      <c r="Z13" s="484"/>
      <c r="AA13" s="484"/>
      <c r="AB13" s="474"/>
      <c r="AC13" s="518">
        <v>636</v>
      </c>
      <c r="AD13" s="519"/>
      <c r="AE13" s="519"/>
      <c r="AF13" s="519"/>
      <c r="AG13" s="561"/>
      <c r="AH13" s="518">
        <v>702</v>
      </c>
      <c r="AI13" s="519"/>
      <c r="AJ13" s="519"/>
      <c r="AK13" s="519"/>
      <c r="AL13" s="520"/>
      <c r="AM13" s="496" t="s">
        <v>141</v>
      </c>
      <c r="AN13" s="497"/>
      <c r="AO13" s="497"/>
      <c r="AP13" s="497"/>
      <c r="AQ13" s="497"/>
      <c r="AR13" s="497"/>
      <c r="AS13" s="497"/>
      <c r="AT13" s="498"/>
      <c r="AU13" s="499" t="s">
        <v>142</v>
      </c>
      <c r="AV13" s="500"/>
      <c r="AW13" s="500"/>
      <c r="AX13" s="500"/>
      <c r="AY13" s="501" t="s">
        <v>143</v>
      </c>
      <c r="AZ13" s="502"/>
      <c r="BA13" s="502"/>
      <c r="BB13" s="502"/>
      <c r="BC13" s="502"/>
      <c r="BD13" s="502"/>
      <c r="BE13" s="502"/>
      <c r="BF13" s="502"/>
      <c r="BG13" s="502"/>
      <c r="BH13" s="502"/>
      <c r="BI13" s="502"/>
      <c r="BJ13" s="502"/>
      <c r="BK13" s="502"/>
      <c r="BL13" s="502"/>
      <c r="BM13" s="503"/>
      <c r="BN13" s="467">
        <v>257785</v>
      </c>
      <c r="BO13" s="468"/>
      <c r="BP13" s="468"/>
      <c r="BQ13" s="468"/>
      <c r="BR13" s="468"/>
      <c r="BS13" s="468"/>
      <c r="BT13" s="468"/>
      <c r="BU13" s="469"/>
      <c r="BV13" s="467">
        <v>97260</v>
      </c>
      <c r="BW13" s="468"/>
      <c r="BX13" s="468"/>
      <c r="BY13" s="468"/>
      <c r="BZ13" s="468"/>
      <c r="CA13" s="468"/>
      <c r="CB13" s="468"/>
      <c r="CC13" s="469"/>
      <c r="CD13" s="470" t="s">
        <v>144</v>
      </c>
      <c r="CE13" s="471"/>
      <c r="CF13" s="471"/>
      <c r="CG13" s="471"/>
      <c r="CH13" s="471"/>
      <c r="CI13" s="471"/>
      <c r="CJ13" s="471"/>
      <c r="CK13" s="471"/>
      <c r="CL13" s="471"/>
      <c r="CM13" s="471"/>
      <c r="CN13" s="471"/>
      <c r="CO13" s="471"/>
      <c r="CP13" s="471"/>
      <c r="CQ13" s="471"/>
      <c r="CR13" s="471"/>
      <c r="CS13" s="472"/>
      <c r="CT13" s="464">
        <v>5.6</v>
      </c>
      <c r="CU13" s="465"/>
      <c r="CV13" s="465"/>
      <c r="CW13" s="465"/>
      <c r="CX13" s="465"/>
      <c r="CY13" s="465"/>
      <c r="CZ13" s="465"/>
      <c r="DA13" s="466"/>
      <c r="DB13" s="464">
        <v>6.9</v>
      </c>
      <c r="DC13" s="465"/>
      <c r="DD13" s="465"/>
      <c r="DE13" s="465"/>
      <c r="DF13" s="465"/>
      <c r="DG13" s="465"/>
      <c r="DH13" s="465"/>
      <c r="DI13" s="466"/>
      <c r="DJ13" s="186"/>
      <c r="DK13" s="186"/>
      <c r="DL13" s="186"/>
      <c r="DM13" s="186"/>
      <c r="DN13" s="186"/>
      <c r="DO13" s="186"/>
    </row>
    <row r="14" spans="1:119" ht="18.75" customHeight="1" thickBot="1" x14ac:dyDescent="0.25">
      <c r="A14" s="187"/>
      <c r="B14" s="530"/>
      <c r="C14" s="531"/>
      <c r="D14" s="531"/>
      <c r="E14" s="531"/>
      <c r="F14" s="531"/>
      <c r="G14" s="531"/>
      <c r="H14" s="531"/>
      <c r="I14" s="531"/>
      <c r="J14" s="531"/>
      <c r="K14" s="532"/>
      <c r="L14" s="548" t="s">
        <v>145</v>
      </c>
      <c r="M14" s="549"/>
      <c r="N14" s="549"/>
      <c r="O14" s="549"/>
      <c r="P14" s="549"/>
      <c r="Q14" s="550"/>
      <c r="R14" s="551">
        <v>20165</v>
      </c>
      <c r="S14" s="552"/>
      <c r="T14" s="552"/>
      <c r="U14" s="552"/>
      <c r="V14" s="553"/>
      <c r="W14" s="457"/>
      <c r="X14" s="458"/>
      <c r="Y14" s="458"/>
      <c r="Z14" s="458"/>
      <c r="AA14" s="458"/>
      <c r="AB14" s="447"/>
      <c r="AC14" s="554">
        <v>6.3</v>
      </c>
      <c r="AD14" s="555"/>
      <c r="AE14" s="555"/>
      <c r="AF14" s="555"/>
      <c r="AG14" s="556"/>
      <c r="AH14" s="554">
        <v>7.4</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146</v>
      </c>
      <c r="CE14" s="563"/>
      <c r="CF14" s="563"/>
      <c r="CG14" s="563"/>
      <c r="CH14" s="563"/>
      <c r="CI14" s="563"/>
      <c r="CJ14" s="563"/>
      <c r="CK14" s="563"/>
      <c r="CL14" s="563"/>
      <c r="CM14" s="563"/>
      <c r="CN14" s="563"/>
      <c r="CO14" s="563"/>
      <c r="CP14" s="563"/>
      <c r="CQ14" s="563"/>
      <c r="CR14" s="563"/>
      <c r="CS14" s="564"/>
      <c r="CT14" s="565" t="s">
        <v>138</v>
      </c>
      <c r="CU14" s="566"/>
      <c r="CV14" s="566"/>
      <c r="CW14" s="566"/>
      <c r="CX14" s="566"/>
      <c r="CY14" s="566"/>
      <c r="CZ14" s="566"/>
      <c r="DA14" s="567"/>
      <c r="DB14" s="565" t="s">
        <v>128</v>
      </c>
      <c r="DC14" s="566"/>
      <c r="DD14" s="566"/>
      <c r="DE14" s="566"/>
      <c r="DF14" s="566"/>
      <c r="DG14" s="566"/>
      <c r="DH14" s="566"/>
      <c r="DI14" s="567"/>
      <c r="DJ14" s="186"/>
      <c r="DK14" s="186"/>
      <c r="DL14" s="186"/>
      <c r="DM14" s="186"/>
      <c r="DN14" s="186"/>
      <c r="DO14" s="186"/>
    </row>
    <row r="15" spans="1:119" ht="18.75" customHeight="1" x14ac:dyDescent="0.2">
      <c r="A15" s="187"/>
      <c r="B15" s="530"/>
      <c r="C15" s="531"/>
      <c r="D15" s="531"/>
      <c r="E15" s="531"/>
      <c r="F15" s="531"/>
      <c r="G15" s="531"/>
      <c r="H15" s="531"/>
      <c r="I15" s="531"/>
      <c r="J15" s="531"/>
      <c r="K15" s="532"/>
      <c r="L15" s="197"/>
      <c r="M15" s="558" t="s">
        <v>147</v>
      </c>
      <c r="N15" s="559"/>
      <c r="O15" s="559"/>
      <c r="P15" s="559"/>
      <c r="Q15" s="560"/>
      <c r="R15" s="551">
        <v>19907</v>
      </c>
      <c r="S15" s="552"/>
      <c r="T15" s="552"/>
      <c r="U15" s="552"/>
      <c r="V15" s="553"/>
      <c r="W15" s="483" t="s">
        <v>148</v>
      </c>
      <c r="X15" s="484"/>
      <c r="Y15" s="484"/>
      <c r="Z15" s="484"/>
      <c r="AA15" s="484"/>
      <c r="AB15" s="474"/>
      <c r="AC15" s="518">
        <v>4041</v>
      </c>
      <c r="AD15" s="519"/>
      <c r="AE15" s="519"/>
      <c r="AF15" s="519"/>
      <c r="AG15" s="561"/>
      <c r="AH15" s="518">
        <v>3714</v>
      </c>
      <c r="AI15" s="519"/>
      <c r="AJ15" s="519"/>
      <c r="AK15" s="519"/>
      <c r="AL15" s="520"/>
      <c r="AM15" s="496"/>
      <c r="AN15" s="497"/>
      <c r="AO15" s="497"/>
      <c r="AP15" s="497"/>
      <c r="AQ15" s="497"/>
      <c r="AR15" s="497"/>
      <c r="AS15" s="497"/>
      <c r="AT15" s="498"/>
      <c r="AU15" s="499"/>
      <c r="AV15" s="500"/>
      <c r="AW15" s="500"/>
      <c r="AX15" s="500"/>
      <c r="AY15" s="427" t="s">
        <v>149</v>
      </c>
      <c r="AZ15" s="428"/>
      <c r="BA15" s="428"/>
      <c r="BB15" s="428"/>
      <c r="BC15" s="428"/>
      <c r="BD15" s="428"/>
      <c r="BE15" s="428"/>
      <c r="BF15" s="428"/>
      <c r="BG15" s="428"/>
      <c r="BH15" s="428"/>
      <c r="BI15" s="428"/>
      <c r="BJ15" s="428"/>
      <c r="BK15" s="428"/>
      <c r="BL15" s="428"/>
      <c r="BM15" s="429"/>
      <c r="BN15" s="430">
        <v>4052108</v>
      </c>
      <c r="BO15" s="431"/>
      <c r="BP15" s="431"/>
      <c r="BQ15" s="431"/>
      <c r="BR15" s="431"/>
      <c r="BS15" s="431"/>
      <c r="BT15" s="431"/>
      <c r="BU15" s="432"/>
      <c r="BV15" s="430">
        <v>3558662</v>
      </c>
      <c r="BW15" s="431"/>
      <c r="BX15" s="431"/>
      <c r="BY15" s="431"/>
      <c r="BZ15" s="431"/>
      <c r="CA15" s="431"/>
      <c r="CB15" s="431"/>
      <c r="CC15" s="432"/>
      <c r="CD15" s="568" t="s">
        <v>150</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0"/>
      <c r="C16" s="531"/>
      <c r="D16" s="531"/>
      <c r="E16" s="531"/>
      <c r="F16" s="531"/>
      <c r="G16" s="531"/>
      <c r="H16" s="531"/>
      <c r="I16" s="531"/>
      <c r="J16" s="531"/>
      <c r="K16" s="532"/>
      <c r="L16" s="548" t="s">
        <v>151</v>
      </c>
      <c r="M16" s="579"/>
      <c r="N16" s="579"/>
      <c r="O16" s="579"/>
      <c r="P16" s="579"/>
      <c r="Q16" s="580"/>
      <c r="R16" s="571" t="s">
        <v>152</v>
      </c>
      <c r="S16" s="572"/>
      <c r="T16" s="572"/>
      <c r="U16" s="572"/>
      <c r="V16" s="573"/>
      <c r="W16" s="457"/>
      <c r="X16" s="458"/>
      <c r="Y16" s="458"/>
      <c r="Z16" s="458"/>
      <c r="AA16" s="458"/>
      <c r="AB16" s="447"/>
      <c r="AC16" s="554">
        <v>40.1</v>
      </c>
      <c r="AD16" s="555"/>
      <c r="AE16" s="555"/>
      <c r="AF16" s="555"/>
      <c r="AG16" s="556"/>
      <c r="AH16" s="554">
        <v>39</v>
      </c>
      <c r="AI16" s="555"/>
      <c r="AJ16" s="555"/>
      <c r="AK16" s="555"/>
      <c r="AL16" s="557"/>
      <c r="AM16" s="496"/>
      <c r="AN16" s="497"/>
      <c r="AO16" s="497"/>
      <c r="AP16" s="497"/>
      <c r="AQ16" s="497"/>
      <c r="AR16" s="497"/>
      <c r="AS16" s="497"/>
      <c r="AT16" s="498"/>
      <c r="AU16" s="499"/>
      <c r="AV16" s="500"/>
      <c r="AW16" s="500"/>
      <c r="AX16" s="500"/>
      <c r="AY16" s="501" t="s">
        <v>153</v>
      </c>
      <c r="AZ16" s="502"/>
      <c r="BA16" s="502"/>
      <c r="BB16" s="502"/>
      <c r="BC16" s="502"/>
      <c r="BD16" s="502"/>
      <c r="BE16" s="502"/>
      <c r="BF16" s="502"/>
      <c r="BG16" s="502"/>
      <c r="BH16" s="502"/>
      <c r="BI16" s="502"/>
      <c r="BJ16" s="502"/>
      <c r="BK16" s="502"/>
      <c r="BL16" s="502"/>
      <c r="BM16" s="503"/>
      <c r="BN16" s="467">
        <v>4250516</v>
      </c>
      <c r="BO16" s="468"/>
      <c r="BP16" s="468"/>
      <c r="BQ16" s="468"/>
      <c r="BR16" s="468"/>
      <c r="BS16" s="468"/>
      <c r="BT16" s="468"/>
      <c r="BU16" s="469"/>
      <c r="BV16" s="467">
        <v>4014554</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5">
      <c r="A17" s="187"/>
      <c r="B17" s="533"/>
      <c r="C17" s="534"/>
      <c r="D17" s="534"/>
      <c r="E17" s="534"/>
      <c r="F17" s="534"/>
      <c r="G17" s="534"/>
      <c r="H17" s="534"/>
      <c r="I17" s="534"/>
      <c r="J17" s="534"/>
      <c r="K17" s="535"/>
      <c r="L17" s="202"/>
      <c r="M17" s="574" t="s">
        <v>154</v>
      </c>
      <c r="N17" s="575"/>
      <c r="O17" s="575"/>
      <c r="P17" s="575"/>
      <c r="Q17" s="576"/>
      <c r="R17" s="571" t="s">
        <v>155</v>
      </c>
      <c r="S17" s="572"/>
      <c r="T17" s="572"/>
      <c r="U17" s="572"/>
      <c r="V17" s="573"/>
      <c r="W17" s="483" t="s">
        <v>156</v>
      </c>
      <c r="X17" s="484"/>
      <c r="Y17" s="484"/>
      <c r="Z17" s="484"/>
      <c r="AA17" s="484"/>
      <c r="AB17" s="474"/>
      <c r="AC17" s="518">
        <v>5410</v>
      </c>
      <c r="AD17" s="519"/>
      <c r="AE17" s="519"/>
      <c r="AF17" s="519"/>
      <c r="AG17" s="561"/>
      <c r="AH17" s="518">
        <v>5104</v>
      </c>
      <c r="AI17" s="519"/>
      <c r="AJ17" s="519"/>
      <c r="AK17" s="519"/>
      <c r="AL17" s="520"/>
      <c r="AM17" s="496"/>
      <c r="AN17" s="497"/>
      <c r="AO17" s="497"/>
      <c r="AP17" s="497"/>
      <c r="AQ17" s="497"/>
      <c r="AR17" s="497"/>
      <c r="AS17" s="497"/>
      <c r="AT17" s="498"/>
      <c r="AU17" s="499"/>
      <c r="AV17" s="500"/>
      <c r="AW17" s="500"/>
      <c r="AX17" s="500"/>
      <c r="AY17" s="501" t="s">
        <v>157</v>
      </c>
      <c r="AZ17" s="502"/>
      <c r="BA17" s="502"/>
      <c r="BB17" s="502"/>
      <c r="BC17" s="502"/>
      <c r="BD17" s="502"/>
      <c r="BE17" s="502"/>
      <c r="BF17" s="502"/>
      <c r="BG17" s="502"/>
      <c r="BH17" s="502"/>
      <c r="BI17" s="502"/>
      <c r="BJ17" s="502"/>
      <c r="BK17" s="502"/>
      <c r="BL17" s="502"/>
      <c r="BM17" s="503"/>
      <c r="BN17" s="467">
        <v>5232912</v>
      </c>
      <c r="BO17" s="468"/>
      <c r="BP17" s="468"/>
      <c r="BQ17" s="468"/>
      <c r="BR17" s="468"/>
      <c r="BS17" s="468"/>
      <c r="BT17" s="468"/>
      <c r="BU17" s="469"/>
      <c r="BV17" s="467">
        <v>4580279</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5">
      <c r="A18" s="187"/>
      <c r="B18" s="581" t="s">
        <v>158</v>
      </c>
      <c r="C18" s="510"/>
      <c r="D18" s="510"/>
      <c r="E18" s="582"/>
      <c r="F18" s="582"/>
      <c r="G18" s="582"/>
      <c r="H18" s="582"/>
      <c r="I18" s="582"/>
      <c r="J18" s="582"/>
      <c r="K18" s="582"/>
      <c r="L18" s="583">
        <v>192.06</v>
      </c>
      <c r="M18" s="583"/>
      <c r="N18" s="583"/>
      <c r="O18" s="583"/>
      <c r="P18" s="583"/>
      <c r="Q18" s="583"/>
      <c r="R18" s="584"/>
      <c r="S18" s="584"/>
      <c r="T18" s="584"/>
      <c r="U18" s="584"/>
      <c r="V18" s="585"/>
      <c r="W18" s="485"/>
      <c r="X18" s="486"/>
      <c r="Y18" s="486"/>
      <c r="Z18" s="486"/>
      <c r="AA18" s="486"/>
      <c r="AB18" s="477"/>
      <c r="AC18" s="586">
        <v>53.6</v>
      </c>
      <c r="AD18" s="587"/>
      <c r="AE18" s="587"/>
      <c r="AF18" s="587"/>
      <c r="AG18" s="588"/>
      <c r="AH18" s="586">
        <v>53.6</v>
      </c>
      <c r="AI18" s="587"/>
      <c r="AJ18" s="587"/>
      <c r="AK18" s="587"/>
      <c r="AL18" s="589"/>
      <c r="AM18" s="496"/>
      <c r="AN18" s="497"/>
      <c r="AO18" s="497"/>
      <c r="AP18" s="497"/>
      <c r="AQ18" s="497"/>
      <c r="AR18" s="497"/>
      <c r="AS18" s="497"/>
      <c r="AT18" s="498"/>
      <c r="AU18" s="499"/>
      <c r="AV18" s="500"/>
      <c r="AW18" s="500"/>
      <c r="AX18" s="500"/>
      <c r="AY18" s="501" t="s">
        <v>159</v>
      </c>
      <c r="AZ18" s="502"/>
      <c r="BA18" s="502"/>
      <c r="BB18" s="502"/>
      <c r="BC18" s="502"/>
      <c r="BD18" s="502"/>
      <c r="BE18" s="502"/>
      <c r="BF18" s="502"/>
      <c r="BG18" s="502"/>
      <c r="BH18" s="502"/>
      <c r="BI18" s="502"/>
      <c r="BJ18" s="502"/>
      <c r="BK18" s="502"/>
      <c r="BL18" s="502"/>
      <c r="BM18" s="503"/>
      <c r="BN18" s="467">
        <v>4637112</v>
      </c>
      <c r="BO18" s="468"/>
      <c r="BP18" s="468"/>
      <c r="BQ18" s="468"/>
      <c r="BR18" s="468"/>
      <c r="BS18" s="468"/>
      <c r="BT18" s="468"/>
      <c r="BU18" s="469"/>
      <c r="BV18" s="467">
        <v>4627887</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5">
      <c r="A19" s="187"/>
      <c r="B19" s="581" t="s">
        <v>160</v>
      </c>
      <c r="C19" s="510"/>
      <c r="D19" s="510"/>
      <c r="E19" s="582"/>
      <c r="F19" s="582"/>
      <c r="G19" s="582"/>
      <c r="H19" s="582"/>
      <c r="I19" s="582"/>
      <c r="J19" s="582"/>
      <c r="K19" s="582"/>
      <c r="L19" s="590">
        <v>106</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161</v>
      </c>
      <c r="AZ19" s="502"/>
      <c r="BA19" s="502"/>
      <c r="BB19" s="502"/>
      <c r="BC19" s="502"/>
      <c r="BD19" s="502"/>
      <c r="BE19" s="502"/>
      <c r="BF19" s="502"/>
      <c r="BG19" s="502"/>
      <c r="BH19" s="502"/>
      <c r="BI19" s="502"/>
      <c r="BJ19" s="502"/>
      <c r="BK19" s="502"/>
      <c r="BL19" s="502"/>
      <c r="BM19" s="503"/>
      <c r="BN19" s="467">
        <v>6893724</v>
      </c>
      <c r="BO19" s="468"/>
      <c r="BP19" s="468"/>
      <c r="BQ19" s="468"/>
      <c r="BR19" s="468"/>
      <c r="BS19" s="468"/>
      <c r="BT19" s="468"/>
      <c r="BU19" s="469"/>
      <c r="BV19" s="467">
        <v>6856728</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5">
      <c r="A20" s="187"/>
      <c r="B20" s="581" t="s">
        <v>162</v>
      </c>
      <c r="C20" s="510"/>
      <c r="D20" s="510"/>
      <c r="E20" s="582"/>
      <c r="F20" s="582"/>
      <c r="G20" s="582"/>
      <c r="H20" s="582"/>
      <c r="I20" s="582"/>
      <c r="J20" s="582"/>
      <c r="K20" s="582"/>
      <c r="L20" s="590">
        <v>7458</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2">
      <c r="A21" s="187"/>
      <c r="B21" s="601" t="s">
        <v>163</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5">
      <c r="A22" s="187"/>
      <c r="B22" s="604" t="s">
        <v>164</v>
      </c>
      <c r="C22" s="605"/>
      <c r="D22" s="606"/>
      <c r="E22" s="479" t="s">
        <v>1</v>
      </c>
      <c r="F22" s="484"/>
      <c r="G22" s="484"/>
      <c r="H22" s="484"/>
      <c r="I22" s="484"/>
      <c r="J22" s="484"/>
      <c r="K22" s="474"/>
      <c r="L22" s="479" t="s">
        <v>165</v>
      </c>
      <c r="M22" s="484"/>
      <c r="N22" s="484"/>
      <c r="O22" s="484"/>
      <c r="P22" s="474"/>
      <c r="Q22" s="613" t="s">
        <v>166</v>
      </c>
      <c r="R22" s="614"/>
      <c r="S22" s="614"/>
      <c r="T22" s="614"/>
      <c r="U22" s="614"/>
      <c r="V22" s="615"/>
      <c r="W22" s="619" t="s">
        <v>167</v>
      </c>
      <c r="X22" s="605"/>
      <c r="Y22" s="606"/>
      <c r="Z22" s="479" t="s">
        <v>1</v>
      </c>
      <c r="AA22" s="484"/>
      <c r="AB22" s="484"/>
      <c r="AC22" s="484"/>
      <c r="AD22" s="484"/>
      <c r="AE22" s="484"/>
      <c r="AF22" s="484"/>
      <c r="AG22" s="474"/>
      <c r="AH22" s="632" t="s">
        <v>168</v>
      </c>
      <c r="AI22" s="484"/>
      <c r="AJ22" s="484"/>
      <c r="AK22" s="484"/>
      <c r="AL22" s="474"/>
      <c r="AM22" s="632" t="s">
        <v>169</v>
      </c>
      <c r="AN22" s="633"/>
      <c r="AO22" s="633"/>
      <c r="AP22" s="633"/>
      <c r="AQ22" s="633"/>
      <c r="AR22" s="634"/>
      <c r="AS22" s="613" t="s">
        <v>166</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2">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170</v>
      </c>
      <c r="AZ23" s="428"/>
      <c r="BA23" s="428"/>
      <c r="BB23" s="428"/>
      <c r="BC23" s="428"/>
      <c r="BD23" s="428"/>
      <c r="BE23" s="428"/>
      <c r="BF23" s="428"/>
      <c r="BG23" s="428"/>
      <c r="BH23" s="428"/>
      <c r="BI23" s="428"/>
      <c r="BJ23" s="428"/>
      <c r="BK23" s="428"/>
      <c r="BL23" s="428"/>
      <c r="BM23" s="429"/>
      <c r="BN23" s="467">
        <v>6524797</v>
      </c>
      <c r="BO23" s="468"/>
      <c r="BP23" s="468"/>
      <c r="BQ23" s="468"/>
      <c r="BR23" s="468"/>
      <c r="BS23" s="468"/>
      <c r="BT23" s="468"/>
      <c r="BU23" s="469"/>
      <c r="BV23" s="467">
        <v>6871620</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5">
      <c r="A24" s="187"/>
      <c r="B24" s="607"/>
      <c r="C24" s="608"/>
      <c r="D24" s="609"/>
      <c r="E24" s="517" t="s">
        <v>171</v>
      </c>
      <c r="F24" s="497"/>
      <c r="G24" s="497"/>
      <c r="H24" s="497"/>
      <c r="I24" s="497"/>
      <c r="J24" s="497"/>
      <c r="K24" s="498"/>
      <c r="L24" s="518">
        <v>1</v>
      </c>
      <c r="M24" s="519"/>
      <c r="N24" s="519"/>
      <c r="O24" s="519"/>
      <c r="P24" s="561"/>
      <c r="Q24" s="518">
        <v>8290</v>
      </c>
      <c r="R24" s="519"/>
      <c r="S24" s="519"/>
      <c r="T24" s="519"/>
      <c r="U24" s="519"/>
      <c r="V24" s="561"/>
      <c r="W24" s="620"/>
      <c r="X24" s="608"/>
      <c r="Y24" s="609"/>
      <c r="Z24" s="517" t="s">
        <v>172</v>
      </c>
      <c r="AA24" s="497"/>
      <c r="AB24" s="497"/>
      <c r="AC24" s="497"/>
      <c r="AD24" s="497"/>
      <c r="AE24" s="497"/>
      <c r="AF24" s="497"/>
      <c r="AG24" s="498"/>
      <c r="AH24" s="518">
        <v>138</v>
      </c>
      <c r="AI24" s="519"/>
      <c r="AJ24" s="519"/>
      <c r="AK24" s="519"/>
      <c r="AL24" s="561"/>
      <c r="AM24" s="518">
        <v>421866</v>
      </c>
      <c r="AN24" s="519"/>
      <c r="AO24" s="519"/>
      <c r="AP24" s="519"/>
      <c r="AQ24" s="519"/>
      <c r="AR24" s="561"/>
      <c r="AS24" s="518">
        <v>3057</v>
      </c>
      <c r="AT24" s="519"/>
      <c r="AU24" s="519"/>
      <c r="AV24" s="519"/>
      <c r="AW24" s="519"/>
      <c r="AX24" s="520"/>
      <c r="AY24" s="640" t="s">
        <v>173</v>
      </c>
      <c r="AZ24" s="641"/>
      <c r="BA24" s="641"/>
      <c r="BB24" s="641"/>
      <c r="BC24" s="641"/>
      <c r="BD24" s="641"/>
      <c r="BE24" s="641"/>
      <c r="BF24" s="641"/>
      <c r="BG24" s="641"/>
      <c r="BH24" s="641"/>
      <c r="BI24" s="641"/>
      <c r="BJ24" s="641"/>
      <c r="BK24" s="641"/>
      <c r="BL24" s="641"/>
      <c r="BM24" s="642"/>
      <c r="BN24" s="467">
        <v>5015275</v>
      </c>
      <c r="BO24" s="468"/>
      <c r="BP24" s="468"/>
      <c r="BQ24" s="468"/>
      <c r="BR24" s="468"/>
      <c r="BS24" s="468"/>
      <c r="BT24" s="468"/>
      <c r="BU24" s="469"/>
      <c r="BV24" s="467">
        <v>5214609</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2">
      <c r="A25" s="187"/>
      <c r="B25" s="607"/>
      <c r="C25" s="608"/>
      <c r="D25" s="609"/>
      <c r="E25" s="517" t="s">
        <v>174</v>
      </c>
      <c r="F25" s="497"/>
      <c r="G25" s="497"/>
      <c r="H25" s="497"/>
      <c r="I25" s="497"/>
      <c r="J25" s="497"/>
      <c r="K25" s="498"/>
      <c r="L25" s="518">
        <v>1</v>
      </c>
      <c r="M25" s="519"/>
      <c r="N25" s="519"/>
      <c r="O25" s="519"/>
      <c r="P25" s="561"/>
      <c r="Q25" s="518">
        <v>6410</v>
      </c>
      <c r="R25" s="519"/>
      <c r="S25" s="519"/>
      <c r="T25" s="519"/>
      <c r="U25" s="519"/>
      <c r="V25" s="561"/>
      <c r="W25" s="620"/>
      <c r="X25" s="608"/>
      <c r="Y25" s="609"/>
      <c r="Z25" s="517" t="s">
        <v>175</v>
      </c>
      <c r="AA25" s="497"/>
      <c r="AB25" s="497"/>
      <c r="AC25" s="497"/>
      <c r="AD25" s="497"/>
      <c r="AE25" s="497"/>
      <c r="AF25" s="497"/>
      <c r="AG25" s="498"/>
      <c r="AH25" s="518" t="s">
        <v>176</v>
      </c>
      <c r="AI25" s="519"/>
      <c r="AJ25" s="519"/>
      <c r="AK25" s="519"/>
      <c r="AL25" s="561"/>
      <c r="AM25" s="518" t="s">
        <v>176</v>
      </c>
      <c r="AN25" s="519"/>
      <c r="AO25" s="519"/>
      <c r="AP25" s="519"/>
      <c r="AQ25" s="519"/>
      <c r="AR25" s="561"/>
      <c r="AS25" s="518" t="s">
        <v>176</v>
      </c>
      <c r="AT25" s="519"/>
      <c r="AU25" s="519"/>
      <c r="AV25" s="519"/>
      <c r="AW25" s="519"/>
      <c r="AX25" s="520"/>
      <c r="AY25" s="427" t="s">
        <v>177</v>
      </c>
      <c r="AZ25" s="428"/>
      <c r="BA25" s="428"/>
      <c r="BB25" s="428"/>
      <c r="BC25" s="428"/>
      <c r="BD25" s="428"/>
      <c r="BE25" s="428"/>
      <c r="BF25" s="428"/>
      <c r="BG25" s="428"/>
      <c r="BH25" s="428"/>
      <c r="BI25" s="428"/>
      <c r="BJ25" s="428"/>
      <c r="BK25" s="428"/>
      <c r="BL25" s="428"/>
      <c r="BM25" s="429"/>
      <c r="BN25" s="430">
        <v>1402828</v>
      </c>
      <c r="BO25" s="431"/>
      <c r="BP25" s="431"/>
      <c r="BQ25" s="431"/>
      <c r="BR25" s="431"/>
      <c r="BS25" s="431"/>
      <c r="BT25" s="431"/>
      <c r="BU25" s="432"/>
      <c r="BV25" s="430">
        <v>1285929</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2">
      <c r="A26" s="187"/>
      <c r="B26" s="607"/>
      <c r="C26" s="608"/>
      <c r="D26" s="609"/>
      <c r="E26" s="517" t="s">
        <v>178</v>
      </c>
      <c r="F26" s="497"/>
      <c r="G26" s="497"/>
      <c r="H26" s="497"/>
      <c r="I26" s="497"/>
      <c r="J26" s="497"/>
      <c r="K26" s="498"/>
      <c r="L26" s="518">
        <v>1</v>
      </c>
      <c r="M26" s="519"/>
      <c r="N26" s="519"/>
      <c r="O26" s="519"/>
      <c r="P26" s="561"/>
      <c r="Q26" s="518">
        <v>5850</v>
      </c>
      <c r="R26" s="519"/>
      <c r="S26" s="519"/>
      <c r="T26" s="519"/>
      <c r="U26" s="519"/>
      <c r="V26" s="561"/>
      <c r="W26" s="620"/>
      <c r="X26" s="608"/>
      <c r="Y26" s="609"/>
      <c r="Z26" s="517" t="s">
        <v>179</v>
      </c>
      <c r="AA26" s="630"/>
      <c r="AB26" s="630"/>
      <c r="AC26" s="630"/>
      <c r="AD26" s="630"/>
      <c r="AE26" s="630"/>
      <c r="AF26" s="630"/>
      <c r="AG26" s="631"/>
      <c r="AH26" s="518">
        <v>3</v>
      </c>
      <c r="AI26" s="519"/>
      <c r="AJ26" s="519"/>
      <c r="AK26" s="519"/>
      <c r="AL26" s="561"/>
      <c r="AM26" s="518">
        <v>7785</v>
      </c>
      <c r="AN26" s="519"/>
      <c r="AO26" s="519"/>
      <c r="AP26" s="519"/>
      <c r="AQ26" s="519"/>
      <c r="AR26" s="561"/>
      <c r="AS26" s="518">
        <v>2595</v>
      </c>
      <c r="AT26" s="519"/>
      <c r="AU26" s="519"/>
      <c r="AV26" s="519"/>
      <c r="AW26" s="519"/>
      <c r="AX26" s="520"/>
      <c r="AY26" s="470" t="s">
        <v>180</v>
      </c>
      <c r="AZ26" s="471"/>
      <c r="BA26" s="471"/>
      <c r="BB26" s="471"/>
      <c r="BC26" s="471"/>
      <c r="BD26" s="471"/>
      <c r="BE26" s="471"/>
      <c r="BF26" s="471"/>
      <c r="BG26" s="471"/>
      <c r="BH26" s="471"/>
      <c r="BI26" s="471"/>
      <c r="BJ26" s="471"/>
      <c r="BK26" s="471"/>
      <c r="BL26" s="471"/>
      <c r="BM26" s="472"/>
      <c r="BN26" s="467" t="s">
        <v>129</v>
      </c>
      <c r="BO26" s="468"/>
      <c r="BP26" s="468"/>
      <c r="BQ26" s="468"/>
      <c r="BR26" s="468"/>
      <c r="BS26" s="468"/>
      <c r="BT26" s="468"/>
      <c r="BU26" s="469"/>
      <c r="BV26" s="467" t="s">
        <v>181</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5">
      <c r="A27" s="187"/>
      <c r="B27" s="607"/>
      <c r="C27" s="608"/>
      <c r="D27" s="609"/>
      <c r="E27" s="517" t="s">
        <v>182</v>
      </c>
      <c r="F27" s="497"/>
      <c r="G27" s="497"/>
      <c r="H27" s="497"/>
      <c r="I27" s="497"/>
      <c r="J27" s="497"/>
      <c r="K27" s="498"/>
      <c r="L27" s="518">
        <v>1</v>
      </c>
      <c r="M27" s="519"/>
      <c r="N27" s="519"/>
      <c r="O27" s="519"/>
      <c r="P27" s="561"/>
      <c r="Q27" s="518">
        <v>3300</v>
      </c>
      <c r="R27" s="519"/>
      <c r="S27" s="519"/>
      <c r="T27" s="519"/>
      <c r="U27" s="519"/>
      <c r="V27" s="561"/>
      <c r="W27" s="620"/>
      <c r="X27" s="608"/>
      <c r="Y27" s="609"/>
      <c r="Z27" s="517" t="s">
        <v>183</v>
      </c>
      <c r="AA27" s="497"/>
      <c r="AB27" s="497"/>
      <c r="AC27" s="497"/>
      <c r="AD27" s="497"/>
      <c r="AE27" s="497"/>
      <c r="AF27" s="497"/>
      <c r="AG27" s="498"/>
      <c r="AH27" s="518">
        <v>4</v>
      </c>
      <c r="AI27" s="519"/>
      <c r="AJ27" s="519"/>
      <c r="AK27" s="519"/>
      <c r="AL27" s="561"/>
      <c r="AM27" s="518">
        <v>15220</v>
      </c>
      <c r="AN27" s="519"/>
      <c r="AO27" s="519"/>
      <c r="AP27" s="519"/>
      <c r="AQ27" s="519"/>
      <c r="AR27" s="561"/>
      <c r="AS27" s="518">
        <v>3805</v>
      </c>
      <c r="AT27" s="519"/>
      <c r="AU27" s="519"/>
      <c r="AV27" s="519"/>
      <c r="AW27" s="519"/>
      <c r="AX27" s="520"/>
      <c r="AY27" s="562" t="s">
        <v>184</v>
      </c>
      <c r="AZ27" s="563"/>
      <c r="BA27" s="563"/>
      <c r="BB27" s="563"/>
      <c r="BC27" s="563"/>
      <c r="BD27" s="563"/>
      <c r="BE27" s="563"/>
      <c r="BF27" s="563"/>
      <c r="BG27" s="563"/>
      <c r="BH27" s="563"/>
      <c r="BI27" s="563"/>
      <c r="BJ27" s="563"/>
      <c r="BK27" s="563"/>
      <c r="BL27" s="563"/>
      <c r="BM27" s="564"/>
      <c r="BN27" s="643">
        <v>253773</v>
      </c>
      <c r="BO27" s="644"/>
      <c r="BP27" s="644"/>
      <c r="BQ27" s="644"/>
      <c r="BR27" s="644"/>
      <c r="BS27" s="644"/>
      <c r="BT27" s="644"/>
      <c r="BU27" s="645"/>
      <c r="BV27" s="643">
        <v>253765</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2">
      <c r="A28" s="187"/>
      <c r="B28" s="607"/>
      <c r="C28" s="608"/>
      <c r="D28" s="609"/>
      <c r="E28" s="517" t="s">
        <v>185</v>
      </c>
      <c r="F28" s="497"/>
      <c r="G28" s="497"/>
      <c r="H28" s="497"/>
      <c r="I28" s="497"/>
      <c r="J28" s="497"/>
      <c r="K28" s="498"/>
      <c r="L28" s="518">
        <v>1</v>
      </c>
      <c r="M28" s="519"/>
      <c r="N28" s="519"/>
      <c r="O28" s="519"/>
      <c r="P28" s="561"/>
      <c r="Q28" s="518">
        <v>2640</v>
      </c>
      <c r="R28" s="519"/>
      <c r="S28" s="519"/>
      <c r="T28" s="519"/>
      <c r="U28" s="519"/>
      <c r="V28" s="561"/>
      <c r="W28" s="620"/>
      <c r="X28" s="608"/>
      <c r="Y28" s="609"/>
      <c r="Z28" s="517" t="s">
        <v>186</v>
      </c>
      <c r="AA28" s="497"/>
      <c r="AB28" s="497"/>
      <c r="AC28" s="497"/>
      <c r="AD28" s="497"/>
      <c r="AE28" s="497"/>
      <c r="AF28" s="497"/>
      <c r="AG28" s="498"/>
      <c r="AH28" s="518" t="s">
        <v>176</v>
      </c>
      <c r="AI28" s="519"/>
      <c r="AJ28" s="519"/>
      <c r="AK28" s="519"/>
      <c r="AL28" s="561"/>
      <c r="AM28" s="518" t="s">
        <v>176</v>
      </c>
      <c r="AN28" s="519"/>
      <c r="AO28" s="519"/>
      <c r="AP28" s="519"/>
      <c r="AQ28" s="519"/>
      <c r="AR28" s="561"/>
      <c r="AS28" s="518" t="s">
        <v>176</v>
      </c>
      <c r="AT28" s="519"/>
      <c r="AU28" s="519"/>
      <c r="AV28" s="519"/>
      <c r="AW28" s="519"/>
      <c r="AX28" s="520"/>
      <c r="AY28" s="646" t="s">
        <v>187</v>
      </c>
      <c r="AZ28" s="647"/>
      <c r="BA28" s="647"/>
      <c r="BB28" s="648"/>
      <c r="BC28" s="427" t="s">
        <v>48</v>
      </c>
      <c r="BD28" s="428"/>
      <c r="BE28" s="428"/>
      <c r="BF28" s="428"/>
      <c r="BG28" s="428"/>
      <c r="BH28" s="428"/>
      <c r="BI28" s="428"/>
      <c r="BJ28" s="428"/>
      <c r="BK28" s="428"/>
      <c r="BL28" s="428"/>
      <c r="BM28" s="429"/>
      <c r="BN28" s="430">
        <v>2578928</v>
      </c>
      <c r="BO28" s="431"/>
      <c r="BP28" s="431"/>
      <c r="BQ28" s="431"/>
      <c r="BR28" s="431"/>
      <c r="BS28" s="431"/>
      <c r="BT28" s="431"/>
      <c r="BU28" s="432"/>
      <c r="BV28" s="430">
        <v>2409584</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2">
      <c r="A29" s="187"/>
      <c r="B29" s="607"/>
      <c r="C29" s="608"/>
      <c r="D29" s="609"/>
      <c r="E29" s="517" t="s">
        <v>188</v>
      </c>
      <c r="F29" s="497"/>
      <c r="G29" s="497"/>
      <c r="H29" s="497"/>
      <c r="I29" s="497"/>
      <c r="J29" s="497"/>
      <c r="K29" s="498"/>
      <c r="L29" s="518">
        <v>14</v>
      </c>
      <c r="M29" s="519"/>
      <c r="N29" s="519"/>
      <c r="O29" s="519"/>
      <c r="P29" s="561"/>
      <c r="Q29" s="518">
        <v>2400</v>
      </c>
      <c r="R29" s="519"/>
      <c r="S29" s="519"/>
      <c r="T29" s="519"/>
      <c r="U29" s="519"/>
      <c r="V29" s="561"/>
      <c r="W29" s="621"/>
      <c r="X29" s="622"/>
      <c r="Y29" s="623"/>
      <c r="Z29" s="517" t="s">
        <v>189</v>
      </c>
      <c r="AA29" s="497"/>
      <c r="AB29" s="497"/>
      <c r="AC29" s="497"/>
      <c r="AD29" s="497"/>
      <c r="AE29" s="497"/>
      <c r="AF29" s="497"/>
      <c r="AG29" s="498"/>
      <c r="AH29" s="518">
        <v>142</v>
      </c>
      <c r="AI29" s="519"/>
      <c r="AJ29" s="519"/>
      <c r="AK29" s="519"/>
      <c r="AL29" s="561"/>
      <c r="AM29" s="518">
        <v>437086</v>
      </c>
      <c r="AN29" s="519"/>
      <c r="AO29" s="519"/>
      <c r="AP29" s="519"/>
      <c r="AQ29" s="519"/>
      <c r="AR29" s="561"/>
      <c r="AS29" s="518">
        <v>3078</v>
      </c>
      <c r="AT29" s="519"/>
      <c r="AU29" s="519"/>
      <c r="AV29" s="519"/>
      <c r="AW29" s="519"/>
      <c r="AX29" s="520"/>
      <c r="AY29" s="649"/>
      <c r="AZ29" s="650"/>
      <c r="BA29" s="650"/>
      <c r="BB29" s="651"/>
      <c r="BC29" s="501" t="s">
        <v>190</v>
      </c>
      <c r="BD29" s="502"/>
      <c r="BE29" s="502"/>
      <c r="BF29" s="502"/>
      <c r="BG29" s="502"/>
      <c r="BH29" s="502"/>
      <c r="BI29" s="502"/>
      <c r="BJ29" s="502"/>
      <c r="BK29" s="502"/>
      <c r="BL29" s="502"/>
      <c r="BM29" s="503"/>
      <c r="BN29" s="467">
        <v>58203</v>
      </c>
      <c r="BO29" s="468"/>
      <c r="BP29" s="468"/>
      <c r="BQ29" s="468"/>
      <c r="BR29" s="468"/>
      <c r="BS29" s="468"/>
      <c r="BT29" s="468"/>
      <c r="BU29" s="469"/>
      <c r="BV29" s="467">
        <v>58197</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5">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191</v>
      </c>
      <c r="X30" s="628"/>
      <c r="Y30" s="628"/>
      <c r="Z30" s="628"/>
      <c r="AA30" s="628"/>
      <c r="AB30" s="628"/>
      <c r="AC30" s="628"/>
      <c r="AD30" s="628"/>
      <c r="AE30" s="628"/>
      <c r="AF30" s="628"/>
      <c r="AG30" s="629"/>
      <c r="AH30" s="586">
        <v>100.7</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2227715</v>
      </c>
      <c r="BO30" s="644"/>
      <c r="BP30" s="644"/>
      <c r="BQ30" s="644"/>
      <c r="BR30" s="644"/>
      <c r="BS30" s="644"/>
      <c r="BT30" s="644"/>
      <c r="BU30" s="645"/>
      <c r="BV30" s="643">
        <v>2223312</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1" t="s">
        <v>198</v>
      </c>
      <c r="D33" s="491"/>
      <c r="E33" s="456" t="s">
        <v>199</v>
      </c>
      <c r="F33" s="456"/>
      <c r="G33" s="456"/>
      <c r="H33" s="456"/>
      <c r="I33" s="456"/>
      <c r="J33" s="456"/>
      <c r="K33" s="456"/>
      <c r="L33" s="456"/>
      <c r="M33" s="456"/>
      <c r="N33" s="456"/>
      <c r="O33" s="456"/>
      <c r="P33" s="456"/>
      <c r="Q33" s="456"/>
      <c r="R33" s="456"/>
      <c r="S33" s="456"/>
      <c r="T33" s="216"/>
      <c r="U33" s="491" t="s">
        <v>198</v>
      </c>
      <c r="V33" s="491"/>
      <c r="W33" s="456" t="s">
        <v>199</v>
      </c>
      <c r="X33" s="456"/>
      <c r="Y33" s="456"/>
      <c r="Z33" s="456"/>
      <c r="AA33" s="456"/>
      <c r="AB33" s="456"/>
      <c r="AC33" s="456"/>
      <c r="AD33" s="456"/>
      <c r="AE33" s="456"/>
      <c r="AF33" s="456"/>
      <c r="AG33" s="456"/>
      <c r="AH33" s="456"/>
      <c r="AI33" s="456"/>
      <c r="AJ33" s="456"/>
      <c r="AK33" s="456"/>
      <c r="AL33" s="216"/>
      <c r="AM33" s="491" t="s">
        <v>198</v>
      </c>
      <c r="AN33" s="491"/>
      <c r="AO33" s="456" t="s">
        <v>199</v>
      </c>
      <c r="AP33" s="456"/>
      <c r="AQ33" s="456"/>
      <c r="AR33" s="456"/>
      <c r="AS33" s="456"/>
      <c r="AT33" s="456"/>
      <c r="AU33" s="456"/>
      <c r="AV33" s="456"/>
      <c r="AW33" s="456"/>
      <c r="AX33" s="456"/>
      <c r="AY33" s="456"/>
      <c r="AZ33" s="456"/>
      <c r="BA33" s="456"/>
      <c r="BB33" s="456"/>
      <c r="BC33" s="456"/>
      <c r="BD33" s="217"/>
      <c r="BE33" s="456" t="s">
        <v>200</v>
      </c>
      <c r="BF33" s="456"/>
      <c r="BG33" s="456" t="s">
        <v>201</v>
      </c>
      <c r="BH33" s="456"/>
      <c r="BI33" s="456"/>
      <c r="BJ33" s="456"/>
      <c r="BK33" s="456"/>
      <c r="BL33" s="456"/>
      <c r="BM33" s="456"/>
      <c r="BN33" s="456"/>
      <c r="BO33" s="456"/>
      <c r="BP33" s="456"/>
      <c r="BQ33" s="456"/>
      <c r="BR33" s="456"/>
      <c r="BS33" s="456"/>
      <c r="BT33" s="456"/>
      <c r="BU33" s="456"/>
      <c r="BV33" s="217"/>
      <c r="BW33" s="491" t="s">
        <v>200</v>
      </c>
      <c r="BX33" s="491"/>
      <c r="BY33" s="456" t="s">
        <v>202</v>
      </c>
      <c r="BZ33" s="456"/>
      <c r="CA33" s="456"/>
      <c r="CB33" s="456"/>
      <c r="CC33" s="456"/>
      <c r="CD33" s="456"/>
      <c r="CE33" s="456"/>
      <c r="CF33" s="456"/>
      <c r="CG33" s="456"/>
      <c r="CH33" s="456"/>
      <c r="CI33" s="456"/>
      <c r="CJ33" s="456"/>
      <c r="CK33" s="456"/>
      <c r="CL33" s="456"/>
      <c r="CM33" s="456"/>
      <c r="CN33" s="216"/>
      <c r="CO33" s="491" t="s">
        <v>198</v>
      </c>
      <c r="CP33" s="491"/>
      <c r="CQ33" s="456" t="s">
        <v>203</v>
      </c>
      <c r="CR33" s="456"/>
      <c r="CS33" s="456"/>
      <c r="CT33" s="456"/>
      <c r="CU33" s="456"/>
      <c r="CV33" s="456"/>
      <c r="CW33" s="456"/>
      <c r="CX33" s="456"/>
      <c r="CY33" s="456"/>
      <c r="CZ33" s="456"/>
      <c r="DA33" s="456"/>
      <c r="DB33" s="456"/>
      <c r="DC33" s="456"/>
      <c r="DD33" s="456"/>
      <c r="DE33" s="456"/>
      <c r="DF33" s="216"/>
      <c r="DG33" s="655" t="s">
        <v>204</v>
      </c>
      <c r="DH33" s="655"/>
      <c r="DI33" s="218"/>
      <c r="DJ33" s="186"/>
      <c r="DK33" s="186"/>
      <c r="DL33" s="186"/>
      <c r="DM33" s="186"/>
      <c r="DN33" s="186"/>
      <c r="DO33" s="186"/>
    </row>
    <row r="34" spans="1:119" ht="32.25" customHeight="1" x14ac:dyDescent="0.2">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IF('各会計、関係団体の財政状況及び健全化判断比率'!B31="","",'各会計、関係団体の財政状況及び健全化判断比率'!B31)</f>
        <v>水道事業</v>
      </c>
      <c r="AP34" s="657"/>
      <c r="AQ34" s="657"/>
      <c r="AR34" s="657"/>
      <c r="AS34" s="657"/>
      <c r="AT34" s="657"/>
      <c r="AU34" s="657"/>
      <c r="AV34" s="657"/>
      <c r="AW34" s="657"/>
      <c r="AX34" s="657"/>
      <c r="AY34" s="657"/>
      <c r="AZ34" s="657"/>
      <c r="BA34" s="657"/>
      <c r="BB34" s="657"/>
      <c r="BC34" s="657"/>
      <c r="BD34" s="214"/>
      <c r="BE34" s="656">
        <f>IF(BG34="","",MAX(C34:D43,U34:V43,AM34:AN43)+1)</f>
        <v>8</v>
      </c>
      <c r="BF34" s="656"/>
      <c r="BG34" s="657" t="str">
        <f>IF('各会計、関係団体の財政状況及び健全化判断比率'!B33="","",'各会計、関係団体の財政状況及び健全化判断比率'!B33)</f>
        <v>公共下水道事業</v>
      </c>
      <c r="BH34" s="657"/>
      <c r="BI34" s="657"/>
      <c r="BJ34" s="657"/>
      <c r="BK34" s="657"/>
      <c r="BL34" s="657"/>
      <c r="BM34" s="657"/>
      <c r="BN34" s="657"/>
      <c r="BO34" s="657"/>
      <c r="BP34" s="657"/>
      <c r="BQ34" s="657"/>
      <c r="BR34" s="657"/>
      <c r="BS34" s="657"/>
      <c r="BT34" s="657"/>
      <c r="BU34" s="657"/>
      <c r="BV34" s="214"/>
      <c r="BW34" s="656">
        <f>IF(BY34="","",MAX(C34:D43,U34:V43,AM34:AN43,BE34:BF43)+1)</f>
        <v>10</v>
      </c>
      <c r="BX34" s="656"/>
      <c r="BY34" s="657" t="str">
        <f>IF('各会計、関係団体の財政状況及び健全化判断比率'!B68="","",'各会計、関係団体の財政状況及び健全化判断比率'!B68)</f>
        <v>福島県市町村総合事務組合　一般会計</v>
      </c>
      <c r="BZ34" s="657"/>
      <c r="CA34" s="657"/>
      <c r="CB34" s="657"/>
      <c r="CC34" s="657"/>
      <c r="CD34" s="657"/>
      <c r="CE34" s="657"/>
      <c r="CF34" s="657"/>
      <c r="CG34" s="657"/>
      <c r="CH34" s="657"/>
      <c r="CI34" s="657"/>
      <c r="CJ34" s="657"/>
      <c r="CK34" s="657"/>
      <c r="CL34" s="657"/>
      <c r="CM34" s="657"/>
      <c r="CN34" s="214"/>
      <c r="CO34" s="656">
        <f>IF(CQ34="","",MAX(C34:D43,U34:V43,AM34:AN43,BE34:BF43,BW34:BX43)+1)</f>
        <v>19</v>
      </c>
      <c r="CP34" s="656"/>
      <c r="CQ34" s="657" t="str">
        <f>IF('各会計、関係団体の財政状況及び健全化判断比率'!BS7="","",'各会計、関係団体の財政状況及び健全化判断比率'!BS7)</f>
        <v>白河地方土地開発公社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〇</v>
      </c>
      <c r="DH34" s="658"/>
      <c r="DI34" s="218"/>
      <c r="DJ34" s="186"/>
      <c r="DK34" s="186"/>
      <c r="DL34" s="186"/>
      <c r="DM34" s="186"/>
      <c r="DN34" s="186"/>
      <c r="DO34" s="186"/>
    </row>
    <row r="35" spans="1:119" ht="32.25" customHeight="1" x14ac:dyDescent="0.2">
      <c r="A35" s="187"/>
      <c r="B35" s="213"/>
      <c r="C35" s="656">
        <f>IF(E35="","",C34+1)</f>
        <v>2</v>
      </c>
      <c r="D35" s="656"/>
      <c r="E35" s="657" t="str">
        <f>IF('各会計、関係団体の財政状況及び健全化判断比率'!B8="","",'各会計、関係団体の財政状況及び健全化判断比率'!B8)</f>
        <v>墓地特別会計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介護保険事業特別会計</v>
      </c>
      <c r="X35" s="657"/>
      <c r="Y35" s="657"/>
      <c r="Z35" s="657"/>
      <c r="AA35" s="657"/>
      <c r="AB35" s="657"/>
      <c r="AC35" s="657"/>
      <c r="AD35" s="657"/>
      <c r="AE35" s="657"/>
      <c r="AF35" s="657"/>
      <c r="AG35" s="657"/>
      <c r="AH35" s="657"/>
      <c r="AI35" s="657"/>
      <c r="AJ35" s="657"/>
      <c r="AK35" s="657"/>
      <c r="AL35" s="214"/>
      <c r="AM35" s="656">
        <f t="shared" ref="AM35:AM43" si="0">IF(AO35="","",AM34+1)</f>
        <v>7</v>
      </c>
      <c r="AN35" s="656"/>
      <c r="AO35" s="657" t="str">
        <f>IF('各会計、関係団体の財政状況及び健全化判断比率'!B32="","",'各会計、関係団体の財政状況及び健全化判断比率'!B32)</f>
        <v>工業用水道事業</v>
      </c>
      <c r="AP35" s="657"/>
      <c r="AQ35" s="657"/>
      <c r="AR35" s="657"/>
      <c r="AS35" s="657"/>
      <c r="AT35" s="657"/>
      <c r="AU35" s="657"/>
      <c r="AV35" s="657"/>
      <c r="AW35" s="657"/>
      <c r="AX35" s="657"/>
      <c r="AY35" s="657"/>
      <c r="AZ35" s="657"/>
      <c r="BA35" s="657"/>
      <c r="BB35" s="657"/>
      <c r="BC35" s="657"/>
      <c r="BD35" s="214"/>
      <c r="BE35" s="656">
        <f t="shared" ref="BE35:BE43" si="1">IF(BG35="","",BE34+1)</f>
        <v>9</v>
      </c>
      <c r="BF35" s="656"/>
      <c r="BG35" s="657" t="str">
        <f>IF('各会計、関係団体の財政状況及び健全化判断比率'!B34="","",'各会計、関係団体の財政状況及び健全化判断比率'!B34)</f>
        <v>農業集落排水事業</v>
      </c>
      <c r="BH35" s="657"/>
      <c r="BI35" s="657"/>
      <c r="BJ35" s="657"/>
      <c r="BK35" s="657"/>
      <c r="BL35" s="657"/>
      <c r="BM35" s="657"/>
      <c r="BN35" s="657"/>
      <c r="BO35" s="657"/>
      <c r="BP35" s="657"/>
      <c r="BQ35" s="657"/>
      <c r="BR35" s="657"/>
      <c r="BS35" s="657"/>
      <c r="BT35" s="657"/>
      <c r="BU35" s="657"/>
      <c r="BV35" s="214"/>
      <c r="BW35" s="656">
        <f t="shared" ref="BW35:BW43" si="2">IF(BY35="","",BW34+1)</f>
        <v>11</v>
      </c>
      <c r="BX35" s="656"/>
      <c r="BY35" s="657" t="str">
        <f>IF('各会計、関係団体の財政状況及び健全化判断比率'!B69="","",'各会計、関係団体の財政状況及び健全化判断比率'!B69)</f>
        <v>福島県市町村総合事務組合　消防補償等特別会計</v>
      </c>
      <c r="BZ35" s="657"/>
      <c r="CA35" s="657"/>
      <c r="CB35" s="657"/>
      <c r="CC35" s="657"/>
      <c r="CD35" s="657"/>
      <c r="CE35" s="657"/>
      <c r="CF35" s="657"/>
      <c r="CG35" s="657"/>
      <c r="CH35" s="657"/>
      <c r="CI35" s="657"/>
      <c r="CJ35" s="657"/>
      <c r="CK35" s="657"/>
      <c r="CL35" s="657"/>
      <c r="CM35" s="657"/>
      <c r="CN35" s="214"/>
      <c r="CO35" s="656">
        <f t="shared" ref="CO35:CO43" si="3">IF(CQ35="","",CO34+1)</f>
        <v>20</v>
      </c>
      <c r="CP35" s="656"/>
      <c r="CQ35" s="657" t="str">
        <f>IF('各会計、関係団体の財政状況及び健全化判断比率'!BS8="","",'各会計、関係団体の財政状況及び健全化判断比率'!BS8)</f>
        <v>新甲子温泉開発㈱</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2">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12</v>
      </c>
      <c r="BX36" s="656"/>
      <c r="BY36" s="657" t="str">
        <f>IF('各会計、関係団体の財政状況及び健全化判断比率'!B70="","",'各会計、関係団体の財政状況及び健全化判断比率'!B70)</f>
        <v>福島県市町村総合事務組合　消防賞じゅつ金特別会計</v>
      </c>
      <c r="BZ36" s="657"/>
      <c r="CA36" s="657"/>
      <c r="CB36" s="657"/>
      <c r="CC36" s="657"/>
      <c r="CD36" s="657"/>
      <c r="CE36" s="657"/>
      <c r="CF36" s="657"/>
      <c r="CG36" s="657"/>
      <c r="CH36" s="657"/>
      <c r="CI36" s="657"/>
      <c r="CJ36" s="657"/>
      <c r="CK36" s="657"/>
      <c r="CL36" s="657"/>
      <c r="CM36" s="657"/>
      <c r="CN36" s="214"/>
      <c r="CO36" s="656">
        <f t="shared" si="3"/>
        <v>21</v>
      </c>
      <c r="CP36" s="656"/>
      <c r="CQ36" s="657" t="str">
        <f>IF('各会計、関係団体の財政状況及び健全化判断比率'!BS9="","",'各会計、関係団体の財政状況及び健全化判断比率'!BS9)</f>
        <v>一般社団法人西郷村農業公社</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2">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13</v>
      </c>
      <c r="BX37" s="656"/>
      <c r="BY37" s="657" t="str">
        <f>IF('各会計、関係団体の財政状況及び健全化判断比率'!B71="","",'各会計、関係団体の財政状況及び健全化判断比率'!B71)</f>
        <v>福島県市町村総合事務組合　非常勤職員公務災害補償特別会計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2">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14</v>
      </c>
      <c r="BX38" s="656"/>
      <c r="BY38" s="657" t="str">
        <f>IF('各会計、関係団体の財政状況及び健全化判断比率'!B72="","",'各会計、関係団体の財政状況及び健全化判断比率'!B72)</f>
        <v>福島県市町村総合事務組合　自治会館管理特別会計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2">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15</v>
      </c>
      <c r="BX39" s="656"/>
      <c r="BY39" s="657" t="str">
        <f>IF('各会計、関係団体の財政状況及び健全化判断比率'!B73="","",'各会計、関係団体の財政状況及び健全化判断比率'!B73)</f>
        <v>白河地方広域市町村圏整備組合　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2">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16</v>
      </c>
      <c r="BX40" s="656"/>
      <c r="BY40" s="657" t="str">
        <f>IF('各会計、関係団体の財政状況及び健全化判断比率'!B74="","",'各会計、関係団体の財政状況及び健全化判断比率'!B74)</f>
        <v>白河地方広域市町村圏整備組合　水道用水供給事業会計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2">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17</v>
      </c>
      <c r="BX41" s="656"/>
      <c r="BY41" s="657" t="str">
        <f>IF('各会計、関係団体の財政状況及び健全化判断比率'!B75="","",'各会計、関係団体の財政状況及び健全化判断比率'!B75)</f>
        <v>福島県後期高齢者医療広域連合　一般会計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2">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18</v>
      </c>
      <c r="BX42" s="656"/>
      <c r="BY42" s="657" t="str">
        <f>IF('各会計、関係団体の財政状況及び健全化判断比率'!B76="","",'各会計、関係団体の財政状況及び健全化判断比率'!B76)</f>
        <v>福島県後期高齢者医療広域連合　後期高齢者医療特別会計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2">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209</v>
      </c>
    </row>
    <row r="50" spans="5:5" x14ac:dyDescent="0.2">
      <c r="E50" s="188" t="s">
        <v>210</v>
      </c>
    </row>
    <row r="51" spans="5:5" x14ac:dyDescent="0.2">
      <c r="E51" s="188" t="s">
        <v>211</v>
      </c>
    </row>
    <row r="52" spans="5:5" x14ac:dyDescent="0.2">
      <c r="E52" s="188" t="s">
        <v>212</v>
      </c>
    </row>
    <row r="53" spans="5:5" x14ac:dyDescent="0.2"/>
    <row r="54" spans="5:5" x14ac:dyDescent="0.2"/>
    <row r="55" spans="5:5" x14ac:dyDescent="0.2"/>
    <row r="56" spans="5:5" x14ac:dyDescent="0.2"/>
  </sheetData>
  <sheetProtection algorithmName="SHA-512" hashValue="mioP/Pzq67qjWOOalyhwO5R2kzM+ghOoPrESAP25AnKE3w4oKsBYgTEBa8Vg3vmxNpCIqn74Wh9Pb/migCN5vg==" saltValue="Upo3xSDy6xnLgte5BO/5z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40" zoomScale="80" zoomScaleNormal="8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2">
      <c r="A34" s="22"/>
      <c r="B34" s="31"/>
      <c r="C34" s="1248" t="s">
        <v>558</v>
      </c>
      <c r="D34" s="1248"/>
      <c r="E34" s="1249"/>
      <c r="F34" s="32">
        <v>12.72</v>
      </c>
      <c r="G34" s="33">
        <v>13.72</v>
      </c>
      <c r="H34" s="33">
        <v>14.94</v>
      </c>
      <c r="I34" s="33">
        <v>14.82</v>
      </c>
      <c r="J34" s="34">
        <v>14.69</v>
      </c>
      <c r="K34" s="22"/>
      <c r="L34" s="22"/>
      <c r="M34" s="22"/>
      <c r="N34" s="22"/>
      <c r="O34" s="22"/>
      <c r="P34" s="22"/>
    </row>
    <row r="35" spans="1:16" ht="39" customHeight="1" x14ac:dyDescent="0.2">
      <c r="A35" s="22"/>
      <c r="B35" s="35"/>
      <c r="C35" s="1242" t="s">
        <v>559</v>
      </c>
      <c r="D35" s="1243"/>
      <c r="E35" s="1244"/>
      <c r="F35" s="36">
        <v>9.86</v>
      </c>
      <c r="G35" s="37">
        <v>10.31</v>
      </c>
      <c r="H35" s="37">
        <v>10.8</v>
      </c>
      <c r="I35" s="37">
        <v>11.19</v>
      </c>
      <c r="J35" s="38">
        <v>11.45</v>
      </c>
      <c r="K35" s="22"/>
      <c r="L35" s="22"/>
      <c r="M35" s="22"/>
      <c r="N35" s="22"/>
      <c r="O35" s="22"/>
      <c r="P35" s="22"/>
    </row>
    <row r="36" spans="1:16" ht="39" customHeight="1" x14ac:dyDescent="0.2">
      <c r="A36" s="22"/>
      <c r="B36" s="35"/>
      <c r="C36" s="1242" t="s">
        <v>560</v>
      </c>
      <c r="D36" s="1243"/>
      <c r="E36" s="1244"/>
      <c r="F36" s="36">
        <v>6.18</v>
      </c>
      <c r="G36" s="37">
        <v>5.86</v>
      </c>
      <c r="H36" s="37">
        <v>9.0399999999999991</v>
      </c>
      <c r="I36" s="37">
        <v>6.24</v>
      </c>
      <c r="J36" s="38">
        <v>7.64</v>
      </c>
      <c r="K36" s="22"/>
      <c r="L36" s="22"/>
      <c r="M36" s="22"/>
      <c r="N36" s="22"/>
      <c r="O36" s="22"/>
      <c r="P36" s="22"/>
    </row>
    <row r="37" spans="1:16" ht="39" customHeight="1" x14ac:dyDescent="0.2">
      <c r="A37" s="22"/>
      <c r="B37" s="35"/>
      <c r="C37" s="1242" t="s">
        <v>561</v>
      </c>
      <c r="D37" s="1243"/>
      <c r="E37" s="1244"/>
      <c r="F37" s="36">
        <v>0.56000000000000005</v>
      </c>
      <c r="G37" s="37">
        <v>1.52</v>
      </c>
      <c r="H37" s="37">
        <v>0.71</v>
      </c>
      <c r="I37" s="37">
        <v>0.67</v>
      </c>
      <c r="J37" s="38">
        <v>1.06</v>
      </c>
      <c r="K37" s="22"/>
      <c r="L37" s="22"/>
      <c r="M37" s="22"/>
      <c r="N37" s="22"/>
      <c r="O37" s="22"/>
      <c r="P37" s="22"/>
    </row>
    <row r="38" spans="1:16" ht="39" customHeight="1" x14ac:dyDescent="0.2">
      <c r="A38" s="22"/>
      <c r="B38" s="35"/>
      <c r="C38" s="1242" t="s">
        <v>562</v>
      </c>
      <c r="D38" s="1243"/>
      <c r="E38" s="1244"/>
      <c r="F38" s="36">
        <v>1.89</v>
      </c>
      <c r="G38" s="37">
        <v>2.94</v>
      </c>
      <c r="H38" s="37">
        <v>3.3</v>
      </c>
      <c r="I38" s="37">
        <v>0.32</v>
      </c>
      <c r="J38" s="38">
        <v>0.25</v>
      </c>
      <c r="K38" s="22"/>
      <c r="L38" s="22"/>
      <c r="M38" s="22"/>
      <c r="N38" s="22"/>
      <c r="O38" s="22"/>
      <c r="P38" s="22"/>
    </row>
    <row r="39" spans="1:16" ht="39" customHeight="1" x14ac:dyDescent="0.2">
      <c r="A39" s="22"/>
      <c r="B39" s="35"/>
      <c r="C39" s="1242" t="s">
        <v>563</v>
      </c>
      <c r="D39" s="1243"/>
      <c r="E39" s="1244"/>
      <c r="F39" s="36">
        <v>0</v>
      </c>
      <c r="G39" s="37">
        <v>0.19</v>
      </c>
      <c r="H39" s="37">
        <v>0.53</v>
      </c>
      <c r="I39" s="37">
        <v>0.33</v>
      </c>
      <c r="J39" s="38">
        <v>0.16</v>
      </c>
      <c r="K39" s="22"/>
      <c r="L39" s="22"/>
      <c r="M39" s="22"/>
      <c r="N39" s="22"/>
      <c r="O39" s="22"/>
      <c r="P39" s="22"/>
    </row>
    <row r="40" spans="1:16" ht="39" customHeight="1" x14ac:dyDescent="0.2">
      <c r="A40" s="22"/>
      <c r="B40" s="35"/>
      <c r="C40" s="1242" t="s">
        <v>564</v>
      </c>
      <c r="D40" s="1243"/>
      <c r="E40" s="1244"/>
      <c r="F40" s="36">
        <v>0</v>
      </c>
      <c r="G40" s="37">
        <v>0.1</v>
      </c>
      <c r="H40" s="37">
        <v>0.04</v>
      </c>
      <c r="I40" s="37">
        <v>0.14000000000000001</v>
      </c>
      <c r="J40" s="38">
        <v>0.11</v>
      </c>
      <c r="K40" s="22"/>
      <c r="L40" s="22"/>
      <c r="M40" s="22"/>
      <c r="N40" s="22"/>
      <c r="O40" s="22"/>
      <c r="P40" s="22"/>
    </row>
    <row r="41" spans="1:16" ht="39" customHeight="1" x14ac:dyDescent="0.2">
      <c r="A41" s="22"/>
      <c r="B41" s="35"/>
      <c r="C41" s="1242" t="s">
        <v>565</v>
      </c>
      <c r="D41" s="1243"/>
      <c r="E41" s="1244"/>
      <c r="F41" s="36">
        <v>0.02</v>
      </c>
      <c r="G41" s="37">
        <v>0.03</v>
      </c>
      <c r="H41" s="37">
        <v>0.03</v>
      </c>
      <c r="I41" s="37">
        <v>0.03</v>
      </c>
      <c r="J41" s="38">
        <v>0.04</v>
      </c>
      <c r="K41" s="22"/>
      <c r="L41" s="22"/>
      <c r="M41" s="22"/>
      <c r="N41" s="22"/>
      <c r="O41" s="22"/>
      <c r="P41" s="22"/>
    </row>
    <row r="42" spans="1:16" ht="39" customHeight="1" x14ac:dyDescent="0.2">
      <c r="A42" s="22"/>
      <c r="B42" s="39"/>
      <c r="C42" s="1242" t="s">
        <v>566</v>
      </c>
      <c r="D42" s="1243"/>
      <c r="E42" s="1244"/>
      <c r="F42" s="36" t="s">
        <v>510</v>
      </c>
      <c r="G42" s="37" t="s">
        <v>510</v>
      </c>
      <c r="H42" s="37" t="s">
        <v>510</v>
      </c>
      <c r="I42" s="37" t="s">
        <v>510</v>
      </c>
      <c r="J42" s="38" t="s">
        <v>510</v>
      </c>
      <c r="K42" s="22"/>
      <c r="L42" s="22"/>
      <c r="M42" s="22"/>
      <c r="N42" s="22"/>
      <c r="O42" s="22"/>
      <c r="P42" s="22"/>
    </row>
    <row r="43" spans="1:16" ht="39" customHeight="1" thickBot="1" x14ac:dyDescent="0.25">
      <c r="A43" s="22"/>
      <c r="B43" s="40"/>
      <c r="C43" s="1245" t="s">
        <v>567</v>
      </c>
      <c r="D43" s="1246"/>
      <c r="E43" s="1247"/>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hy1ixUmUQHNZ1adN3zUfO5dszpodAoa4Z5t5//ozEiUAmPVBQCSezQENzrIrIsl6vPAH1yCgBaW7bMYJdyHsSA==" saltValue="6YGDQULrDZpcV8wAYGGKz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H1048576"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2">
      <c r="A45" s="48"/>
      <c r="B45" s="1250" t="s">
        <v>11</v>
      </c>
      <c r="C45" s="1251"/>
      <c r="D45" s="58"/>
      <c r="E45" s="1256" t="s">
        <v>12</v>
      </c>
      <c r="F45" s="1256"/>
      <c r="G45" s="1256"/>
      <c r="H45" s="1256"/>
      <c r="I45" s="1256"/>
      <c r="J45" s="1257"/>
      <c r="K45" s="59">
        <v>630</v>
      </c>
      <c r="L45" s="60">
        <v>645</v>
      </c>
      <c r="M45" s="60">
        <v>652</v>
      </c>
      <c r="N45" s="60">
        <v>624</v>
      </c>
      <c r="O45" s="61">
        <v>610</v>
      </c>
      <c r="P45" s="48"/>
      <c r="Q45" s="48"/>
      <c r="R45" s="48"/>
      <c r="S45" s="48"/>
      <c r="T45" s="48"/>
      <c r="U45" s="48"/>
    </row>
    <row r="46" spans="1:21" ht="30.75" customHeight="1" x14ac:dyDescent="0.2">
      <c r="A46" s="48"/>
      <c r="B46" s="1252"/>
      <c r="C46" s="1253"/>
      <c r="D46" s="62"/>
      <c r="E46" s="1258" t="s">
        <v>13</v>
      </c>
      <c r="F46" s="1258"/>
      <c r="G46" s="1258"/>
      <c r="H46" s="1258"/>
      <c r="I46" s="1258"/>
      <c r="J46" s="1259"/>
      <c r="K46" s="63" t="s">
        <v>510</v>
      </c>
      <c r="L46" s="64" t="s">
        <v>510</v>
      </c>
      <c r="M46" s="64" t="s">
        <v>510</v>
      </c>
      <c r="N46" s="64" t="s">
        <v>510</v>
      </c>
      <c r="O46" s="65" t="s">
        <v>510</v>
      </c>
      <c r="P46" s="48"/>
      <c r="Q46" s="48"/>
      <c r="R46" s="48"/>
      <c r="S46" s="48"/>
      <c r="T46" s="48"/>
      <c r="U46" s="48"/>
    </row>
    <row r="47" spans="1:21" ht="30.75" customHeight="1" x14ac:dyDescent="0.2">
      <c r="A47" s="48"/>
      <c r="B47" s="1252"/>
      <c r="C47" s="1253"/>
      <c r="D47" s="62"/>
      <c r="E47" s="1258" t="s">
        <v>14</v>
      </c>
      <c r="F47" s="1258"/>
      <c r="G47" s="1258"/>
      <c r="H47" s="1258"/>
      <c r="I47" s="1258"/>
      <c r="J47" s="1259"/>
      <c r="K47" s="63" t="s">
        <v>510</v>
      </c>
      <c r="L47" s="64" t="s">
        <v>510</v>
      </c>
      <c r="M47" s="64" t="s">
        <v>510</v>
      </c>
      <c r="N47" s="64" t="s">
        <v>510</v>
      </c>
      <c r="O47" s="65" t="s">
        <v>510</v>
      </c>
      <c r="P47" s="48"/>
      <c r="Q47" s="48"/>
      <c r="R47" s="48"/>
      <c r="S47" s="48"/>
      <c r="T47" s="48"/>
      <c r="U47" s="48"/>
    </row>
    <row r="48" spans="1:21" ht="30.75" customHeight="1" x14ac:dyDescent="0.2">
      <c r="A48" s="48"/>
      <c r="B48" s="1252"/>
      <c r="C48" s="1253"/>
      <c r="D48" s="62"/>
      <c r="E48" s="1258" t="s">
        <v>15</v>
      </c>
      <c r="F48" s="1258"/>
      <c r="G48" s="1258"/>
      <c r="H48" s="1258"/>
      <c r="I48" s="1258"/>
      <c r="J48" s="1259"/>
      <c r="K48" s="63">
        <v>370</v>
      </c>
      <c r="L48" s="64">
        <v>346</v>
      </c>
      <c r="M48" s="64">
        <v>368</v>
      </c>
      <c r="N48" s="64">
        <v>380</v>
      </c>
      <c r="O48" s="65">
        <v>373</v>
      </c>
      <c r="P48" s="48"/>
      <c r="Q48" s="48"/>
      <c r="R48" s="48"/>
      <c r="S48" s="48"/>
      <c r="T48" s="48"/>
      <c r="U48" s="48"/>
    </row>
    <row r="49" spans="1:21" ht="30.75" customHeight="1" x14ac:dyDescent="0.2">
      <c r="A49" s="48"/>
      <c r="B49" s="1252"/>
      <c r="C49" s="1253"/>
      <c r="D49" s="62"/>
      <c r="E49" s="1258" t="s">
        <v>16</v>
      </c>
      <c r="F49" s="1258"/>
      <c r="G49" s="1258"/>
      <c r="H49" s="1258"/>
      <c r="I49" s="1258"/>
      <c r="J49" s="1259"/>
      <c r="K49" s="63">
        <v>41</v>
      </c>
      <c r="L49" s="64">
        <v>44</v>
      </c>
      <c r="M49" s="64">
        <v>44</v>
      </c>
      <c r="N49" s="64">
        <v>27</v>
      </c>
      <c r="O49" s="65">
        <v>12</v>
      </c>
      <c r="P49" s="48"/>
      <c r="Q49" s="48"/>
      <c r="R49" s="48"/>
      <c r="S49" s="48"/>
      <c r="T49" s="48"/>
      <c r="U49" s="48"/>
    </row>
    <row r="50" spans="1:21" ht="30.75" customHeight="1" x14ac:dyDescent="0.2">
      <c r="A50" s="48"/>
      <c r="B50" s="1252"/>
      <c r="C50" s="1253"/>
      <c r="D50" s="62"/>
      <c r="E50" s="1258" t="s">
        <v>17</v>
      </c>
      <c r="F50" s="1258"/>
      <c r="G50" s="1258"/>
      <c r="H50" s="1258"/>
      <c r="I50" s="1258"/>
      <c r="J50" s="1259"/>
      <c r="K50" s="63">
        <v>136</v>
      </c>
      <c r="L50" s="64">
        <v>136</v>
      </c>
      <c r="M50" s="64">
        <v>71</v>
      </c>
      <c r="N50" s="64">
        <v>24</v>
      </c>
      <c r="O50" s="65">
        <v>0</v>
      </c>
      <c r="P50" s="48"/>
      <c r="Q50" s="48"/>
      <c r="R50" s="48"/>
      <c r="S50" s="48"/>
      <c r="T50" s="48"/>
      <c r="U50" s="48"/>
    </row>
    <row r="51" spans="1:21" ht="30.75" customHeight="1" x14ac:dyDescent="0.2">
      <c r="A51" s="48"/>
      <c r="B51" s="1254"/>
      <c r="C51" s="1255"/>
      <c r="D51" s="66"/>
      <c r="E51" s="1258" t="s">
        <v>18</v>
      </c>
      <c r="F51" s="1258"/>
      <c r="G51" s="1258"/>
      <c r="H51" s="1258"/>
      <c r="I51" s="1258"/>
      <c r="J51" s="1259"/>
      <c r="K51" s="63">
        <v>2</v>
      </c>
      <c r="L51" s="64">
        <v>0</v>
      </c>
      <c r="M51" s="64">
        <v>0</v>
      </c>
      <c r="N51" s="64" t="s">
        <v>510</v>
      </c>
      <c r="O51" s="65" t="s">
        <v>510</v>
      </c>
      <c r="P51" s="48"/>
      <c r="Q51" s="48"/>
      <c r="R51" s="48"/>
      <c r="S51" s="48"/>
      <c r="T51" s="48"/>
      <c r="U51" s="48"/>
    </row>
    <row r="52" spans="1:21" ht="30.75" customHeight="1" x14ac:dyDescent="0.2">
      <c r="A52" s="48"/>
      <c r="B52" s="1260" t="s">
        <v>19</v>
      </c>
      <c r="C52" s="1261"/>
      <c r="D52" s="66"/>
      <c r="E52" s="1258" t="s">
        <v>20</v>
      </c>
      <c r="F52" s="1258"/>
      <c r="G52" s="1258"/>
      <c r="H52" s="1258"/>
      <c r="I52" s="1258"/>
      <c r="J52" s="1259"/>
      <c r="K52" s="63">
        <v>754</v>
      </c>
      <c r="L52" s="64">
        <v>778</v>
      </c>
      <c r="M52" s="64">
        <v>811</v>
      </c>
      <c r="N52" s="64">
        <v>807</v>
      </c>
      <c r="O52" s="65">
        <v>781</v>
      </c>
      <c r="P52" s="48"/>
      <c r="Q52" s="48"/>
      <c r="R52" s="48"/>
      <c r="S52" s="48"/>
      <c r="T52" s="48"/>
      <c r="U52" s="48"/>
    </row>
    <row r="53" spans="1:21" ht="30.75" customHeight="1" thickBot="1" x14ac:dyDescent="0.25">
      <c r="A53" s="48"/>
      <c r="B53" s="1262" t="s">
        <v>21</v>
      </c>
      <c r="C53" s="1263"/>
      <c r="D53" s="67"/>
      <c r="E53" s="1264" t="s">
        <v>22</v>
      </c>
      <c r="F53" s="1264"/>
      <c r="G53" s="1264"/>
      <c r="H53" s="1264"/>
      <c r="I53" s="1264"/>
      <c r="J53" s="1265"/>
      <c r="K53" s="68">
        <v>425</v>
      </c>
      <c r="L53" s="69">
        <v>393</v>
      </c>
      <c r="M53" s="69">
        <v>324</v>
      </c>
      <c r="N53" s="69">
        <v>248</v>
      </c>
      <c r="O53" s="70">
        <v>214</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5">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2">
      <c r="B57" s="1266" t="s">
        <v>25</v>
      </c>
      <c r="C57" s="1267"/>
      <c r="D57" s="1270" t="s">
        <v>26</v>
      </c>
      <c r="E57" s="1271"/>
      <c r="F57" s="1271"/>
      <c r="G57" s="1271"/>
      <c r="H57" s="1271"/>
      <c r="I57" s="1271"/>
      <c r="J57" s="1272"/>
      <c r="K57" s="83"/>
      <c r="L57" s="84"/>
      <c r="M57" s="84"/>
      <c r="N57" s="84"/>
      <c r="O57" s="85"/>
    </row>
    <row r="58" spans="1:21" ht="31.5" customHeight="1" thickBot="1" x14ac:dyDescent="0.25">
      <c r="B58" s="1268"/>
      <c r="C58" s="1269"/>
      <c r="D58" s="1273" t="s">
        <v>27</v>
      </c>
      <c r="E58" s="1274"/>
      <c r="F58" s="1274"/>
      <c r="G58" s="1274"/>
      <c r="H58" s="1274"/>
      <c r="I58" s="1274"/>
      <c r="J58" s="1275"/>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nssUeLmr4lDjM5yPqXazQpwzjf1uooJGRUaaJwUKtczKNLOLeqRj86zRUG6F1+PAu0YOA4aF4XfeHa4WNeQUA==" saltValue="vjfjmXlI7RgrozWojqXr8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43" zoomScale="70" zoomScaleNormal="70" zoomScaleSheetLayoutView="100" workbookViewId="0">
      <selection activeCell="L50" sqref="L50:L52"/>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552</v>
      </c>
      <c r="J40" s="100" t="s">
        <v>553</v>
      </c>
      <c r="K40" s="100" t="s">
        <v>554</v>
      </c>
      <c r="L40" s="100" t="s">
        <v>555</v>
      </c>
      <c r="M40" s="101" t="s">
        <v>556</v>
      </c>
    </row>
    <row r="41" spans="2:13" ht="27.75" customHeight="1" x14ac:dyDescent="0.2">
      <c r="B41" s="1276" t="s">
        <v>30</v>
      </c>
      <c r="C41" s="1277"/>
      <c r="D41" s="102"/>
      <c r="E41" s="1282" t="s">
        <v>31</v>
      </c>
      <c r="F41" s="1282"/>
      <c r="G41" s="1282"/>
      <c r="H41" s="1283"/>
      <c r="I41" s="103">
        <v>7087</v>
      </c>
      <c r="J41" s="104">
        <v>6772</v>
      </c>
      <c r="K41" s="104">
        <v>6894</v>
      </c>
      <c r="L41" s="104">
        <v>6872</v>
      </c>
      <c r="M41" s="105">
        <v>6525</v>
      </c>
    </row>
    <row r="42" spans="2:13" ht="27.75" customHeight="1" x14ac:dyDescent="0.2">
      <c r="B42" s="1278"/>
      <c r="C42" s="1279"/>
      <c r="D42" s="106"/>
      <c r="E42" s="1284" t="s">
        <v>32</v>
      </c>
      <c r="F42" s="1284"/>
      <c r="G42" s="1284"/>
      <c r="H42" s="1285"/>
      <c r="I42" s="107">
        <v>230</v>
      </c>
      <c r="J42" s="108">
        <v>95</v>
      </c>
      <c r="K42" s="108">
        <v>24</v>
      </c>
      <c r="L42" s="108" t="s">
        <v>510</v>
      </c>
      <c r="M42" s="109" t="s">
        <v>510</v>
      </c>
    </row>
    <row r="43" spans="2:13" ht="27.75" customHeight="1" x14ac:dyDescent="0.2">
      <c r="B43" s="1278"/>
      <c r="C43" s="1279"/>
      <c r="D43" s="106"/>
      <c r="E43" s="1284" t="s">
        <v>33</v>
      </c>
      <c r="F43" s="1284"/>
      <c r="G43" s="1284"/>
      <c r="H43" s="1285"/>
      <c r="I43" s="107">
        <v>4260</v>
      </c>
      <c r="J43" s="108">
        <v>4110</v>
      </c>
      <c r="K43" s="108">
        <v>3847</v>
      </c>
      <c r="L43" s="108">
        <v>3742</v>
      </c>
      <c r="M43" s="109">
        <v>3622</v>
      </c>
    </row>
    <row r="44" spans="2:13" ht="27.75" customHeight="1" x14ac:dyDescent="0.2">
      <c r="B44" s="1278"/>
      <c r="C44" s="1279"/>
      <c r="D44" s="106"/>
      <c r="E44" s="1284" t="s">
        <v>34</v>
      </c>
      <c r="F44" s="1284"/>
      <c r="G44" s="1284"/>
      <c r="H44" s="1285"/>
      <c r="I44" s="107">
        <v>133</v>
      </c>
      <c r="J44" s="108">
        <v>99</v>
      </c>
      <c r="K44" s="108">
        <v>60</v>
      </c>
      <c r="L44" s="108">
        <v>61</v>
      </c>
      <c r="M44" s="109">
        <v>81</v>
      </c>
    </row>
    <row r="45" spans="2:13" ht="27.75" customHeight="1" x14ac:dyDescent="0.2">
      <c r="B45" s="1278"/>
      <c r="C45" s="1279"/>
      <c r="D45" s="106"/>
      <c r="E45" s="1284" t="s">
        <v>35</v>
      </c>
      <c r="F45" s="1284"/>
      <c r="G45" s="1284"/>
      <c r="H45" s="1285"/>
      <c r="I45" s="107">
        <v>625</v>
      </c>
      <c r="J45" s="108">
        <v>795</v>
      </c>
      <c r="K45" s="108">
        <v>721</v>
      </c>
      <c r="L45" s="108">
        <v>571</v>
      </c>
      <c r="M45" s="109">
        <v>606</v>
      </c>
    </row>
    <row r="46" spans="2:13" ht="27.75" customHeight="1" x14ac:dyDescent="0.2">
      <c r="B46" s="1278"/>
      <c r="C46" s="1279"/>
      <c r="D46" s="110"/>
      <c r="E46" s="1284" t="s">
        <v>36</v>
      </c>
      <c r="F46" s="1284"/>
      <c r="G46" s="1284"/>
      <c r="H46" s="1285"/>
      <c r="I46" s="107" t="s">
        <v>510</v>
      </c>
      <c r="J46" s="108">
        <v>60</v>
      </c>
      <c r="K46" s="108">
        <v>17</v>
      </c>
      <c r="L46" s="108">
        <v>216</v>
      </c>
      <c r="M46" s="109" t="s">
        <v>510</v>
      </c>
    </row>
    <row r="47" spans="2:13" ht="27.75" customHeight="1" x14ac:dyDescent="0.2">
      <c r="B47" s="1278"/>
      <c r="C47" s="1279"/>
      <c r="D47" s="111"/>
      <c r="E47" s="1286" t="s">
        <v>37</v>
      </c>
      <c r="F47" s="1287"/>
      <c r="G47" s="1287"/>
      <c r="H47" s="1288"/>
      <c r="I47" s="107" t="s">
        <v>510</v>
      </c>
      <c r="J47" s="108" t="s">
        <v>510</v>
      </c>
      <c r="K47" s="108" t="s">
        <v>510</v>
      </c>
      <c r="L47" s="108" t="s">
        <v>510</v>
      </c>
      <c r="M47" s="109" t="s">
        <v>510</v>
      </c>
    </row>
    <row r="48" spans="2:13" ht="27.75" customHeight="1" x14ac:dyDescent="0.2">
      <c r="B48" s="1278"/>
      <c r="C48" s="1279"/>
      <c r="D48" s="106"/>
      <c r="E48" s="1284" t="s">
        <v>38</v>
      </c>
      <c r="F48" s="1284"/>
      <c r="G48" s="1284"/>
      <c r="H48" s="1285"/>
      <c r="I48" s="107" t="s">
        <v>510</v>
      </c>
      <c r="J48" s="108" t="s">
        <v>510</v>
      </c>
      <c r="K48" s="108" t="s">
        <v>510</v>
      </c>
      <c r="L48" s="108" t="s">
        <v>510</v>
      </c>
      <c r="M48" s="109" t="s">
        <v>510</v>
      </c>
    </row>
    <row r="49" spans="2:13" ht="27.75" customHeight="1" x14ac:dyDescent="0.2">
      <c r="B49" s="1280"/>
      <c r="C49" s="1281"/>
      <c r="D49" s="106"/>
      <c r="E49" s="1284" t="s">
        <v>39</v>
      </c>
      <c r="F49" s="1284"/>
      <c r="G49" s="1284"/>
      <c r="H49" s="1285"/>
      <c r="I49" s="107" t="s">
        <v>510</v>
      </c>
      <c r="J49" s="108" t="s">
        <v>510</v>
      </c>
      <c r="K49" s="108" t="s">
        <v>510</v>
      </c>
      <c r="L49" s="108" t="s">
        <v>510</v>
      </c>
      <c r="M49" s="109" t="s">
        <v>510</v>
      </c>
    </row>
    <row r="50" spans="2:13" ht="27.75" customHeight="1" x14ac:dyDescent="0.2">
      <c r="B50" s="1289" t="s">
        <v>40</v>
      </c>
      <c r="C50" s="1290"/>
      <c r="D50" s="112"/>
      <c r="E50" s="1284" t="s">
        <v>41</v>
      </c>
      <c r="F50" s="1284"/>
      <c r="G50" s="1284"/>
      <c r="H50" s="1285"/>
      <c r="I50" s="107">
        <v>4780</v>
      </c>
      <c r="J50" s="108">
        <v>4471</v>
      </c>
      <c r="K50" s="108">
        <v>4713</v>
      </c>
      <c r="L50" s="108">
        <v>5306</v>
      </c>
      <c r="M50" s="109">
        <v>5527</v>
      </c>
    </row>
    <row r="51" spans="2:13" ht="27.75" customHeight="1" x14ac:dyDescent="0.2">
      <c r="B51" s="1278"/>
      <c r="C51" s="1279"/>
      <c r="D51" s="106"/>
      <c r="E51" s="1284" t="s">
        <v>42</v>
      </c>
      <c r="F51" s="1284"/>
      <c r="G51" s="1284"/>
      <c r="H51" s="1285"/>
      <c r="I51" s="107">
        <v>102</v>
      </c>
      <c r="J51" s="108">
        <v>82</v>
      </c>
      <c r="K51" s="108">
        <v>70</v>
      </c>
      <c r="L51" s="108">
        <v>52</v>
      </c>
      <c r="M51" s="109">
        <v>40</v>
      </c>
    </row>
    <row r="52" spans="2:13" ht="27.75" customHeight="1" x14ac:dyDescent="0.2">
      <c r="B52" s="1280"/>
      <c r="C52" s="1281"/>
      <c r="D52" s="106"/>
      <c r="E52" s="1284" t="s">
        <v>43</v>
      </c>
      <c r="F52" s="1284"/>
      <c r="G52" s="1284"/>
      <c r="H52" s="1285"/>
      <c r="I52" s="107">
        <v>9269</v>
      </c>
      <c r="J52" s="108">
        <v>8978</v>
      </c>
      <c r="K52" s="108">
        <v>8844</v>
      </c>
      <c r="L52" s="108">
        <v>8646</v>
      </c>
      <c r="M52" s="109">
        <v>8232</v>
      </c>
    </row>
    <row r="53" spans="2:13" ht="27.75" customHeight="1" thickBot="1" x14ac:dyDescent="0.25">
      <c r="B53" s="1291" t="s">
        <v>44</v>
      </c>
      <c r="C53" s="1292"/>
      <c r="D53" s="113"/>
      <c r="E53" s="1293" t="s">
        <v>45</v>
      </c>
      <c r="F53" s="1293"/>
      <c r="G53" s="1293"/>
      <c r="H53" s="1294"/>
      <c r="I53" s="114">
        <v>-1815</v>
      </c>
      <c r="J53" s="115">
        <v>-1600</v>
      </c>
      <c r="K53" s="115">
        <v>-2066</v>
      </c>
      <c r="L53" s="115">
        <v>-2543</v>
      </c>
      <c r="M53" s="116">
        <v>-2965</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kDzprzV0zvs/6HTyy8Sigbnnpy9MrizrsxYzbBbmkuHu3kEj8BD+7lc+Lx0ny1/LWrGRczCr83JrUaeoA0RxGA==" saltValue="iZCPEUuBXoT4dVG2Fp2ob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54" zoomScale="70" zoomScaleNormal="70" zoomScaleSheetLayoutView="100" workbookViewId="0">
      <selection activeCell="F63" sqref="F63"/>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554</v>
      </c>
      <c r="G54" s="125" t="s">
        <v>555</v>
      </c>
      <c r="H54" s="126" t="s">
        <v>556</v>
      </c>
    </row>
    <row r="55" spans="2:8" ht="52.5" customHeight="1" x14ac:dyDescent="0.2">
      <c r="B55" s="127"/>
      <c r="C55" s="1303" t="s">
        <v>48</v>
      </c>
      <c r="D55" s="1303"/>
      <c r="E55" s="1304"/>
      <c r="F55" s="128">
        <v>2168</v>
      </c>
      <c r="G55" s="128">
        <v>2410</v>
      </c>
      <c r="H55" s="129">
        <v>2579</v>
      </c>
    </row>
    <row r="56" spans="2:8" ht="52.5" customHeight="1" x14ac:dyDescent="0.2">
      <c r="B56" s="130"/>
      <c r="C56" s="1305" t="s">
        <v>49</v>
      </c>
      <c r="D56" s="1305"/>
      <c r="E56" s="1306"/>
      <c r="F56" s="131">
        <v>58</v>
      </c>
      <c r="G56" s="131">
        <v>58</v>
      </c>
      <c r="H56" s="132">
        <v>58</v>
      </c>
    </row>
    <row r="57" spans="2:8" ht="53.25" customHeight="1" x14ac:dyDescent="0.2">
      <c r="B57" s="130"/>
      <c r="C57" s="1307" t="s">
        <v>50</v>
      </c>
      <c r="D57" s="1307"/>
      <c r="E57" s="1308"/>
      <c r="F57" s="133">
        <v>2024</v>
      </c>
      <c r="G57" s="133">
        <v>2223</v>
      </c>
      <c r="H57" s="134">
        <v>2228</v>
      </c>
    </row>
    <row r="58" spans="2:8" ht="45.75" customHeight="1" x14ac:dyDescent="0.2">
      <c r="B58" s="135"/>
      <c r="C58" s="1295" t="s">
        <v>590</v>
      </c>
      <c r="D58" s="1296"/>
      <c r="E58" s="1297"/>
      <c r="F58" s="136">
        <v>1192</v>
      </c>
      <c r="G58" s="136">
        <v>1393</v>
      </c>
      <c r="H58" s="137">
        <v>1394</v>
      </c>
    </row>
    <row r="59" spans="2:8" ht="45.75" customHeight="1" x14ac:dyDescent="0.2">
      <c r="B59" s="135"/>
      <c r="C59" s="1295" t="s">
        <v>591</v>
      </c>
      <c r="D59" s="1296"/>
      <c r="E59" s="1297"/>
      <c r="F59" s="136">
        <v>381</v>
      </c>
      <c r="G59" s="136">
        <v>368</v>
      </c>
      <c r="H59" s="137">
        <v>361</v>
      </c>
    </row>
    <row r="60" spans="2:8" ht="45.75" customHeight="1" x14ac:dyDescent="0.2">
      <c r="B60" s="135"/>
      <c r="C60" s="1295" t="s">
        <v>592</v>
      </c>
      <c r="D60" s="1296"/>
      <c r="E60" s="1297"/>
      <c r="F60" s="136">
        <v>189</v>
      </c>
      <c r="G60" s="136">
        <v>215</v>
      </c>
      <c r="H60" s="137">
        <v>215</v>
      </c>
    </row>
    <row r="61" spans="2:8" ht="45.75" customHeight="1" x14ac:dyDescent="0.2">
      <c r="B61" s="135"/>
      <c r="C61" s="1295" t="s">
        <v>593</v>
      </c>
      <c r="D61" s="1296"/>
      <c r="E61" s="1297"/>
      <c r="F61" s="136">
        <v>75</v>
      </c>
      <c r="G61" s="136">
        <v>75</v>
      </c>
      <c r="H61" s="137">
        <v>75</v>
      </c>
    </row>
    <row r="62" spans="2:8" ht="45.75" customHeight="1" thickBot="1" x14ac:dyDescent="0.25">
      <c r="B62" s="138"/>
      <c r="C62" s="1298" t="s">
        <v>594</v>
      </c>
      <c r="D62" s="1299"/>
      <c r="E62" s="1300"/>
      <c r="F62" s="139">
        <v>62</v>
      </c>
      <c r="G62" s="139">
        <v>62</v>
      </c>
      <c r="H62" s="140">
        <v>62</v>
      </c>
    </row>
    <row r="63" spans="2:8" ht="52.5" customHeight="1" thickBot="1" x14ac:dyDescent="0.25">
      <c r="B63" s="141"/>
      <c r="C63" s="1301" t="s">
        <v>51</v>
      </c>
      <c r="D63" s="1301"/>
      <c r="E63" s="1302"/>
      <c r="F63" s="142">
        <v>4251</v>
      </c>
      <c r="G63" s="142">
        <v>4691</v>
      </c>
      <c r="H63" s="143">
        <v>4865</v>
      </c>
    </row>
    <row r="64" spans="2:8" ht="15" customHeight="1" x14ac:dyDescent="0.2"/>
  </sheetData>
  <sheetProtection algorithmName="SHA-512" hashValue="MbNA7VGurYivtdn4NQIPBqipKyK+M5VLQ2B3Rb26XJyoPWkj3Z3LWp9UM1mEXJdgg9ilKCieebRFMwEiABZm2Q==" saltValue="2sQ7cHh4D4i8UgH5EtBfl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C1" zoomScaleNormal="100" zoomScaleSheetLayoutView="55" workbookViewId="0">
      <selection activeCell="CB61" sqref="CB61"/>
    </sheetView>
  </sheetViews>
  <sheetFormatPr defaultColWidth="0" defaultRowHeight="13.5" customHeight="1" zeroHeight="1" x14ac:dyDescent="0.2"/>
  <cols>
    <col min="1" max="1" width="6.33203125" style="388" customWidth="1"/>
    <col min="2" max="107" width="2.44140625" style="388" customWidth="1"/>
    <col min="108" max="108" width="6.109375" style="396" customWidth="1"/>
    <col min="109" max="109" width="5.88671875" style="395" customWidth="1"/>
    <col min="110" max="110" width="19.109375" style="388" hidden="1"/>
    <col min="111" max="115" width="12.6640625" style="388" hidden="1"/>
    <col min="116" max="349" width="8.6640625" style="388" hidden="1"/>
    <col min="350" max="355" width="14.88671875" style="388" hidden="1"/>
    <col min="356" max="357" width="15.88671875" style="388" hidden="1"/>
    <col min="358" max="363" width="16.109375" style="388" hidden="1"/>
    <col min="364" max="364" width="6.109375" style="388" hidden="1"/>
    <col min="365" max="365" width="3" style="388" hidden="1"/>
    <col min="366" max="605" width="8.6640625" style="388" hidden="1"/>
    <col min="606" max="611" width="14.88671875" style="388" hidden="1"/>
    <col min="612" max="613" width="15.88671875" style="388" hidden="1"/>
    <col min="614" max="619" width="16.109375" style="388" hidden="1"/>
    <col min="620" max="620" width="6.109375" style="388" hidden="1"/>
    <col min="621" max="621" width="3" style="388" hidden="1"/>
    <col min="622" max="861" width="8.6640625" style="388" hidden="1"/>
    <col min="862" max="867" width="14.88671875" style="388" hidden="1"/>
    <col min="868" max="869" width="15.88671875" style="388" hidden="1"/>
    <col min="870" max="875" width="16.109375" style="388" hidden="1"/>
    <col min="876" max="876" width="6.109375" style="388" hidden="1"/>
    <col min="877" max="877" width="3" style="388" hidden="1"/>
    <col min="878" max="1117" width="8.6640625" style="388" hidden="1"/>
    <col min="1118" max="1123" width="14.88671875" style="388" hidden="1"/>
    <col min="1124" max="1125" width="15.88671875" style="388" hidden="1"/>
    <col min="1126" max="1131" width="16.109375" style="388" hidden="1"/>
    <col min="1132" max="1132" width="6.109375" style="388" hidden="1"/>
    <col min="1133" max="1133" width="3" style="388" hidden="1"/>
    <col min="1134" max="1373" width="8.6640625" style="388" hidden="1"/>
    <col min="1374" max="1379" width="14.88671875" style="388" hidden="1"/>
    <col min="1380" max="1381" width="15.88671875" style="388" hidden="1"/>
    <col min="1382" max="1387" width="16.109375" style="388" hidden="1"/>
    <col min="1388" max="1388" width="6.109375" style="388" hidden="1"/>
    <col min="1389" max="1389" width="3" style="388" hidden="1"/>
    <col min="1390" max="1629" width="8.6640625" style="388" hidden="1"/>
    <col min="1630" max="1635" width="14.88671875" style="388" hidden="1"/>
    <col min="1636" max="1637" width="15.88671875" style="388" hidden="1"/>
    <col min="1638" max="1643" width="16.109375" style="388" hidden="1"/>
    <col min="1644" max="1644" width="6.109375" style="388" hidden="1"/>
    <col min="1645" max="1645" width="3" style="388" hidden="1"/>
    <col min="1646" max="1885" width="8.6640625" style="388" hidden="1"/>
    <col min="1886" max="1891" width="14.88671875" style="388" hidden="1"/>
    <col min="1892" max="1893" width="15.88671875" style="388" hidden="1"/>
    <col min="1894" max="1899" width="16.109375" style="388" hidden="1"/>
    <col min="1900" max="1900" width="6.109375" style="388" hidden="1"/>
    <col min="1901" max="1901" width="3" style="388" hidden="1"/>
    <col min="1902" max="2141" width="8.6640625" style="388" hidden="1"/>
    <col min="2142" max="2147" width="14.88671875" style="388" hidden="1"/>
    <col min="2148" max="2149" width="15.88671875" style="388" hidden="1"/>
    <col min="2150" max="2155" width="16.109375" style="388" hidden="1"/>
    <col min="2156" max="2156" width="6.109375" style="388" hidden="1"/>
    <col min="2157" max="2157" width="3" style="388" hidden="1"/>
    <col min="2158" max="2397" width="8.6640625" style="388" hidden="1"/>
    <col min="2398" max="2403" width="14.88671875" style="388" hidden="1"/>
    <col min="2404" max="2405" width="15.88671875" style="388" hidden="1"/>
    <col min="2406" max="2411" width="16.109375" style="388" hidden="1"/>
    <col min="2412" max="2412" width="6.109375" style="388" hidden="1"/>
    <col min="2413" max="2413" width="3" style="388" hidden="1"/>
    <col min="2414" max="2653" width="8.6640625" style="388" hidden="1"/>
    <col min="2654" max="2659" width="14.88671875" style="388" hidden="1"/>
    <col min="2660" max="2661" width="15.88671875" style="388" hidden="1"/>
    <col min="2662" max="2667" width="16.109375" style="388" hidden="1"/>
    <col min="2668" max="2668" width="6.109375" style="388" hidden="1"/>
    <col min="2669" max="2669" width="3" style="388" hidden="1"/>
    <col min="2670" max="2909" width="8.6640625" style="388" hidden="1"/>
    <col min="2910" max="2915" width="14.88671875" style="388" hidden="1"/>
    <col min="2916" max="2917" width="15.88671875" style="388" hidden="1"/>
    <col min="2918" max="2923" width="16.109375" style="388" hidden="1"/>
    <col min="2924" max="2924" width="6.109375" style="388" hidden="1"/>
    <col min="2925" max="2925" width="3" style="388" hidden="1"/>
    <col min="2926" max="3165" width="8.6640625" style="388" hidden="1"/>
    <col min="3166" max="3171" width="14.88671875" style="388" hidden="1"/>
    <col min="3172" max="3173" width="15.88671875" style="388" hidden="1"/>
    <col min="3174" max="3179" width="16.109375" style="388" hidden="1"/>
    <col min="3180" max="3180" width="6.109375" style="388" hidden="1"/>
    <col min="3181" max="3181" width="3" style="388" hidden="1"/>
    <col min="3182" max="3421" width="8.6640625" style="388" hidden="1"/>
    <col min="3422" max="3427" width="14.88671875" style="388" hidden="1"/>
    <col min="3428" max="3429" width="15.88671875" style="388" hidden="1"/>
    <col min="3430" max="3435" width="16.109375" style="388" hidden="1"/>
    <col min="3436" max="3436" width="6.109375" style="388" hidden="1"/>
    <col min="3437" max="3437" width="3" style="388" hidden="1"/>
    <col min="3438" max="3677" width="8.6640625" style="388" hidden="1"/>
    <col min="3678" max="3683" width="14.88671875" style="388" hidden="1"/>
    <col min="3684" max="3685" width="15.88671875" style="388" hidden="1"/>
    <col min="3686" max="3691" width="16.109375" style="388" hidden="1"/>
    <col min="3692" max="3692" width="6.109375" style="388" hidden="1"/>
    <col min="3693" max="3693" width="3" style="388" hidden="1"/>
    <col min="3694" max="3933" width="8.6640625" style="388" hidden="1"/>
    <col min="3934" max="3939" width="14.88671875" style="388" hidden="1"/>
    <col min="3940" max="3941" width="15.88671875" style="388" hidden="1"/>
    <col min="3942" max="3947" width="16.109375" style="388" hidden="1"/>
    <col min="3948" max="3948" width="6.109375" style="388" hidden="1"/>
    <col min="3949" max="3949" width="3" style="388" hidden="1"/>
    <col min="3950" max="4189" width="8.6640625" style="388" hidden="1"/>
    <col min="4190" max="4195" width="14.88671875" style="388" hidden="1"/>
    <col min="4196" max="4197" width="15.88671875" style="388" hidden="1"/>
    <col min="4198" max="4203" width="16.109375" style="388" hidden="1"/>
    <col min="4204" max="4204" width="6.109375" style="388" hidden="1"/>
    <col min="4205" max="4205" width="3" style="388" hidden="1"/>
    <col min="4206" max="4445" width="8.6640625" style="388" hidden="1"/>
    <col min="4446" max="4451" width="14.88671875" style="388" hidden="1"/>
    <col min="4452" max="4453" width="15.88671875" style="388" hidden="1"/>
    <col min="4454" max="4459" width="16.109375" style="388" hidden="1"/>
    <col min="4460" max="4460" width="6.109375" style="388" hidden="1"/>
    <col min="4461" max="4461" width="3" style="388" hidden="1"/>
    <col min="4462" max="4701" width="8.6640625" style="388" hidden="1"/>
    <col min="4702" max="4707" width="14.88671875" style="388" hidden="1"/>
    <col min="4708" max="4709" width="15.88671875" style="388" hidden="1"/>
    <col min="4710" max="4715" width="16.109375" style="388" hidden="1"/>
    <col min="4716" max="4716" width="6.109375" style="388" hidden="1"/>
    <col min="4717" max="4717" width="3" style="388" hidden="1"/>
    <col min="4718" max="4957" width="8.6640625" style="388" hidden="1"/>
    <col min="4958" max="4963" width="14.88671875" style="388" hidden="1"/>
    <col min="4964" max="4965" width="15.88671875" style="388" hidden="1"/>
    <col min="4966" max="4971" width="16.109375" style="388" hidden="1"/>
    <col min="4972" max="4972" width="6.109375" style="388" hidden="1"/>
    <col min="4973" max="4973" width="3" style="388" hidden="1"/>
    <col min="4974" max="5213" width="8.6640625" style="388" hidden="1"/>
    <col min="5214" max="5219" width="14.88671875" style="388" hidden="1"/>
    <col min="5220" max="5221" width="15.88671875" style="388" hidden="1"/>
    <col min="5222" max="5227" width="16.109375" style="388" hidden="1"/>
    <col min="5228" max="5228" width="6.109375" style="388" hidden="1"/>
    <col min="5229" max="5229" width="3" style="388" hidden="1"/>
    <col min="5230" max="5469" width="8.6640625" style="388" hidden="1"/>
    <col min="5470" max="5475" width="14.88671875" style="388" hidden="1"/>
    <col min="5476" max="5477" width="15.88671875" style="388" hidden="1"/>
    <col min="5478" max="5483" width="16.109375" style="388" hidden="1"/>
    <col min="5484" max="5484" width="6.109375" style="388" hidden="1"/>
    <col min="5485" max="5485" width="3" style="388" hidden="1"/>
    <col min="5486" max="5725" width="8.6640625" style="388" hidden="1"/>
    <col min="5726" max="5731" width="14.88671875" style="388" hidden="1"/>
    <col min="5732" max="5733" width="15.88671875" style="388" hidden="1"/>
    <col min="5734" max="5739" width="16.109375" style="388" hidden="1"/>
    <col min="5740" max="5740" width="6.109375" style="388" hidden="1"/>
    <col min="5741" max="5741" width="3" style="388" hidden="1"/>
    <col min="5742" max="5981" width="8.6640625" style="388" hidden="1"/>
    <col min="5982" max="5987" width="14.88671875" style="388" hidden="1"/>
    <col min="5988" max="5989" width="15.88671875" style="388" hidden="1"/>
    <col min="5990" max="5995" width="16.109375" style="388" hidden="1"/>
    <col min="5996" max="5996" width="6.109375" style="388" hidden="1"/>
    <col min="5997" max="5997" width="3" style="388" hidden="1"/>
    <col min="5998" max="6237" width="8.6640625" style="388" hidden="1"/>
    <col min="6238" max="6243" width="14.88671875" style="388" hidden="1"/>
    <col min="6244" max="6245" width="15.88671875" style="388" hidden="1"/>
    <col min="6246" max="6251" width="16.109375" style="388" hidden="1"/>
    <col min="6252" max="6252" width="6.109375" style="388" hidden="1"/>
    <col min="6253" max="6253" width="3" style="388" hidden="1"/>
    <col min="6254" max="6493" width="8.6640625" style="388" hidden="1"/>
    <col min="6494" max="6499" width="14.88671875" style="388" hidden="1"/>
    <col min="6500" max="6501" width="15.88671875" style="388" hidden="1"/>
    <col min="6502" max="6507" width="16.109375" style="388" hidden="1"/>
    <col min="6508" max="6508" width="6.109375" style="388" hidden="1"/>
    <col min="6509" max="6509" width="3" style="388" hidden="1"/>
    <col min="6510" max="6749" width="8.6640625" style="388" hidden="1"/>
    <col min="6750" max="6755" width="14.88671875" style="388" hidden="1"/>
    <col min="6756" max="6757" width="15.88671875" style="388" hidden="1"/>
    <col min="6758" max="6763" width="16.109375" style="388" hidden="1"/>
    <col min="6764" max="6764" width="6.109375" style="388" hidden="1"/>
    <col min="6765" max="6765" width="3" style="388" hidden="1"/>
    <col min="6766" max="7005" width="8.6640625" style="388" hidden="1"/>
    <col min="7006" max="7011" width="14.88671875" style="388" hidden="1"/>
    <col min="7012" max="7013" width="15.88671875" style="388" hidden="1"/>
    <col min="7014" max="7019" width="16.109375" style="388" hidden="1"/>
    <col min="7020" max="7020" width="6.109375" style="388" hidden="1"/>
    <col min="7021" max="7021" width="3" style="388" hidden="1"/>
    <col min="7022" max="7261" width="8.6640625" style="388" hidden="1"/>
    <col min="7262" max="7267" width="14.88671875" style="388" hidden="1"/>
    <col min="7268" max="7269" width="15.88671875" style="388" hidden="1"/>
    <col min="7270" max="7275" width="16.109375" style="388" hidden="1"/>
    <col min="7276" max="7276" width="6.109375" style="388" hidden="1"/>
    <col min="7277" max="7277" width="3" style="388" hidden="1"/>
    <col min="7278" max="7517" width="8.6640625" style="388" hidden="1"/>
    <col min="7518" max="7523" width="14.88671875" style="388" hidden="1"/>
    <col min="7524" max="7525" width="15.88671875" style="388" hidden="1"/>
    <col min="7526" max="7531" width="16.109375" style="388" hidden="1"/>
    <col min="7532" max="7532" width="6.109375" style="388" hidden="1"/>
    <col min="7533" max="7533" width="3" style="388" hidden="1"/>
    <col min="7534" max="7773" width="8.6640625" style="388" hidden="1"/>
    <col min="7774" max="7779" width="14.88671875" style="388" hidden="1"/>
    <col min="7780" max="7781" width="15.88671875" style="388" hidden="1"/>
    <col min="7782" max="7787" width="16.109375" style="388" hidden="1"/>
    <col min="7788" max="7788" width="6.109375" style="388" hidden="1"/>
    <col min="7789" max="7789" width="3" style="388" hidden="1"/>
    <col min="7790" max="8029" width="8.6640625" style="388" hidden="1"/>
    <col min="8030" max="8035" width="14.88671875" style="388" hidden="1"/>
    <col min="8036" max="8037" width="15.88671875" style="388" hidden="1"/>
    <col min="8038" max="8043" width="16.109375" style="388" hidden="1"/>
    <col min="8044" max="8044" width="6.109375" style="388" hidden="1"/>
    <col min="8045" max="8045" width="3" style="388" hidden="1"/>
    <col min="8046" max="8285" width="8.6640625" style="388" hidden="1"/>
    <col min="8286" max="8291" width="14.88671875" style="388" hidden="1"/>
    <col min="8292" max="8293" width="15.88671875" style="388" hidden="1"/>
    <col min="8294" max="8299" width="16.109375" style="388" hidden="1"/>
    <col min="8300" max="8300" width="6.109375" style="388" hidden="1"/>
    <col min="8301" max="8301" width="3" style="388" hidden="1"/>
    <col min="8302" max="8541" width="8.6640625" style="388" hidden="1"/>
    <col min="8542" max="8547" width="14.88671875" style="388" hidden="1"/>
    <col min="8548" max="8549" width="15.88671875" style="388" hidden="1"/>
    <col min="8550" max="8555" width="16.109375" style="388" hidden="1"/>
    <col min="8556" max="8556" width="6.109375" style="388" hidden="1"/>
    <col min="8557" max="8557" width="3" style="388" hidden="1"/>
    <col min="8558" max="8797" width="8.6640625" style="388" hidden="1"/>
    <col min="8798" max="8803" width="14.88671875" style="388" hidden="1"/>
    <col min="8804" max="8805" width="15.88671875" style="388" hidden="1"/>
    <col min="8806" max="8811" width="16.109375" style="388" hidden="1"/>
    <col min="8812" max="8812" width="6.109375" style="388" hidden="1"/>
    <col min="8813" max="8813" width="3" style="388" hidden="1"/>
    <col min="8814" max="9053" width="8.6640625" style="388" hidden="1"/>
    <col min="9054" max="9059" width="14.88671875" style="388" hidden="1"/>
    <col min="9060" max="9061" width="15.88671875" style="388" hidden="1"/>
    <col min="9062" max="9067" width="16.109375" style="388" hidden="1"/>
    <col min="9068" max="9068" width="6.109375" style="388" hidden="1"/>
    <col min="9069" max="9069" width="3" style="388" hidden="1"/>
    <col min="9070" max="9309" width="8.6640625" style="388" hidden="1"/>
    <col min="9310" max="9315" width="14.88671875" style="388" hidden="1"/>
    <col min="9316" max="9317" width="15.88671875" style="388" hidden="1"/>
    <col min="9318" max="9323" width="16.109375" style="388" hidden="1"/>
    <col min="9324" max="9324" width="6.109375" style="388" hidden="1"/>
    <col min="9325" max="9325" width="3" style="388" hidden="1"/>
    <col min="9326" max="9565" width="8.6640625" style="388" hidden="1"/>
    <col min="9566" max="9571" width="14.88671875" style="388" hidden="1"/>
    <col min="9572" max="9573" width="15.88671875" style="388" hidden="1"/>
    <col min="9574" max="9579" width="16.109375" style="388" hidden="1"/>
    <col min="9580" max="9580" width="6.109375" style="388" hidden="1"/>
    <col min="9581" max="9581" width="3" style="388" hidden="1"/>
    <col min="9582" max="9821" width="8.6640625" style="388" hidden="1"/>
    <col min="9822" max="9827" width="14.88671875" style="388" hidden="1"/>
    <col min="9828" max="9829" width="15.88671875" style="388" hidden="1"/>
    <col min="9830" max="9835" width="16.109375" style="388" hidden="1"/>
    <col min="9836" max="9836" width="6.109375" style="388" hidden="1"/>
    <col min="9837" max="9837" width="3" style="388" hidden="1"/>
    <col min="9838" max="10077" width="8.6640625" style="388" hidden="1"/>
    <col min="10078" max="10083" width="14.88671875" style="388" hidden="1"/>
    <col min="10084" max="10085" width="15.88671875" style="388" hidden="1"/>
    <col min="10086" max="10091" width="16.109375" style="388" hidden="1"/>
    <col min="10092" max="10092" width="6.109375" style="388" hidden="1"/>
    <col min="10093" max="10093" width="3" style="388" hidden="1"/>
    <col min="10094" max="10333" width="8.6640625" style="388" hidden="1"/>
    <col min="10334" max="10339" width="14.88671875" style="388" hidden="1"/>
    <col min="10340" max="10341" width="15.88671875" style="388" hidden="1"/>
    <col min="10342" max="10347" width="16.109375" style="388" hidden="1"/>
    <col min="10348" max="10348" width="6.109375" style="388" hidden="1"/>
    <col min="10349" max="10349" width="3" style="388" hidden="1"/>
    <col min="10350" max="10589" width="8.6640625" style="388" hidden="1"/>
    <col min="10590" max="10595" width="14.88671875" style="388" hidden="1"/>
    <col min="10596" max="10597" width="15.88671875" style="388" hidden="1"/>
    <col min="10598" max="10603" width="16.109375" style="388" hidden="1"/>
    <col min="10604" max="10604" width="6.109375" style="388" hidden="1"/>
    <col min="10605" max="10605" width="3" style="388" hidden="1"/>
    <col min="10606" max="10845" width="8.6640625" style="388" hidden="1"/>
    <col min="10846" max="10851" width="14.88671875" style="388" hidden="1"/>
    <col min="10852" max="10853" width="15.88671875" style="388" hidden="1"/>
    <col min="10854" max="10859" width="16.109375" style="388" hidden="1"/>
    <col min="10860" max="10860" width="6.109375" style="388" hidden="1"/>
    <col min="10861" max="10861" width="3" style="388" hidden="1"/>
    <col min="10862" max="11101" width="8.6640625" style="388" hidden="1"/>
    <col min="11102" max="11107" width="14.88671875" style="388" hidden="1"/>
    <col min="11108" max="11109" width="15.88671875" style="388" hidden="1"/>
    <col min="11110" max="11115" width="16.109375" style="388" hidden="1"/>
    <col min="11116" max="11116" width="6.109375" style="388" hidden="1"/>
    <col min="11117" max="11117" width="3" style="388" hidden="1"/>
    <col min="11118" max="11357" width="8.6640625" style="388" hidden="1"/>
    <col min="11358" max="11363" width="14.88671875" style="388" hidden="1"/>
    <col min="11364" max="11365" width="15.88671875" style="388" hidden="1"/>
    <col min="11366" max="11371" width="16.109375" style="388" hidden="1"/>
    <col min="11372" max="11372" width="6.109375" style="388" hidden="1"/>
    <col min="11373" max="11373" width="3" style="388" hidden="1"/>
    <col min="11374" max="11613" width="8.6640625" style="388" hidden="1"/>
    <col min="11614" max="11619" width="14.88671875" style="388" hidden="1"/>
    <col min="11620" max="11621" width="15.88671875" style="388" hidden="1"/>
    <col min="11622" max="11627" width="16.109375" style="388" hidden="1"/>
    <col min="11628" max="11628" width="6.109375" style="388" hidden="1"/>
    <col min="11629" max="11629" width="3" style="388" hidden="1"/>
    <col min="11630" max="11869" width="8.6640625" style="388" hidden="1"/>
    <col min="11870" max="11875" width="14.88671875" style="388" hidden="1"/>
    <col min="11876" max="11877" width="15.88671875" style="388" hidden="1"/>
    <col min="11878" max="11883" width="16.109375" style="388" hidden="1"/>
    <col min="11884" max="11884" width="6.109375" style="388" hidden="1"/>
    <col min="11885" max="11885" width="3" style="388" hidden="1"/>
    <col min="11886" max="12125" width="8.6640625" style="388" hidden="1"/>
    <col min="12126" max="12131" width="14.88671875" style="388" hidden="1"/>
    <col min="12132" max="12133" width="15.88671875" style="388" hidden="1"/>
    <col min="12134" max="12139" width="16.109375" style="388" hidden="1"/>
    <col min="12140" max="12140" width="6.109375" style="388" hidden="1"/>
    <col min="12141" max="12141" width="3" style="388" hidden="1"/>
    <col min="12142" max="12381" width="8.6640625" style="388" hidden="1"/>
    <col min="12382" max="12387" width="14.88671875" style="388" hidden="1"/>
    <col min="12388" max="12389" width="15.88671875" style="388" hidden="1"/>
    <col min="12390" max="12395" width="16.109375" style="388" hidden="1"/>
    <col min="12396" max="12396" width="6.109375" style="388" hidden="1"/>
    <col min="12397" max="12397" width="3" style="388" hidden="1"/>
    <col min="12398" max="12637" width="8.6640625" style="388" hidden="1"/>
    <col min="12638" max="12643" width="14.88671875" style="388" hidden="1"/>
    <col min="12644" max="12645" width="15.88671875" style="388" hidden="1"/>
    <col min="12646" max="12651" width="16.109375" style="388" hidden="1"/>
    <col min="12652" max="12652" width="6.109375" style="388" hidden="1"/>
    <col min="12653" max="12653" width="3" style="388" hidden="1"/>
    <col min="12654" max="12893" width="8.6640625" style="388" hidden="1"/>
    <col min="12894" max="12899" width="14.88671875" style="388" hidden="1"/>
    <col min="12900" max="12901" width="15.88671875" style="388" hidden="1"/>
    <col min="12902" max="12907" width="16.109375" style="388" hidden="1"/>
    <col min="12908" max="12908" width="6.109375" style="388" hidden="1"/>
    <col min="12909" max="12909" width="3" style="388" hidden="1"/>
    <col min="12910" max="13149" width="8.6640625" style="388" hidden="1"/>
    <col min="13150" max="13155" width="14.88671875" style="388" hidden="1"/>
    <col min="13156" max="13157" width="15.88671875" style="388" hidden="1"/>
    <col min="13158" max="13163" width="16.109375" style="388" hidden="1"/>
    <col min="13164" max="13164" width="6.109375" style="388" hidden="1"/>
    <col min="13165" max="13165" width="3" style="388" hidden="1"/>
    <col min="13166" max="13405" width="8.6640625" style="388" hidden="1"/>
    <col min="13406" max="13411" width="14.88671875" style="388" hidden="1"/>
    <col min="13412" max="13413" width="15.88671875" style="388" hidden="1"/>
    <col min="13414" max="13419" width="16.109375" style="388" hidden="1"/>
    <col min="13420" max="13420" width="6.109375" style="388" hidden="1"/>
    <col min="13421" max="13421" width="3" style="388" hidden="1"/>
    <col min="13422" max="13661" width="8.6640625" style="388" hidden="1"/>
    <col min="13662" max="13667" width="14.88671875" style="388" hidden="1"/>
    <col min="13668" max="13669" width="15.88671875" style="388" hidden="1"/>
    <col min="13670" max="13675" width="16.109375" style="388" hidden="1"/>
    <col min="13676" max="13676" width="6.109375" style="388" hidden="1"/>
    <col min="13677" max="13677" width="3" style="388" hidden="1"/>
    <col min="13678" max="13917" width="8.6640625" style="388" hidden="1"/>
    <col min="13918" max="13923" width="14.88671875" style="388" hidden="1"/>
    <col min="13924" max="13925" width="15.88671875" style="388" hidden="1"/>
    <col min="13926" max="13931" width="16.109375" style="388" hidden="1"/>
    <col min="13932" max="13932" width="6.109375" style="388" hidden="1"/>
    <col min="13933" max="13933" width="3" style="388" hidden="1"/>
    <col min="13934" max="14173" width="8.6640625" style="388" hidden="1"/>
    <col min="14174" max="14179" width="14.88671875" style="388" hidden="1"/>
    <col min="14180" max="14181" width="15.88671875" style="388" hidden="1"/>
    <col min="14182" max="14187" width="16.109375" style="388" hidden="1"/>
    <col min="14188" max="14188" width="6.109375" style="388" hidden="1"/>
    <col min="14189" max="14189" width="3" style="388" hidden="1"/>
    <col min="14190" max="14429" width="8.6640625" style="388" hidden="1"/>
    <col min="14430" max="14435" width="14.88671875" style="388" hidden="1"/>
    <col min="14436" max="14437" width="15.88671875" style="388" hidden="1"/>
    <col min="14438" max="14443" width="16.109375" style="388" hidden="1"/>
    <col min="14444" max="14444" width="6.109375" style="388" hidden="1"/>
    <col min="14445" max="14445" width="3" style="388" hidden="1"/>
    <col min="14446" max="14685" width="8.6640625" style="388" hidden="1"/>
    <col min="14686" max="14691" width="14.88671875" style="388" hidden="1"/>
    <col min="14692" max="14693" width="15.88671875" style="388" hidden="1"/>
    <col min="14694" max="14699" width="16.109375" style="388" hidden="1"/>
    <col min="14700" max="14700" width="6.109375" style="388" hidden="1"/>
    <col min="14701" max="14701" width="3" style="388" hidden="1"/>
    <col min="14702" max="14941" width="8.6640625" style="388" hidden="1"/>
    <col min="14942" max="14947" width="14.88671875" style="388" hidden="1"/>
    <col min="14948" max="14949" width="15.88671875" style="388" hidden="1"/>
    <col min="14950" max="14955" width="16.109375" style="388" hidden="1"/>
    <col min="14956" max="14956" width="6.109375" style="388" hidden="1"/>
    <col min="14957" max="14957" width="3" style="388" hidden="1"/>
    <col min="14958" max="15197" width="8.6640625" style="388" hidden="1"/>
    <col min="15198" max="15203" width="14.88671875" style="388" hidden="1"/>
    <col min="15204" max="15205" width="15.88671875" style="388" hidden="1"/>
    <col min="15206" max="15211" width="16.109375" style="388" hidden="1"/>
    <col min="15212" max="15212" width="6.109375" style="388" hidden="1"/>
    <col min="15213" max="15213" width="3" style="388" hidden="1"/>
    <col min="15214" max="15453" width="8.6640625" style="388" hidden="1"/>
    <col min="15454" max="15459" width="14.88671875" style="388" hidden="1"/>
    <col min="15460" max="15461" width="15.88671875" style="388" hidden="1"/>
    <col min="15462" max="15467" width="16.109375" style="388" hidden="1"/>
    <col min="15468" max="15468" width="6.109375" style="388" hidden="1"/>
    <col min="15469" max="15469" width="3" style="388" hidden="1"/>
    <col min="15470" max="15709" width="8.6640625" style="388" hidden="1"/>
    <col min="15710" max="15715" width="14.88671875" style="388" hidden="1"/>
    <col min="15716" max="15717" width="15.88671875" style="388" hidden="1"/>
    <col min="15718" max="15723" width="16.109375" style="388" hidden="1"/>
    <col min="15724" max="15724" width="6.109375" style="388" hidden="1"/>
    <col min="15725" max="15725" width="3" style="388" hidden="1"/>
    <col min="15726" max="15965" width="8.6640625" style="388" hidden="1"/>
    <col min="15966" max="15971" width="14.88671875" style="388" hidden="1"/>
    <col min="15972" max="15973" width="15.88671875" style="388" hidden="1"/>
    <col min="15974" max="15979" width="16.109375" style="388" hidden="1"/>
    <col min="15980" max="15980" width="6.109375" style="388" hidden="1"/>
    <col min="15981" max="15981" width="3" style="388" hidden="1"/>
    <col min="15982" max="16221" width="8.6640625" style="388" hidden="1"/>
    <col min="16222" max="16227" width="14.88671875" style="388" hidden="1"/>
    <col min="16228" max="16229" width="15.88671875" style="388" hidden="1"/>
    <col min="16230" max="16235" width="16.109375" style="388" hidden="1"/>
    <col min="16236" max="16236" width="6.109375" style="388" hidden="1"/>
    <col min="16237" max="16237" width="3" style="388" hidden="1"/>
    <col min="16238" max="16384" width="8.66406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2"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595</v>
      </c>
    </row>
    <row r="11" spans="1:143" s="291" customFormat="1" ht="13.2"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595</v>
      </c>
    </row>
    <row r="13" spans="1:143" s="291" customFormat="1" ht="13.2"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8"/>
      <c r="DE19" s="388"/>
    </row>
    <row r="20" spans="1:351" ht="13.2" x14ac:dyDescent="0.2">
      <c r="DD20" s="388"/>
      <c r="DE20" s="388"/>
    </row>
    <row r="21" spans="1:351" ht="16.2"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2" x14ac:dyDescent="0.2">
      <c r="B22" s="395"/>
      <c r="MM22" s="394"/>
    </row>
    <row r="23" spans="1:351" ht="13.2" x14ac:dyDescent="0.2">
      <c r="B23" s="395"/>
    </row>
    <row r="24" spans="1:351" ht="13.2" x14ac:dyDescent="0.2">
      <c r="B24" s="395"/>
    </row>
    <row r="25" spans="1:351" ht="13.2" x14ac:dyDescent="0.2">
      <c r="B25" s="395"/>
    </row>
    <row r="26" spans="1:351" ht="13.2" x14ac:dyDescent="0.2">
      <c r="B26" s="395"/>
    </row>
    <row r="27" spans="1:351" ht="13.2" x14ac:dyDescent="0.2">
      <c r="B27" s="395"/>
    </row>
    <row r="28" spans="1:351" ht="13.2" x14ac:dyDescent="0.2">
      <c r="B28" s="395"/>
    </row>
    <row r="29" spans="1:351" ht="13.2" x14ac:dyDescent="0.2">
      <c r="B29" s="395"/>
    </row>
    <row r="30" spans="1:351" ht="13.2" x14ac:dyDescent="0.2">
      <c r="B30" s="395"/>
    </row>
    <row r="31" spans="1:351" ht="13.2" x14ac:dyDescent="0.2">
      <c r="B31" s="395"/>
    </row>
    <row r="32" spans="1:351" ht="13.2" x14ac:dyDescent="0.2">
      <c r="B32" s="395"/>
    </row>
    <row r="33" spans="2:109" ht="13.2" x14ac:dyDescent="0.2">
      <c r="B33" s="395"/>
    </row>
    <row r="34" spans="2:109" ht="13.2" x14ac:dyDescent="0.2">
      <c r="B34" s="395"/>
    </row>
    <row r="35" spans="2:109" ht="13.2" x14ac:dyDescent="0.2">
      <c r="B35" s="395"/>
    </row>
    <row r="36" spans="2:109" ht="13.2" x14ac:dyDescent="0.2">
      <c r="B36" s="395"/>
    </row>
    <row r="37" spans="2:109" ht="13.2" x14ac:dyDescent="0.2">
      <c r="B37" s="395"/>
    </row>
    <row r="38" spans="2:109" ht="13.2" x14ac:dyDescent="0.2">
      <c r="B38" s="395"/>
    </row>
    <row r="39" spans="2:109" ht="13.2"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2" x14ac:dyDescent="0.2">
      <c r="B40" s="400"/>
      <c r="DD40" s="400"/>
      <c r="DE40" s="388"/>
    </row>
    <row r="41" spans="2:109" ht="16.2" x14ac:dyDescent="0.2">
      <c r="B41" s="401" t="s">
        <v>596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2" x14ac:dyDescent="0.2">
      <c r="B42" s="395"/>
      <c r="G42" s="402"/>
      <c r="I42" s="403"/>
      <c r="J42" s="403"/>
      <c r="K42" s="403"/>
      <c r="AM42" s="402"/>
      <c r="AN42" s="402" t="s">
        <v>597</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22" t="s">
        <v>607</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ht="13.2" x14ac:dyDescent="0.2">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ht="13.2" x14ac:dyDescent="0.2">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ht="13.2" x14ac:dyDescent="0.2">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ht="13.2" x14ac:dyDescent="0.2">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ht="13.2"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2" x14ac:dyDescent="0.2">
      <c r="B49" s="395"/>
      <c r="AN49" s="388" t="s">
        <v>598</v>
      </c>
    </row>
    <row r="50" spans="1:109" ht="13.2" x14ac:dyDescent="0.2">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552</v>
      </c>
      <c r="BQ50" s="1314"/>
      <c r="BR50" s="1314"/>
      <c r="BS50" s="1314"/>
      <c r="BT50" s="1314"/>
      <c r="BU50" s="1314"/>
      <c r="BV50" s="1314"/>
      <c r="BW50" s="1314"/>
      <c r="BX50" s="1314" t="s">
        <v>553</v>
      </c>
      <c r="BY50" s="1314"/>
      <c r="BZ50" s="1314"/>
      <c r="CA50" s="1314"/>
      <c r="CB50" s="1314"/>
      <c r="CC50" s="1314"/>
      <c r="CD50" s="1314"/>
      <c r="CE50" s="1314"/>
      <c r="CF50" s="1314" t="s">
        <v>554</v>
      </c>
      <c r="CG50" s="1314"/>
      <c r="CH50" s="1314"/>
      <c r="CI50" s="1314"/>
      <c r="CJ50" s="1314"/>
      <c r="CK50" s="1314"/>
      <c r="CL50" s="1314"/>
      <c r="CM50" s="1314"/>
      <c r="CN50" s="1314" t="s">
        <v>555</v>
      </c>
      <c r="CO50" s="1314"/>
      <c r="CP50" s="1314"/>
      <c r="CQ50" s="1314"/>
      <c r="CR50" s="1314"/>
      <c r="CS50" s="1314"/>
      <c r="CT50" s="1314"/>
      <c r="CU50" s="1314"/>
      <c r="CV50" s="1314" t="s">
        <v>556</v>
      </c>
      <c r="CW50" s="1314"/>
      <c r="CX50" s="1314"/>
      <c r="CY50" s="1314"/>
      <c r="CZ50" s="1314"/>
      <c r="DA50" s="1314"/>
      <c r="DB50" s="1314"/>
      <c r="DC50" s="1314"/>
    </row>
    <row r="51" spans="1:109" ht="13.5" customHeight="1" x14ac:dyDescent="0.2">
      <c r="B51" s="395"/>
      <c r="G51" s="1317"/>
      <c r="H51" s="1317"/>
      <c r="I51" s="1331"/>
      <c r="J51" s="1331"/>
      <c r="K51" s="1316"/>
      <c r="L51" s="1316"/>
      <c r="M51" s="1316"/>
      <c r="N51" s="1316"/>
      <c r="AM51" s="404"/>
      <c r="AN51" s="1312" t="s">
        <v>599</v>
      </c>
      <c r="AO51" s="1312"/>
      <c r="AP51" s="1312"/>
      <c r="AQ51" s="1312"/>
      <c r="AR51" s="1312"/>
      <c r="AS51" s="1312"/>
      <c r="AT51" s="1312"/>
      <c r="AU51" s="1312"/>
      <c r="AV51" s="1312"/>
      <c r="AW51" s="1312"/>
      <c r="AX51" s="1312"/>
      <c r="AY51" s="1312"/>
      <c r="AZ51" s="1312"/>
      <c r="BA51" s="1312"/>
      <c r="BB51" s="1312" t="s">
        <v>601</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21"/>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ht="13.2" x14ac:dyDescent="0.2">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2" x14ac:dyDescent="0.2">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602</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21"/>
      <c r="BY53" s="1309"/>
      <c r="BZ53" s="1309"/>
      <c r="CA53" s="1309"/>
      <c r="CB53" s="1309"/>
      <c r="CC53" s="1309"/>
      <c r="CD53" s="1309"/>
      <c r="CE53" s="1309"/>
      <c r="CF53" s="1309">
        <v>51.6</v>
      </c>
      <c r="CG53" s="1309"/>
      <c r="CH53" s="1309"/>
      <c r="CI53" s="1309"/>
      <c r="CJ53" s="1309"/>
      <c r="CK53" s="1309"/>
      <c r="CL53" s="1309"/>
      <c r="CM53" s="1309"/>
      <c r="CN53" s="1309">
        <v>53.2</v>
      </c>
      <c r="CO53" s="1309"/>
      <c r="CP53" s="1309"/>
      <c r="CQ53" s="1309"/>
      <c r="CR53" s="1309"/>
      <c r="CS53" s="1309"/>
      <c r="CT53" s="1309"/>
      <c r="CU53" s="1309"/>
      <c r="CV53" s="1309">
        <v>54.7</v>
      </c>
      <c r="CW53" s="1309"/>
      <c r="CX53" s="1309"/>
      <c r="CY53" s="1309"/>
      <c r="CZ53" s="1309"/>
      <c r="DA53" s="1309"/>
      <c r="DB53" s="1309"/>
      <c r="DC53" s="1309"/>
    </row>
    <row r="54" spans="1:109" ht="13.2" x14ac:dyDescent="0.2">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2" x14ac:dyDescent="0.2">
      <c r="A55" s="403"/>
      <c r="B55" s="395"/>
      <c r="G55" s="1315"/>
      <c r="H55" s="1315"/>
      <c r="I55" s="1315"/>
      <c r="J55" s="1315"/>
      <c r="K55" s="1316"/>
      <c r="L55" s="1316"/>
      <c r="M55" s="1316"/>
      <c r="N55" s="1316"/>
      <c r="AN55" s="1314" t="s">
        <v>603</v>
      </c>
      <c r="AO55" s="1314"/>
      <c r="AP55" s="1314"/>
      <c r="AQ55" s="1314"/>
      <c r="AR55" s="1314"/>
      <c r="AS55" s="1314"/>
      <c r="AT55" s="1314"/>
      <c r="AU55" s="1314"/>
      <c r="AV55" s="1314"/>
      <c r="AW55" s="1314"/>
      <c r="AX55" s="1314"/>
      <c r="AY55" s="1314"/>
      <c r="AZ55" s="1314"/>
      <c r="BA55" s="1314"/>
      <c r="BB55" s="1312" t="s">
        <v>600</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21"/>
      <c r="BY55" s="1309"/>
      <c r="BZ55" s="1309"/>
      <c r="CA55" s="1309"/>
      <c r="CB55" s="1309"/>
      <c r="CC55" s="1309"/>
      <c r="CD55" s="1309"/>
      <c r="CE55" s="1309"/>
      <c r="CF55" s="1309">
        <v>14</v>
      </c>
      <c r="CG55" s="1309"/>
      <c r="CH55" s="1309"/>
      <c r="CI55" s="1309"/>
      <c r="CJ55" s="1309"/>
      <c r="CK55" s="1309"/>
      <c r="CL55" s="1309"/>
      <c r="CM55" s="1309"/>
      <c r="CN55" s="1309">
        <v>11.4</v>
      </c>
      <c r="CO55" s="1309"/>
      <c r="CP55" s="1309"/>
      <c r="CQ55" s="1309"/>
      <c r="CR55" s="1309"/>
      <c r="CS55" s="1309"/>
      <c r="CT55" s="1309"/>
      <c r="CU55" s="1309"/>
      <c r="CV55" s="1309">
        <v>10.4</v>
      </c>
      <c r="CW55" s="1309"/>
      <c r="CX55" s="1309"/>
      <c r="CY55" s="1309"/>
      <c r="CZ55" s="1309"/>
      <c r="DA55" s="1309"/>
      <c r="DB55" s="1309"/>
      <c r="DC55" s="1309"/>
    </row>
    <row r="56" spans="1:109" ht="13.2" x14ac:dyDescent="0.2">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ht="13.2" x14ac:dyDescent="0.2">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602</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21"/>
      <c r="BY57" s="1309"/>
      <c r="BZ57" s="1309"/>
      <c r="CA57" s="1309"/>
      <c r="CB57" s="1309"/>
      <c r="CC57" s="1309"/>
      <c r="CD57" s="1309"/>
      <c r="CE57" s="1309"/>
      <c r="CF57" s="1309">
        <v>57.8</v>
      </c>
      <c r="CG57" s="1309"/>
      <c r="CH57" s="1309"/>
      <c r="CI57" s="1309"/>
      <c r="CJ57" s="1309"/>
      <c r="CK57" s="1309"/>
      <c r="CL57" s="1309"/>
      <c r="CM57" s="1309"/>
      <c r="CN57" s="1309">
        <v>59.5</v>
      </c>
      <c r="CO57" s="1309"/>
      <c r="CP57" s="1309"/>
      <c r="CQ57" s="1309"/>
      <c r="CR57" s="1309"/>
      <c r="CS57" s="1309"/>
      <c r="CT57" s="1309"/>
      <c r="CU57" s="1309"/>
      <c r="CV57" s="1309">
        <v>60.4</v>
      </c>
      <c r="CW57" s="1309"/>
      <c r="CX57" s="1309"/>
      <c r="CY57" s="1309"/>
      <c r="CZ57" s="1309"/>
      <c r="DA57" s="1309"/>
      <c r="DB57" s="1309"/>
      <c r="DC57" s="1309"/>
      <c r="DD57" s="408"/>
      <c r="DE57" s="407"/>
    </row>
    <row r="58" spans="1:109" s="403" customFormat="1" ht="13.2" x14ac:dyDescent="0.2">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ht="13.2"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2"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2"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2"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2" x14ac:dyDescent="0.2">
      <c r="B63" s="414" t="s">
        <v>604</v>
      </c>
    </row>
    <row r="64" spans="1:109" ht="13.2" x14ac:dyDescent="0.2">
      <c r="B64" s="395"/>
      <c r="G64" s="402"/>
      <c r="I64" s="415"/>
      <c r="J64" s="415"/>
      <c r="K64" s="415"/>
      <c r="L64" s="415"/>
      <c r="M64" s="415"/>
      <c r="N64" s="416"/>
      <c r="AM64" s="402"/>
      <c r="AN64" s="402" t="s">
        <v>597</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2" x14ac:dyDescent="0.2">
      <c r="B65" s="395"/>
      <c r="AN65" s="1322" t="s">
        <v>608</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ht="13.2" x14ac:dyDescent="0.2">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ht="13.2" x14ac:dyDescent="0.2">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ht="13.2" x14ac:dyDescent="0.2">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ht="13.2" x14ac:dyDescent="0.2">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ht="13.2"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2" x14ac:dyDescent="0.2">
      <c r="B71" s="395"/>
      <c r="G71" s="420"/>
      <c r="I71" s="421"/>
      <c r="J71" s="418"/>
      <c r="K71" s="418"/>
      <c r="L71" s="419"/>
      <c r="M71" s="418"/>
      <c r="N71" s="419"/>
      <c r="AM71" s="420"/>
      <c r="AN71" s="388" t="s">
        <v>598</v>
      </c>
    </row>
    <row r="72" spans="2:107" ht="13.2" x14ac:dyDescent="0.2">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552</v>
      </c>
      <c r="BQ72" s="1314"/>
      <c r="BR72" s="1314"/>
      <c r="BS72" s="1314"/>
      <c r="BT72" s="1314"/>
      <c r="BU72" s="1314"/>
      <c r="BV72" s="1314"/>
      <c r="BW72" s="1314"/>
      <c r="BX72" s="1314" t="s">
        <v>553</v>
      </c>
      <c r="BY72" s="1314"/>
      <c r="BZ72" s="1314"/>
      <c r="CA72" s="1314"/>
      <c r="CB72" s="1314"/>
      <c r="CC72" s="1314"/>
      <c r="CD72" s="1314"/>
      <c r="CE72" s="1314"/>
      <c r="CF72" s="1314" t="s">
        <v>554</v>
      </c>
      <c r="CG72" s="1314"/>
      <c r="CH72" s="1314"/>
      <c r="CI72" s="1314"/>
      <c r="CJ72" s="1314"/>
      <c r="CK72" s="1314"/>
      <c r="CL72" s="1314"/>
      <c r="CM72" s="1314"/>
      <c r="CN72" s="1314" t="s">
        <v>555</v>
      </c>
      <c r="CO72" s="1314"/>
      <c r="CP72" s="1314"/>
      <c r="CQ72" s="1314"/>
      <c r="CR72" s="1314"/>
      <c r="CS72" s="1314"/>
      <c r="CT72" s="1314"/>
      <c r="CU72" s="1314"/>
      <c r="CV72" s="1314" t="s">
        <v>556</v>
      </c>
      <c r="CW72" s="1314"/>
      <c r="CX72" s="1314"/>
      <c r="CY72" s="1314"/>
      <c r="CZ72" s="1314"/>
      <c r="DA72" s="1314"/>
      <c r="DB72" s="1314"/>
      <c r="DC72" s="1314"/>
    </row>
    <row r="73" spans="2:107" ht="13.2" x14ac:dyDescent="0.2">
      <c r="B73" s="395"/>
      <c r="G73" s="1317"/>
      <c r="H73" s="1317"/>
      <c r="I73" s="1317"/>
      <c r="J73" s="1317"/>
      <c r="K73" s="1313"/>
      <c r="L73" s="1313"/>
      <c r="M73" s="1313"/>
      <c r="N73" s="1313"/>
      <c r="AM73" s="404"/>
      <c r="AN73" s="1312" t="s">
        <v>599</v>
      </c>
      <c r="AO73" s="1312"/>
      <c r="AP73" s="1312"/>
      <c r="AQ73" s="1312"/>
      <c r="AR73" s="1312"/>
      <c r="AS73" s="1312"/>
      <c r="AT73" s="1312"/>
      <c r="AU73" s="1312"/>
      <c r="AV73" s="1312"/>
      <c r="AW73" s="1312"/>
      <c r="AX73" s="1312"/>
      <c r="AY73" s="1312"/>
      <c r="AZ73" s="1312"/>
      <c r="BA73" s="1312"/>
      <c r="BB73" s="1312" t="s">
        <v>601</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ht="13.2" x14ac:dyDescent="0.2">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2" x14ac:dyDescent="0.2">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605</v>
      </c>
      <c r="BC75" s="1312"/>
      <c r="BD75" s="1312"/>
      <c r="BE75" s="1312"/>
      <c r="BF75" s="1312"/>
      <c r="BG75" s="1312"/>
      <c r="BH75" s="1312"/>
      <c r="BI75" s="1312"/>
      <c r="BJ75" s="1312"/>
      <c r="BK75" s="1312"/>
      <c r="BL75" s="1312"/>
      <c r="BM75" s="1312"/>
      <c r="BN75" s="1312"/>
      <c r="BO75" s="1312"/>
      <c r="BP75" s="1309">
        <v>10.1</v>
      </c>
      <c r="BQ75" s="1309"/>
      <c r="BR75" s="1309"/>
      <c r="BS75" s="1309"/>
      <c r="BT75" s="1309"/>
      <c r="BU75" s="1309"/>
      <c r="BV75" s="1309"/>
      <c r="BW75" s="1309"/>
      <c r="BX75" s="1309">
        <v>9.1</v>
      </c>
      <c r="BY75" s="1309"/>
      <c r="BZ75" s="1309"/>
      <c r="CA75" s="1309"/>
      <c r="CB75" s="1309"/>
      <c r="CC75" s="1309"/>
      <c r="CD75" s="1309"/>
      <c r="CE75" s="1309"/>
      <c r="CF75" s="1309">
        <v>8.1999999999999993</v>
      </c>
      <c r="CG75" s="1309"/>
      <c r="CH75" s="1309"/>
      <c r="CI75" s="1309"/>
      <c r="CJ75" s="1309"/>
      <c r="CK75" s="1309"/>
      <c r="CL75" s="1309"/>
      <c r="CM75" s="1309"/>
      <c r="CN75" s="1309">
        <v>6.9</v>
      </c>
      <c r="CO75" s="1309"/>
      <c r="CP75" s="1309"/>
      <c r="CQ75" s="1309"/>
      <c r="CR75" s="1309"/>
      <c r="CS75" s="1309"/>
      <c r="CT75" s="1309"/>
      <c r="CU75" s="1309"/>
      <c r="CV75" s="1309">
        <v>5.6</v>
      </c>
      <c r="CW75" s="1309"/>
      <c r="CX75" s="1309"/>
      <c r="CY75" s="1309"/>
      <c r="CZ75" s="1309"/>
      <c r="DA75" s="1309"/>
      <c r="DB75" s="1309"/>
      <c r="DC75" s="1309"/>
    </row>
    <row r="76" spans="2:107" ht="13.2" x14ac:dyDescent="0.2">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2" x14ac:dyDescent="0.2">
      <c r="B77" s="395"/>
      <c r="G77" s="1315"/>
      <c r="H77" s="1315"/>
      <c r="I77" s="1315"/>
      <c r="J77" s="1315"/>
      <c r="K77" s="1313"/>
      <c r="L77" s="1313"/>
      <c r="M77" s="1313"/>
      <c r="N77" s="1313"/>
      <c r="AN77" s="1314" t="s">
        <v>603</v>
      </c>
      <c r="AO77" s="1314"/>
      <c r="AP77" s="1314"/>
      <c r="AQ77" s="1314"/>
      <c r="AR77" s="1314"/>
      <c r="AS77" s="1314"/>
      <c r="AT77" s="1314"/>
      <c r="AU77" s="1314"/>
      <c r="AV77" s="1314"/>
      <c r="AW77" s="1314"/>
      <c r="AX77" s="1314"/>
      <c r="AY77" s="1314"/>
      <c r="AZ77" s="1314"/>
      <c r="BA77" s="1314"/>
      <c r="BB77" s="1312" t="s">
        <v>601</v>
      </c>
      <c r="BC77" s="1312"/>
      <c r="BD77" s="1312"/>
      <c r="BE77" s="1312"/>
      <c r="BF77" s="1312"/>
      <c r="BG77" s="1312"/>
      <c r="BH77" s="1312"/>
      <c r="BI77" s="1312"/>
      <c r="BJ77" s="1312"/>
      <c r="BK77" s="1312"/>
      <c r="BL77" s="1312"/>
      <c r="BM77" s="1312"/>
      <c r="BN77" s="1312"/>
      <c r="BO77" s="1312"/>
      <c r="BP77" s="1309">
        <v>20.2</v>
      </c>
      <c r="BQ77" s="1309"/>
      <c r="BR77" s="1309"/>
      <c r="BS77" s="1309"/>
      <c r="BT77" s="1309"/>
      <c r="BU77" s="1309"/>
      <c r="BV77" s="1309"/>
      <c r="BW77" s="1309"/>
      <c r="BX77" s="1309">
        <v>15.5</v>
      </c>
      <c r="BY77" s="1309"/>
      <c r="BZ77" s="1309"/>
      <c r="CA77" s="1309"/>
      <c r="CB77" s="1309"/>
      <c r="CC77" s="1309"/>
      <c r="CD77" s="1309"/>
      <c r="CE77" s="1309"/>
      <c r="CF77" s="1309">
        <v>14</v>
      </c>
      <c r="CG77" s="1309"/>
      <c r="CH77" s="1309"/>
      <c r="CI77" s="1309"/>
      <c r="CJ77" s="1309"/>
      <c r="CK77" s="1309"/>
      <c r="CL77" s="1309"/>
      <c r="CM77" s="1309"/>
      <c r="CN77" s="1309">
        <v>11.4</v>
      </c>
      <c r="CO77" s="1309"/>
      <c r="CP77" s="1309"/>
      <c r="CQ77" s="1309"/>
      <c r="CR77" s="1309"/>
      <c r="CS77" s="1309"/>
      <c r="CT77" s="1309"/>
      <c r="CU77" s="1309"/>
      <c r="CV77" s="1309">
        <v>10.4</v>
      </c>
      <c r="CW77" s="1309"/>
      <c r="CX77" s="1309"/>
      <c r="CY77" s="1309"/>
      <c r="CZ77" s="1309"/>
      <c r="DA77" s="1309"/>
      <c r="DB77" s="1309"/>
      <c r="DC77" s="1309"/>
    </row>
    <row r="78" spans="2:107" ht="13.2" x14ac:dyDescent="0.2">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2" x14ac:dyDescent="0.2">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605</v>
      </c>
      <c r="BC79" s="1312"/>
      <c r="BD79" s="1312"/>
      <c r="BE79" s="1312"/>
      <c r="BF79" s="1312"/>
      <c r="BG79" s="1312"/>
      <c r="BH79" s="1312"/>
      <c r="BI79" s="1312"/>
      <c r="BJ79" s="1312"/>
      <c r="BK79" s="1312"/>
      <c r="BL79" s="1312"/>
      <c r="BM79" s="1312"/>
      <c r="BN79" s="1312"/>
      <c r="BO79" s="1312"/>
      <c r="BP79" s="1309">
        <v>7.1</v>
      </c>
      <c r="BQ79" s="1309"/>
      <c r="BR79" s="1309"/>
      <c r="BS79" s="1309"/>
      <c r="BT79" s="1309"/>
      <c r="BU79" s="1309"/>
      <c r="BV79" s="1309"/>
      <c r="BW79" s="1309"/>
      <c r="BX79" s="1309">
        <v>6.6</v>
      </c>
      <c r="BY79" s="1309"/>
      <c r="BZ79" s="1309"/>
      <c r="CA79" s="1309"/>
      <c r="CB79" s="1309"/>
      <c r="CC79" s="1309"/>
      <c r="CD79" s="1309"/>
      <c r="CE79" s="1309"/>
      <c r="CF79" s="1309">
        <v>6.5</v>
      </c>
      <c r="CG79" s="1309"/>
      <c r="CH79" s="1309"/>
      <c r="CI79" s="1309"/>
      <c r="CJ79" s="1309"/>
      <c r="CK79" s="1309"/>
      <c r="CL79" s="1309"/>
      <c r="CM79" s="1309"/>
      <c r="CN79" s="1309">
        <v>6.7</v>
      </c>
      <c r="CO79" s="1309"/>
      <c r="CP79" s="1309"/>
      <c r="CQ79" s="1309"/>
      <c r="CR79" s="1309"/>
      <c r="CS79" s="1309"/>
      <c r="CT79" s="1309"/>
      <c r="CU79" s="1309"/>
      <c r="CV79" s="1309">
        <v>6.6</v>
      </c>
      <c r="CW79" s="1309"/>
      <c r="CX79" s="1309"/>
      <c r="CY79" s="1309"/>
      <c r="CZ79" s="1309"/>
      <c r="DA79" s="1309"/>
      <c r="DB79" s="1309"/>
      <c r="DC79" s="1309"/>
    </row>
    <row r="80" spans="2:107" ht="13.2" x14ac:dyDescent="0.2">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2" x14ac:dyDescent="0.2">
      <c r="B81" s="395"/>
    </row>
    <row r="82" spans="2:109" ht="16.2"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2"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2" x14ac:dyDescent="0.2">
      <c r="DD84" s="388"/>
      <c r="DE84" s="388"/>
    </row>
    <row r="85" spans="2:109" ht="13.2" x14ac:dyDescent="0.2">
      <c r="DD85" s="388"/>
      <c r="DE85" s="388"/>
    </row>
    <row r="86" spans="2:109" ht="13.2" hidden="1" x14ac:dyDescent="0.2">
      <c r="DD86" s="388"/>
      <c r="DE86" s="388"/>
    </row>
    <row r="87" spans="2:109" ht="13.2" hidden="1" x14ac:dyDescent="0.2">
      <c r="K87" s="423"/>
      <c r="AQ87" s="423"/>
      <c r="BC87" s="423"/>
      <c r="BO87" s="423"/>
      <c r="CA87" s="423"/>
      <c r="CM87" s="423"/>
      <c r="CY87" s="423"/>
      <c r="DD87" s="388"/>
      <c r="DE87" s="388"/>
    </row>
    <row r="88" spans="2:109" ht="13.2" hidden="1" x14ac:dyDescent="0.2">
      <c r="DD88" s="388"/>
      <c r="DE88" s="388"/>
    </row>
    <row r="89" spans="2:109" ht="13.2" hidden="1" x14ac:dyDescent="0.2">
      <c r="DD89" s="388"/>
      <c r="DE89" s="388"/>
    </row>
    <row r="90" spans="2:109" ht="13.2" hidden="1" x14ac:dyDescent="0.2">
      <c r="DD90" s="388"/>
      <c r="DE90" s="388"/>
    </row>
    <row r="91" spans="2:109" ht="13.2"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EYuoaLdM3LA+GLcM0EJVow0S7i3zcPz8A6gvkpNfFN5otCMHoZXv7O3VyxojIr+r9/n7WfARy6KG3EHiW0ZpaQ==" saltValue="exrnQGZPRwthCDXggHU3f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7" zoomScaleNormal="100" zoomScaleSheetLayoutView="70" workbookViewId="0">
      <selection activeCell="AS19" sqref="AS19"/>
    </sheetView>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606</v>
      </c>
    </row>
  </sheetData>
  <sheetProtection algorithmName="SHA-512" hashValue="/LZul4uUzt/0rLP0F7GhE+t3lCQz2qwFeGm8CsohSpu62oiaNKKvctTHrx0d/9ZNCntFTkLGTJ1IC3fC8MubQQ==" saltValue="EqIdwDmbTg+sprTvA8K7U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zoomScaleNormal="100" zoomScaleSheetLayoutView="55" workbookViewId="0">
      <selection activeCell="BC4" sqref="BC4"/>
    </sheetView>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498</v>
      </c>
    </row>
  </sheetData>
  <sheetProtection algorithmName="SHA-512" hashValue="a1xNfqfTP9fB7i2BrwdEGHGVdebisyMcLBdQgONecUoMZl2c8S//P8pprowIHZlIjU6BwyE40c56ODL2lEDLLw==" saltValue="PmDfFvut39Xd2zAjD0UcQ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549</v>
      </c>
      <c r="G2" s="157"/>
      <c r="H2" s="158"/>
    </row>
    <row r="3" spans="1:8" x14ac:dyDescent="0.2">
      <c r="A3" s="154" t="s">
        <v>542</v>
      </c>
      <c r="B3" s="159"/>
      <c r="C3" s="160"/>
      <c r="D3" s="161">
        <v>136573</v>
      </c>
      <c r="E3" s="162"/>
      <c r="F3" s="163">
        <v>56894</v>
      </c>
      <c r="G3" s="164"/>
      <c r="H3" s="165"/>
    </row>
    <row r="4" spans="1:8" x14ac:dyDescent="0.2">
      <c r="A4" s="166"/>
      <c r="B4" s="167"/>
      <c r="C4" s="168"/>
      <c r="D4" s="169">
        <v>20549</v>
      </c>
      <c r="E4" s="170"/>
      <c r="F4" s="171">
        <v>32548</v>
      </c>
      <c r="G4" s="172"/>
      <c r="H4" s="173"/>
    </row>
    <row r="5" spans="1:8" x14ac:dyDescent="0.2">
      <c r="A5" s="154" t="s">
        <v>544</v>
      </c>
      <c r="B5" s="159"/>
      <c r="C5" s="160"/>
      <c r="D5" s="161">
        <v>94289</v>
      </c>
      <c r="E5" s="162"/>
      <c r="F5" s="163">
        <v>57122</v>
      </c>
      <c r="G5" s="164"/>
      <c r="H5" s="165"/>
    </row>
    <row r="6" spans="1:8" x14ac:dyDescent="0.2">
      <c r="A6" s="166"/>
      <c r="B6" s="167"/>
      <c r="C6" s="168"/>
      <c r="D6" s="169">
        <v>28119</v>
      </c>
      <c r="E6" s="170"/>
      <c r="F6" s="171">
        <v>36191</v>
      </c>
      <c r="G6" s="172"/>
      <c r="H6" s="173"/>
    </row>
    <row r="7" spans="1:8" x14ac:dyDescent="0.2">
      <c r="A7" s="154" t="s">
        <v>545</v>
      </c>
      <c r="B7" s="159"/>
      <c r="C7" s="160"/>
      <c r="D7" s="161">
        <v>102772</v>
      </c>
      <c r="E7" s="162"/>
      <c r="F7" s="163">
        <v>53655</v>
      </c>
      <c r="G7" s="164"/>
      <c r="H7" s="165"/>
    </row>
    <row r="8" spans="1:8" x14ac:dyDescent="0.2">
      <c r="A8" s="166"/>
      <c r="B8" s="167"/>
      <c r="C8" s="168"/>
      <c r="D8" s="169">
        <v>33983</v>
      </c>
      <c r="E8" s="170"/>
      <c r="F8" s="171">
        <v>32719</v>
      </c>
      <c r="G8" s="172"/>
      <c r="H8" s="173"/>
    </row>
    <row r="9" spans="1:8" x14ac:dyDescent="0.2">
      <c r="A9" s="154" t="s">
        <v>546</v>
      </c>
      <c r="B9" s="159"/>
      <c r="C9" s="160"/>
      <c r="D9" s="161">
        <v>158110</v>
      </c>
      <c r="E9" s="162"/>
      <c r="F9" s="163">
        <v>53869</v>
      </c>
      <c r="G9" s="164"/>
      <c r="H9" s="165"/>
    </row>
    <row r="10" spans="1:8" x14ac:dyDescent="0.2">
      <c r="A10" s="166"/>
      <c r="B10" s="167"/>
      <c r="C10" s="168"/>
      <c r="D10" s="169">
        <v>49149</v>
      </c>
      <c r="E10" s="170"/>
      <c r="F10" s="171">
        <v>35046</v>
      </c>
      <c r="G10" s="172"/>
      <c r="H10" s="173"/>
    </row>
    <row r="11" spans="1:8" x14ac:dyDescent="0.2">
      <c r="A11" s="154" t="s">
        <v>547</v>
      </c>
      <c r="B11" s="159"/>
      <c r="C11" s="160"/>
      <c r="D11" s="161">
        <v>150627</v>
      </c>
      <c r="E11" s="162"/>
      <c r="F11" s="163">
        <v>59119</v>
      </c>
      <c r="G11" s="164"/>
      <c r="H11" s="165"/>
    </row>
    <row r="12" spans="1:8" x14ac:dyDescent="0.2">
      <c r="A12" s="166"/>
      <c r="B12" s="167"/>
      <c r="C12" s="174"/>
      <c r="D12" s="169">
        <v>27632</v>
      </c>
      <c r="E12" s="170"/>
      <c r="F12" s="171">
        <v>29900</v>
      </c>
      <c r="G12" s="172"/>
      <c r="H12" s="173"/>
    </row>
    <row r="13" spans="1:8" x14ac:dyDescent="0.2">
      <c r="A13" s="154"/>
      <c r="B13" s="159"/>
      <c r="C13" s="175"/>
      <c r="D13" s="176">
        <v>128474</v>
      </c>
      <c r="E13" s="177"/>
      <c r="F13" s="178">
        <v>56132</v>
      </c>
      <c r="G13" s="179"/>
      <c r="H13" s="165"/>
    </row>
    <row r="14" spans="1:8" x14ac:dyDescent="0.2">
      <c r="A14" s="166"/>
      <c r="B14" s="167"/>
      <c r="C14" s="168"/>
      <c r="D14" s="169">
        <v>31886</v>
      </c>
      <c r="E14" s="170"/>
      <c r="F14" s="171">
        <v>33281</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6.18</v>
      </c>
      <c r="C19" s="180">
        <f>ROUND(VALUE(SUBSTITUTE(実質収支比率等に係る経年分析!G$48,"▲","-")),2)</f>
        <v>5.87</v>
      </c>
      <c r="D19" s="180">
        <f>ROUND(VALUE(SUBSTITUTE(実質収支比率等に係る経年分析!H$48,"▲","-")),2)</f>
        <v>9.0500000000000007</v>
      </c>
      <c r="E19" s="180">
        <f>ROUND(VALUE(SUBSTITUTE(実質収支比率等に係る経年分析!I$48,"▲","-")),2)</f>
        <v>6.24</v>
      </c>
      <c r="F19" s="180">
        <f>ROUND(VALUE(SUBSTITUTE(実質収支比率等に係る経年分析!J$48,"▲","-")),2)</f>
        <v>7.65</v>
      </c>
    </row>
    <row r="20" spans="1:11" x14ac:dyDescent="0.2">
      <c r="A20" s="180" t="s">
        <v>55</v>
      </c>
      <c r="B20" s="180">
        <f>ROUND(VALUE(SUBSTITUTE(実質収支比率等に係る経年分析!F$47,"▲","-")),2)</f>
        <v>42.33</v>
      </c>
      <c r="C20" s="180">
        <f>ROUND(VALUE(SUBSTITUTE(実質収支比率等に係る経年分析!G$47,"▲","-")),2)</f>
        <v>37.32</v>
      </c>
      <c r="D20" s="180">
        <f>ROUND(VALUE(SUBSTITUTE(実質収支比率等に係る経年分析!H$47,"▲","-")),2)</f>
        <v>40.67</v>
      </c>
      <c r="E20" s="180">
        <f>ROUND(VALUE(SUBSTITUTE(実質収支比率等に係る経年分析!I$47,"▲","-")),2)</f>
        <v>44.46</v>
      </c>
      <c r="F20" s="180">
        <f>ROUND(VALUE(SUBSTITUTE(実質収支比率等に係る経年分析!J$47,"▲","-")),2)</f>
        <v>46.22</v>
      </c>
    </row>
    <row r="21" spans="1:11" x14ac:dyDescent="0.2">
      <c r="A21" s="180" t="s">
        <v>56</v>
      </c>
      <c r="B21" s="180">
        <f>IF(ISNUMBER(VALUE(SUBSTITUTE(実質収支比率等に係る経年分析!F$49,"▲","-"))),ROUND(VALUE(SUBSTITUTE(実質収支比率等に係る経年分析!F$49,"▲","-")),2),NA())</f>
        <v>6.58</v>
      </c>
      <c r="C21" s="180">
        <f>IF(ISNUMBER(VALUE(SUBSTITUTE(実質収支比率等に係る経年分析!G$49,"▲","-"))),ROUND(VALUE(SUBSTITUTE(実質収支比率等に係る経年分析!G$49,"▲","-")),2),NA())</f>
        <v>-5.72</v>
      </c>
      <c r="D21" s="180">
        <f>IF(ISNUMBER(VALUE(SUBSTITUTE(実質収支比率等に係る経年分析!H$49,"▲","-"))),ROUND(VALUE(SUBSTITUTE(実質収支比率等に係る経年分析!H$49,"▲","-")),2),NA())</f>
        <v>6.09</v>
      </c>
      <c r="E21" s="180">
        <f>IF(ISNUMBER(VALUE(SUBSTITUTE(実質収支比率等に係る経年分析!I$49,"▲","-"))),ROUND(VALUE(SUBSTITUTE(実質収支比率等に係る経年分析!I$49,"▲","-")),2),NA())</f>
        <v>1.79</v>
      </c>
      <c r="F21" s="180">
        <f>IF(ISNUMBER(VALUE(SUBSTITUTE(実質収支比率等に係る経年分析!J$49,"▲","-"))),ROUND(VALUE(SUBSTITUTE(実質収支比率等に係る経年分析!J$49,"▲","-")),2),NA())</f>
        <v>4.62</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0.04</v>
      </c>
    </row>
    <row r="30" spans="1:11" x14ac:dyDescent="0.2">
      <c r="A30" s="181" t="str">
        <f>IF(連結実質赤字比率に係る赤字・黒字の構成分析!C$40="",NA(),連結実質赤字比率に係る赤字・黒字の構成分析!C$40)</f>
        <v>農業集落排水事業</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0.14000000000000001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0.11</v>
      </c>
    </row>
    <row r="31" spans="1:11" x14ac:dyDescent="0.2">
      <c r="A31" s="181" t="str">
        <f>IF(連結実質赤字比率に係る赤字・黒字の構成分析!C$39="",NA(),連結実質赤字比率に係る赤字・黒字の構成分析!C$39)</f>
        <v>公共下水道事業</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0.53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0.16</v>
      </c>
    </row>
    <row r="32" spans="1:11" x14ac:dyDescent="0.2">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1.89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2.94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3.3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0.25</v>
      </c>
    </row>
    <row r="33" spans="1:16" x14ac:dyDescent="0.2">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0.56000000000000005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1.52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1.06</v>
      </c>
    </row>
    <row r="34" spans="1:16" x14ac:dyDescent="0.2">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6.18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5.86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9.0399999999999991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6.24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7.64</v>
      </c>
    </row>
    <row r="35" spans="1:16" x14ac:dyDescent="0.2">
      <c r="A35" s="181" t="str">
        <f>IF(連結実質赤字比率に係る赤字・黒字の構成分析!C$35="",NA(),連結実質赤字比率に係る赤字・黒字の構成分析!C$35)</f>
        <v>水道事業</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9.86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10.31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11.19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11.45</v>
      </c>
    </row>
    <row r="36" spans="1:16" x14ac:dyDescent="0.2">
      <c r="A36" s="181" t="str">
        <f>IF(連結実質赤字比率に係る赤字・黒字の構成分析!C$34="",NA(),連結実質赤字比率に係る赤字・黒字の構成分析!C$34)</f>
        <v>工業用水道事業</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12.72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13.72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14.94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14.82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14.69</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754</v>
      </c>
      <c r="E42" s="182"/>
      <c r="F42" s="182"/>
      <c r="G42" s="182">
        <f>'実質公債費比率（分子）の構造'!L$52</f>
        <v>778</v>
      </c>
      <c r="H42" s="182"/>
      <c r="I42" s="182"/>
      <c r="J42" s="182">
        <f>'実質公債費比率（分子）の構造'!M$52</f>
        <v>811</v>
      </c>
      <c r="K42" s="182"/>
      <c r="L42" s="182"/>
      <c r="M42" s="182">
        <f>'実質公債費比率（分子）の構造'!N$52</f>
        <v>807</v>
      </c>
      <c r="N42" s="182"/>
      <c r="O42" s="182"/>
      <c r="P42" s="182">
        <f>'実質公債費比率（分子）の構造'!O$52</f>
        <v>781</v>
      </c>
    </row>
    <row r="43" spans="1:16" x14ac:dyDescent="0.2">
      <c r="A43" s="182" t="s">
        <v>64</v>
      </c>
      <c r="B43" s="182">
        <f>'実質公債費比率（分子）の構造'!K$51</f>
        <v>2</v>
      </c>
      <c r="C43" s="182"/>
      <c r="D43" s="182"/>
      <c r="E43" s="182">
        <f>'実質公債費比率（分子）の構造'!L$51</f>
        <v>0</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136</v>
      </c>
      <c r="C44" s="182"/>
      <c r="D44" s="182"/>
      <c r="E44" s="182">
        <f>'実質公債費比率（分子）の構造'!L$50</f>
        <v>136</v>
      </c>
      <c r="F44" s="182"/>
      <c r="G44" s="182"/>
      <c r="H44" s="182">
        <f>'実質公債費比率（分子）の構造'!M$50</f>
        <v>71</v>
      </c>
      <c r="I44" s="182"/>
      <c r="J44" s="182"/>
      <c r="K44" s="182">
        <f>'実質公債費比率（分子）の構造'!N$50</f>
        <v>24</v>
      </c>
      <c r="L44" s="182"/>
      <c r="M44" s="182"/>
      <c r="N44" s="182">
        <f>'実質公債費比率（分子）の構造'!O$50</f>
        <v>0</v>
      </c>
      <c r="O44" s="182"/>
      <c r="P44" s="182"/>
    </row>
    <row r="45" spans="1:16" x14ac:dyDescent="0.2">
      <c r="A45" s="182" t="s">
        <v>66</v>
      </c>
      <c r="B45" s="182">
        <f>'実質公債費比率（分子）の構造'!K$49</f>
        <v>41</v>
      </c>
      <c r="C45" s="182"/>
      <c r="D45" s="182"/>
      <c r="E45" s="182">
        <f>'実質公債費比率（分子）の構造'!L$49</f>
        <v>44</v>
      </c>
      <c r="F45" s="182"/>
      <c r="G45" s="182"/>
      <c r="H45" s="182">
        <f>'実質公債費比率（分子）の構造'!M$49</f>
        <v>44</v>
      </c>
      <c r="I45" s="182"/>
      <c r="J45" s="182"/>
      <c r="K45" s="182">
        <f>'実質公債費比率（分子）の構造'!N$49</f>
        <v>27</v>
      </c>
      <c r="L45" s="182"/>
      <c r="M45" s="182"/>
      <c r="N45" s="182">
        <f>'実質公債費比率（分子）の構造'!O$49</f>
        <v>12</v>
      </c>
      <c r="O45" s="182"/>
      <c r="P45" s="182"/>
    </row>
    <row r="46" spans="1:16" x14ac:dyDescent="0.2">
      <c r="A46" s="182" t="s">
        <v>67</v>
      </c>
      <c r="B46" s="182">
        <f>'実質公債費比率（分子）の構造'!K$48</f>
        <v>370</v>
      </c>
      <c r="C46" s="182"/>
      <c r="D46" s="182"/>
      <c r="E46" s="182">
        <f>'実質公債費比率（分子）の構造'!L$48</f>
        <v>346</v>
      </c>
      <c r="F46" s="182"/>
      <c r="G46" s="182"/>
      <c r="H46" s="182">
        <f>'実質公債費比率（分子）の構造'!M$48</f>
        <v>368</v>
      </c>
      <c r="I46" s="182"/>
      <c r="J46" s="182"/>
      <c r="K46" s="182">
        <f>'実質公債費比率（分子）の構造'!N$48</f>
        <v>380</v>
      </c>
      <c r="L46" s="182"/>
      <c r="M46" s="182"/>
      <c r="N46" s="182">
        <f>'実質公債費比率（分子）の構造'!O$48</f>
        <v>373</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630</v>
      </c>
      <c r="C49" s="182"/>
      <c r="D49" s="182"/>
      <c r="E49" s="182">
        <f>'実質公債費比率（分子）の構造'!L$45</f>
        <v>645</v>
      </c>
      <c r="F49" s="182"/>
      <c r="G49" s="182"/>
      <c r="H49" s="182">
        <f>'実質公債費比率（分子）の構造'!M$45</f>
        <v>652</v>
      </c>
      <c r="I49" s="182"/>
      <c r="J49" s="182"/>
      <c r="K49" s="182">
        <f>'実質公債費比率（分子）の構造'!N$45</f>
        <v>624</v>
      </c>
      <c r="L49" s="182"/>
      <c r="M49" s="182"/>
      <c r="N49" s="182">
        <f>'実質公債費比率（分子）の構造'!O$45</f>
        <v>610</v>
      </c>
      <c r="O49" s="182"/>
      <c r="P49" s="182"/>
    </row>
    <row r="50" spans="1:16" x14ac:dyDescent="0.2">
      <c r="A50" s="182" t="s">
        <v>71</v>
      </c>
      <c r="B50" s="182" t="e">
        <f>NA()</f>
        <v>#N/A</v>
      </c>
      <c r="C50" s="182">
        <f>IF(ISNUMBER('実質公債費比率（分子）の構造'!K$53),'実質公債費比率（分子）の構造'!K$53,NA())</f>
        <v>425</v>
      </c>
      <c r="D50" s="182" t="e">
        <f>NA()</f>
        <v>#N/A</v>
      </c>
      <c r="E50" s="182" t="e">
        <f>NA()</f>
        <v>#N/A</v>
      </c>
      <c r="F50" s="182">
        <f>IF(ISNUMBER('実質公債費比率（分子）の構造'!L$53),'実質公債費比率（分子）の構造'!L$53,NA())</f>
        <v>393</v>
      </c>
      <c r="G50" s="182" t="e">
        <f>NA()</f>
        <v>#N/A</v>
      </c>
      <c r="H50" s="182" t="e">
        <f>NA()</f>
        <v>#N/A</v>
      </c>
      <c r="I50" s="182">
        <f>IF(ISNUMBER('実質公債費比率（分子）の構造'!M$53),'実質公債費比率（分子）の構造'!M$53,NA())</f>
        <v>324</v>
      </c>
      <c r="J50" s="182" t="e">
        <f>NA()</f>
        <v>#N/A</v>
      </c>
      <c r="K50" s="182" t="e">
        <f>NA()</f>
        <v>#N/A</v>
      </c>
      <c r="L50" s="182">
        <f>IF(ISNUMBER('実質公債費比率（分子）の構造'!N$53),'実質公債費比率（分子）の構造'!N$53,NA())</f>
        <v>248</v>
      </c>
      <c r="M50" s="182" t="e">
        <f>NA()</f>
        <v>#N/A</v>
      </c>
      <c r="N50" s="182" t="e">
        <f>NA()</f>
        <v>#N/A</v>
      </c>
      <c r="O50" s="182">
        <f>IF(ISNUMBER('実質公債費比率（分子）の構造'!O$53),'実質公債費比率（分子）の構造'!O$53,NA())</f>
        <v>214</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9269</v>
      </c>
      <c r="E56" s="181"/>
      <c r="F56" s="181"/>
      <c r="G56" s="181">
        <f>'将来負担比率（分子）の構造'!J$52</f>
        <v>8978</v>
      </c>
      <c r="H56" s="181"/>
      <c r="I56" s="181"/>
      <c r="J56" s="181">
        <f>'将来負担比率（分子）の構造'!K$52</f>
        <v>8844</v>
      </c>
      <c r="K56" s="181"/>
      <c r="L56" s="181"/>
      <c r="M56" s="181">
        <f>'将来負担比率（分子）の構造'!L$52</f>
        <v>8646</v>
      </c>
      <c r="N56" s="181"/>
      <c r="O56" s="181"/>
      <c r="P56" s="181">
        <f>'将来負担比率（分子）の構造'!M$52</f>
        <v>8232</v>
      </c>
    </row>
    <row r="57" spans="1:16" x14ac:dyDescent="0.2">
      <c r="A57" s="181" t="s">
        <v>42</v>
      </c>
      <c r="B57" s="181"/>
      <c r="C57" s="181"/>
      <c r="D57" s="181">
        <f>'将来負担比率（分子）の構造'!I$51</f>
        <v>102</v>
      </c>
      <c r="E57" s="181"/>
      <c r="F57" s="181"/>
      <c r="G57" s="181">
        <f>'将来負担比率（分子）の構造'!J$51</f>
        <v>82</v>
      </c>
      <c r="H57" s="181"/>
      <c r="I57" s="181"/>
      <c r="J57" s="181">
        <f>'将来負担比率（分子）の構造'!K$51</f>
        <v>70</v>
      </c>
      <c r="K57" s="181"/>
      <c r="L57" s="181"/>
      <c r="M57" s="181">
        <f>'将来負担比率（分子）の構造'!L$51</f>
        <v>52</v>
      </c>
      <c r="N57" s="181"/>
      <c r="O57" s="181"/>
      <c r="P57" s="181">
        <f>'将来負担比率（分子）の構造'!M$51</f>
        <v>40</v>
      </c>
    </row>
    <row r="58" spans="1:16" x14ac:dyDescent="0.2">
      <c r="A58" s="181" t="s">
        <v>41</v>
      </c>
      <c r="B58" s="181"/>
      <c r="C58" s="181"/>
      <c r="D58" s="181">
        <f>'将来負担比率（分子）の構造'!I$50</f>
        <v>4780</v>
      </c>
      <c r="E58" s="181"/>
      <c r="F58" s="181"/>
      <c r="G58" s="181">
        <f>'将来負担比率（分子）の構造'!J$50</f>
        <v>4471</v>
      </c>
      <c r="H58" s="181"/>
      <c r="I58" s="181"/>
      <c r="J58" s="181">
        <f>'将来負担比率（分子）の構造'!K$50</f>
        <v>4713</v>
      </c>
      <c r="K58" s="181"/>
      <c r="L58" s="181"/>
      <c r="M58" s="181">
        <f>'将来負担比率（分子）の構造'!L$50</f>
        <v>5306</v>
      </c>
      <c r="N58" s="181"/>
      <c r="O58" s="181"/>
      <c r="P58" s="181">
        <f>'将来負担比率（分子）の構造'!M$50</f>
        <v>5527</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f>'将来負担比率（分子）の構造'!J$46</f>
        <v>60</v>
      </c>
      <c r="F61" s="181"/>
      <c r="G61" s="181"/>
      <c r="H61" s="181">
        <f>'将来負担比率（分子）の構造'!K$46</f>
        <v>17</v>
      </c>
      <c r="I61" s="181"/>
      <c r="J61" s="181"/>
      <c r="K61" s="181">
        <f>'将来負担比率（分子）の構造'!L$46</f>
        <v>216</v>
      </c>
      <c r="L61" s="181"/>
      <c r="M61" s="181"/>
      <c r="N61" s="181" t="str">
        <f>'将来負担比率（分子）の構造'!M$46</f>
        <v>-</v>
      </c>
      <c r="O61" s="181"/>
      <c r="P61" s="181"/>
    </row>
    <row r="62" spans="1:16" x14ac:dyDescent="0.2">
      <c r="A62" s="181" t="s">
        <v>35</v>
      </c>
      <c r="B62" s="181">
        <f>'将来負担比率（分子）の構造'!I$45</f>
        <v>625</v>
      </c>
      <c r="C62" s="181"/>
      <c r="D62" s="181"/>
      <c r="E62" s="181">
        <f>'将来負担比率（分子）の構造'!J$45</f>
        <v>795</v>
      </c>
      <c r="F62" s="181"/>
      <c r="G62" s="181"/>
      <c r="H62" s="181">
        <f>'将来負担比率（分子）の構造'!K$45</f>
        <v>721</v>
      </c>
      <c r="I62" s="181"/>
      <c r="J62" s="181"/>
      <c r="K62" s="181">
        <f>'将来負担比率（分子）の構造'!L$45</f>
        <v>571</v>
      </c>
      <c r="L62" s="181"/>
      <c r="M62" s="181"/>
      <c r="N62" s="181">
        <f>'将来負担比率（分子）の構造'!M$45</f>
        <v>606</v>
      </c>
      <c r="O62" s="181"/>
      <c r="P62" s="181"/>
    </row>
    <row r="63" spans="1:16" x14ac:dyDescent="0.2">
      <c r="A63" s="181" t="s">
        <v>34</v>
      </c>
      <c r="B63" s="181">
        <f>'将来負担比率（分子）の構造'!I$44</f>
        <v>133</v>
      </c>
      <c r="C63" s="181"/>
      <c r="D63" s="181"/>
      <c r="E63" s="181">
        <f>'将来負担比率（分子）の構造'!J$44</f>
        <v>99</v>
      </c>
      <c r="F63" s="181"/>
      <c r="G63" s="181"/>
      <c r="H63" s="181">
        <f>'将来負担比率（分子）の構造'!K$44</f>
        <v>60</v>
      </c>
      <c r="I63" s="181"/>
      <c r="J63" s="181"/>
      <c r="K63" s="181">
        <f>'将来負担比率（分子）の構造'!L$44</f>
        <v>61</v>
      </c>
      <c r="L63" s="181"/>
      <c r="M63" s="181"/>
      <c r="N63" s="181">
        <f>'将来負担比率（分子）の構造'!M$44</f>
        <v>81</v>
      </c>
      <c r="O63" s="181"/>
      <c r="P63" s="181"/>
    </row>
    <row r="64" spans="1:16" x14ac:dyDescent="0.2">
      <c r="A64" s="181" t="s">
        <v>33</v>
      </c>
      <c r="B64" s="181">
        <f>'将来負担比率（分子）の構造'!I$43</f>
        <v>4260</v>
      </c>
      <c r="C64" s="181"/>
      <c r="D64" s="181"/>
      <c r="E64" s="181">
        <f>'将来負担比率（分子）の構造'!J$43</f>
        <v>4110</v>
      </c>
      <c r="F64" s="181"/>
      <c r="G64" s="181"/>
      <c r="H64" s="181">
        <f>'将来負担比率（分子）の構造'!K$43</f>
        <v>3847</v>
      </c>
      <c r="I64" s="181"/>
      <c r="J64" s="181"/>
      <c r="K64" s="181">
        <f>'将来負担比率（分子）の構造'!L$43</f>
        <v>3742</v>
      </c>
      <c r="L64" s="181"/>
      <c r="M64" s="181"/>
      <c r="N64" s="181">
        <f>'将来負担比率（分子）の構造'!M$43</f>
        <v>3622</v>
      </c>
      <c r="O64" s="181"/>
      <c r="P64" s="181"/>
    </row>
    <row r="65" spans="1:16" x14ac:dyDescent="0.2">
      <c r="A65" s="181" t="s">
        <v>32</v>
      </c>
      <c r="B65" s="181">
        <f>'将来負担比率（分子）の構造'!I$42</f>
        <v>230</v>
      </c>
      <c r="C65" s="181"/>
      <c r="D65" s="181"/>
      <c r="E65" s="181">
        <f>'将来負担比率（分子）の構造'!J$42</f>
        <v>95</v>
      </c>
      <c r="F65" s="181"/>
      <c r="G65" s="181"/>
      <c r="H65" s="181">
        <f>'将来負担比率（分子）の構造'!K$42</f>
        <v>24</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7087</v>
      </c>
      <c r="C66" s="181"/>
      <c r="D66" s="181"/>
      <c r="E66" s="181">
        <f>'将来負担比率（分子）の構造'!J$41</f>
        <v>6772</v>
      </c>
      <c r="F66" s="181"/>
      <c r="G66" s="181"/>
      <c r="H66" s="181">
        <f>'将来負担比率（分子）の構造'!K$41</f>
        <v>6894</v>
      </c>
      <c r="I66" s="181"/>
      <c r="J66" s="181"/>
      <c r="K66" s="181">
        <f>'将来負担比率（分子）の構造'!L$41</f>
        <v>6872</v>
      </c>
      <c r="L66" s="181"/>
      <c r="M66" s="181"/>
      <c r="N66" s="181">
        <f>'将来負担比率（分子）の構造'!M$41</f>
        <v>6525</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2168</v>
      </c>
      <c r="C72" s="185">
        <f>基金残高に係る経年分析!G55</f>
        <v>2410</v>
      </c>
      <c r="D72" s="185">
        <f>基金残高に係る経年分析!H55</f>
        <v>2579</v>
      </c>
    </row>
    <row r="73" spans="1:16" x14ac:dyDescent="0.2">
      <c r="A73" s="184" t="s">
        <v>78</v>
      </c>
      <c r="B73" s="185">
        <f>基金残高に係る経年分析!F56</f>
        <v>58</v>
      </c>
      <c r="C73" s="185">
        <f>基金残高に係る経年分析!G56</f>
        <v>58</v>
      </c>
      <c r="D73" s="185">
        <f>基金残高に係る経年分析!H56</f>
        <v>58</v>
      </c>
    </row>
    <row r="74" spans="1:16" x14ac:dyDescent="0.2">
      <c r="A74" s="184" t="s">
        <v>79</v>
      </c>
      <c r="B74" s="185">
        <f>基金残高に係る経年分析!F57</f>
        <v>2024</v>
      </c>
      <c r="C74" s="185">
        <f>基金残高に係る経年分析!G57</f>
        <v>2223</v>
      </c>
      <c r="D74" s="185">
        <f>基金残高に係る経年分析!H57</f>
        <v>2228</v>
      </c>
    </row>
  </sheetData>
  <sheetProtection algorithmName="SHA-512" hashValue="cYrZmOosSyppMc9haGpEDv8nXyDvd9D2q0/caiXBGI/Oh8/4oVacLI5awfKKwrL1hQviJLyTFGTFpiM2vwrxOQ==" saltValue="zJuNxcQK3iiDzUaWCOc9M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213</v>
      </c>
      <c r="DI1" s="660"/>
      <c r="DJ1" s="660"/>
      <c r="DK1" s="660"/>
      <c r="DL1" s="660"/>
      <c r="DM1" s="660"/>
      <c r="DN1" s="661"/>
      <c r="DO1" s="226"/>
      <c r="DP1" s="659" t="s">
        <v>214</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2">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2" t="s">
        <v>216</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217</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218</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2">
      <c r="B4" s="662" t="s">
        <v>1</v>
      </c>
      <c r="C4" s="663"/>
      <c r="D4" s="663"/>
      <c r="E4" s="663"/>
      <c r="F4" s="663"/>
      <c r="G4" s="663"/>
      <c r="H4" s="663"/>
      <c r="I4" s="663"/>
      <c r="J4" s="663"/>
      <c r="K4" s="663"/>
      <c r="L4" s="663"/>
      <c r="M4" s="663"/>
      <c r="N4" s="663"/>
      <c r="O4" s="663"/>
      <c r="P4" s="663"/>
      <c r="Q4" s="664"/>
      <c r="R4" s="662" t="s">
        <v>219</v>
      </c>
      <c r="S4" s="663"/>
      <c r="T4" s="663"/>
      <c r="U4" s="663"/>
      <c r="V4" s="663"/>
      <c r="W4" s="663"/>
      <c r="X4" s="663"/>
      <c r="Y4" s="664"/>
      <c r="Z4" s="662" t="s">
        <v>220</v>
      </c>
      <c r="AA4" s="663"/>
      <c r="AB4" s="663"/>
      <c r="AC4" s="664"/>
      <c r="AD4" s="662" t="s">
        <v>221</v>
      </c>
      <c r="AE4" s="663"/>
      <c r="AF4" s="663"/>
      <c r="AG4" s="663"/>
      <c r="AH4" s="663"/>
      <c r="AI4" s="663"/>
      <c r="AJ4" s="663"/>
      <c r="AK4" s="664"/>
      <c r="AL4" s="662" t="s">
        <v>220</v>
      </c>
      <c r="AM4" s="663"/>
      <c r="AN4" s="663"/>
      <c r="AO4" s="664"/>
      <c r="AP4" s="668" t="s">
        <v>222</v>
      </c>
      <c r="AQ4" s="668"/>
      <c r="AR4" s="668"/>
      <c r="AS4" s="668"/>
      <c r="AT4" s="668"/>
      <c r="AU4" s="668"/>
      <c r="AV4" s="668"/>
      <c r="AW4" s="668"/>
      <c r="AX4" s="668"/>
      <c r="AY4" s="668"/>
      <c r="AZ4" s="668"/>
      <c r="BA4" s="668"/>
      <c r="BB4" s="668"/>
      <c r="BC4" s="668"/>
      <c r="BD4" s="668"/>
      <c r="BE4" s="668"/>
      <c r="BF4" s="668"/>
      <c r="BG4" s="668" t="s">
        <v>223</v>
      </c>
      <c r="BH4" s="668"/>
      <c r="BI4" s="668"/>
      <c r="BJ4" s="668"/>
      <c r="BK4" s="668"/>
      <c r="BL4" s="668"/>
      <c r="BM4" s="668"/>
      <c r="BN4" s="668"/>
      <c r="BO4" s="668" t="s">
        <v>220</v>
      </c>
      <c r="BP4" s="668"/>
      <c r="BQ4" s="668"/>
      <c r="BR4" s="668"/>
      <c r="BS4" s="668" t="s">
        <v>224</v>
      </c>
      <c r="BT4" s="668"/>
      <c r="BU4" s="668"/>
      <c r="BV4" s="668"/>
      <c r="BW4" s="668"/>
      <c r="BX4" s="668"/>
      <c r="BY4" s="668"/>
      <c r="BZ4" s="668"/>
      <c r="CA4" s="668"/>
      <c r="CB4" s="668"/>
      <c r="CD4" s="665" t="s">
        <v>225</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2">
      <c r="B5" s="669" t="s">
        <v>226</v>
      </c>
      <c r="C5" s="670"/>
      <c r="D5" s="670"/>
      <c r="E5" s="670"/>
      <c r="F5" s="670"/>
      <c r="G5" s="670"/>
      <c r="H5" s="670"/>
      <c r="I5" s="670"/>
      <c r="J5" s="670"/>
      <c r="K5" s="670"/>
      <c r="L5" s="670"/>
      <c r="M5" s="670"/>
      <c r="N5" s="670"/>
      <c r="O5" s="670"/>
      <c r="P5" s="670"/>
      <c r="Q5" s="671"/>
      <c r="R5" s="672">
        <v>4274452</v>
      </c>
      <c r="S5" s="673"/>
      <c r="T5" s="673"/>
      <c r="U5" s="673"/>
      <c r="V5" s="673"/>
      <c r="W5" s="673"/>
      <c r="X5" s="673"/>
      <c r="Y5" s="674"/>
      <c r="Z5" s="675">
        <v>37.5</v>
      </c>
      <c r="AA5" s="675"/>
      <c r="AB5" s="675"/>
      <c r="AC5" s="675"/>
      <c r="AD5" s="676">
        <v>4274452</v>
      </c>
      <c r="AE5" s="676"/>
      <c r="AF5" s="676"/>
      <c r="AG5" s="676"/>
      <c r="AH5" s="676"/>
      <c r="AI5" s="676"/>
      <c r="AJ5" s="676"/>
      <c r="AK5" s="676"/>
      <c r="AL5" s="677">
        <v>83.1</v>
      </c>
      <c r="AM5" s="678"/>
      <c r="AN5" s="678"/>
      <c r="AO5" s="679"/>
      <c r="AP5" s="669" t="s">
        <v>227</v>
      </c>
      <c r="AQ5" s="670"/>
      <c r="AR5" s="670"/>
      <c r="AS5" s="670"/>
      <c r="AT5" s="670"/>
      <c r="AU5" s="670"/>
      <c r="AV5" s="670"/>
      <c r="AW5" s="670"/>
      <c r="AX5" s="670"/>
      <c r="AY5" s="670"/>
      <c r="AZ5" s="670"/>
      <c r="BA5" s="670"/>
      <c r="BB5" s="670"/>
      <c r="BC5" s="670"/>
      <c r="BD5" s="670"/>
      <c r="BE5" s="670"/>
      <c r="BF5" s="671"/>
      <c r="BG5" s="683">
        <v>4248745</v>
      </c>
      <c r="BH5" s="684"/>
      <c r="BI5" s="684"/>
      <c r="BJ5" s="684"/>
      <c r="BK5" s="684"/>
      <c r="BL5" s="684"/>
      <c r="BM5" s="684"/>
      <c r="BN5" s="685"/>
      <c r="BO5" s="686">
        <v>99.4</v>
      </c>
      <c r="BP5" s="686"/>
      <c r="BQ5" s="686"/>
      <c r="BR5" s="686"/>
      <c r="BS5" s="687" t="s">
        <v>228</v>
      </c>
      <c r="BT5" s="687"/>
      <c r="BU5" s="687"/>
      <c r="BV5" s="687"/>
      <c r="BW5" s="687"/>
      <c r="BX5" s="687"/>
      <c r="BY5" s="687"/>
      <c r="BZ5" s="687"/>
      <c r="CA5" s="687"/>
      <c r="CB5" s="691"/>
      <c r="CD5" s="665" t="s">
        <v>222</v>
      </c>
      <c r="CE5" s="666"/>
      <c r="CF5" s="666"/>
      <c r="CG5" s="666"/>
      <c r="CH5" s="666"/>
      <c r="CI5" s="666"/>
      <c r="CJ5" s="666"/>
      <c r="CK5" s="666"/>
      <c r="CL5" s="666"/>
      <c r="CM5" s="666"/>
      <c r="CN5" s="666"/>
      <c r="CO5" s="666"/>
      <c r="CP5" s="666"/>
      <c r="CQ5" s="667"/>
      <c r="CR5" s="665" t="s">
        <v>229</v>
      </c>
      <c r="CS5" s="666"/>
      <c r="CT5" s="666"/>
      <c r="CU5" s="666"/>
      <c r="CV5" s="666"/>
      <c r="CW5" s="666"/>
      <c r="CX5" s="666"/>
      <c r="CY5" s="667"/>
      <c r="CZ5" s="665" t="s">
        <v>220</v>
      </c>
      <c r="DA5" s="666"/>
      <c r="DB5" s="666"/>
      <c r="DC5" s="667"/>
      <c r="DD5" s="665" t="s">
        <v>230</v>
      </c>
      <c r="DE5" s="666"/>
      <c r="DF5" s="666"/>
      <c r="DG5" s="666"/>
      <c r="DH5" s="666"/>
      <c r="DI5" s="666"/>
      <c r="DJ5" s="666"/>
      <c r="DK5" s="666"/>
      <c r="DL5" s="666"/>
      <c r="DM5" s="666"/>
      <c r="DN5" s="666"/>
      <c r="DO5" s="666"/>
      <c r="DP5" s="667"/>
      <c r="DQ5" s="665" t="s">
        <v>231</v>
      </c>
      <c r="DR5" s="666"/>
      <c r="DS5" s="666"/>
      <c r="DT5" s="666"/>
      <c r="DU5" s="666"/>
      <c r="DV5" s="666"/>
      <c r="DW5" s="666"/>
      <c r="DX5" s="666"/>
      <c r="DY5" s="666"/>
      <c r="DZ5" s="666"/>
      <c r="EA5" s="666"/>
      <c r="EB5" s="666"/>
      <c r="EC5" s="667"/>
    </row>
    <row r="6" spans="2:143" ht="11.25" customHeight="1" x14ac:dyDescent="0.2">
      <c r="B6" s="680" t="s">
        <v>232</v>
      </c>
      <c r="C6" s="681"/>
      <c r="D6" s="681"/>
      <c r="E6" s="681"/>
      <c r="F6" s="681"/>
      <c r="G6" s="681"/>
      <c r="H6" s="681"/>
      <c r="I6" s="681"/>
      <c r="J6" s="681"/>
      <c r="K6" s="681"/>
      <c r="L6" s="681"/>
      <c r="M6" s="681"/>
      <c r="N6" s="681"/>
      <c r="O6" s="681"/>
      <c r="P6" s="681"/>
      <c r="Q6" s="682"/>
      <c r="R6" s="683">
        <v>116348</v>
      </c>
      <c r="S6" s="684"/>
      <c r="T6" s="684"/>
      <c r="U6" s="684"/>
      <c r="V6" s="684"/>
      <c r="W6" s="684"/>
      <c r="X6" s="684"/>
      <c r="Y6" s="685"/>
      <c r="Z6" s="686">
        <v>1</v>
      </c>
      <c r="AA6" s="686"/>
      <c r="AB6" s="686"/>
      <c r="AC6" s="686"/>
      <c r="AD6" s="687">
        <v>116348</v>
      </c>
      <c r="AE6" s="687"/>
      <c r="AF6" s="687"/>
      <c r="AG6" s="687"/>
      <c r="AH6" s="687"/>
      <c r="AI6" s="687"/>
      <c r="AJ6" s="687"/>
      <c r="AK6" s="687"/>
      <c r="AL6" s="688">
        <v>2.2999999999999998</v>
      </c>
      <c r="AM6" s="689"/>
      <c r="AN6" s="689"/>
      <c r="AO6" s="690"/>
      <c r="AP6" s="680" t="s">
        <v>233</v>
      </c>
      <c r="AQ6" s="681"/>
      <c r="AR6" s="681"/>
      <c r="AS6" s="681"/>
      <c r="AT6" s="681"/>
      <c r="AU6" s="681"/>
      <c r="AV6" s="681"/>
      <c r="AW6" s="681"/>
      <c r="AX6" s="681"/>
      <c r="AY6" s="681"/>
      <c r="AZ6" s="681"/>
      <c r="BA6" s="681"/>
      <c r="BB6" s="681"/>
      <c r="BC6" s="681"/>
      <c r="BD6" s="681"/>
      <c r="BE6" s="681"/>
      <c r="BF6" s="682"/>
      <c r="BG6" s="683">
        <v>4248745</v>
      </c>
      <c r="BH6" s="684"/>
      <c r="BI6" s="684"/>
      <c r="BJ6" s="684"/>
      <c r="BK6" s="684"/>
      <c r="BL6" s="684"/>
      <c r="BM6" s="684"/>
      <c r="BN6" s="685"/>
      <c r="BO6" s="686">
        <v>99.4</v>
      </c>
      <c r="BP6" s="686"/>
      <c r="BQ6" s="686"/>
      <c r="BR6" s="686"/>
      <c r="BS6" s="687" t="s">
        <v>138</v>
      </c>
      <c r="BT6" s="687"/>
      <c r="BU6" s="687"/>
      <c r="BV6" s="687"/>
      <c r="BW6" s="687"/>
      <c r="BX6" s="687"/>
      <c r="BY6" s="687"/>
      <c r="BZ6" s="687"/>
      <c r="CA6" s="687"/>
      <c r="CB6" s="691"/>
      <c r="CD6" s="694" t="s">
        <v>234</v>
      </c>
      <c r="CE6" s="695"/>
      <c r="CF6" s="695"/>
      <c r="CG6" s="695"/>
      <c r="CH6" s="695"/>
      <c r="CI6" s="695"/>
      <c r="CJ6" s="695"/>
      <c r="CK6" s="695"/>
      <c r="CL6" s="695"/>
      <c r="CM6" s="695"/>
      <c r="CN6" s="695"/>
      <c r="CO6" s="695"/>
      <c r="CP6" s="695"/>
      <c r="CQ6" s="696"/>
      <c r="CR6" s="683">
        <v>118637</v>
      </c>
      <c r="CS6" s="684"/>
      <c r="CT6" s="684"/>
      <c r="CU6" s="684"/>
      <c r="CV6" s="684"/>
      <c r="CW6" s="684"/>
      <c r="CX6" s="684"/>
      <c r="CY6" s="685"/>
      <c r="CZ6" s="677">
        <v>1.1000000000000001</v>
      </c>
      <c r="DA6" s="678"/>
      <c r="DB6" s="678"/>
      <c r="DC6" s="697"/>
      <c r="DD6" s="692" t="s">
        <v>228</v>
      </c>
      <c r="DE6" s="684"/>
      <c r="DF6" s="684"/>
      <c r="DG6" s="684"/>
      <c r="DH6" s="684"/>
      <c r="DI6" s="684"/>
      <c r="DJ6" s="684"/>
      <c r="DK6" s="684"/>
      <c r="DL6" s="684"/>
      <c r="DM6" s="684"/>
      <c r="DN6" s="684"/>
      <c r="DO6" s="684"/>
      <c r="DP6" s="685"/>
      <c r="DQ6" s="692">
        <v>118616</v>
      </c>
      <c r="DR6" s="684"/>
      <c r="DS6" s="684"/>
      <c r="DT6" s="684"/>
      <c r="DU6" s="684"/>
      <c r="DV6" s="684"/>
      <c r="DW6" s="684"/>
      <c r="DX6" s="684"/>
      <c r="DY6" s="684"/>
      <c r="DZ6" s="684"/>
      <c r="EA6" s="684"/>
      <c r="EB6" s="684"/>
      <c r="EC6" s="693"/>
    </row>
    <row r="7" spans="2:143" ht="11.25" customHeight="1" x14ac:dyDescent="0.2">
      <c r="B7" s="680" t="s">
        <v>235</v>
      </c>
      <c r="C7" s="681"/>
      <c r="D7" s="681"/>
      <c r="E7" s="681"/>
      <c r="F7" s="681"/>
      <c r="G7" s="681"/>
      <c r="H7" s="681"/>
      <c r="I7" s="681"/>
      <c r="J7" s="681"/>
      <c r="K7" s="681"/>
      <c r="L7" s="681"/>
      <c r="M7" s="681"/>
      <c r="N7" s="681"/>
      <c r="O7" s="681"/>
      <c r="P7" s="681"/>
      <c r="Q7" s="682"/>
      <c r="R7" s="683">
        <v>1584</v>
      </c>
      <c r="S7" s="684"/>
      <c r="T7" s="684"/>
      <c r="U7" s="684"/>
      <c r="V7" s="684"/>
      <c r="W7" s="684"/>
      <c r="X7" s="684"/>
      <c r="Y7" s="685"/>
      <c r="Z7" s="686">
        <v>0</v>
      </c>
      <c r="AA7" s="686"/>
      <c r="AB7" s="686"/>
      <c r="AC7" s="686"/>
      <c r="AD7" s="687">
        <v>1584</v>
      </c>
      <c r="AE7" s="687"/>
      <c r="AF7" s="687"/>
      <c r="AG7" s="687"/>
      <c r="AH7" s="687"/>
      <c r="AI7" s="687"/>
      <c r="AJ7" s="687"/>
      <c r="AK7" s="687"/>
      <c r="AL7" s="688">
        <v>0</v>
      </c>
      <c r="AM7" s="689"/>
      <c r="AN7" s="689"/>
      <c r="AO7" s="690"/>
      <c r="AP7" s="680" t="s">
        <v>236</v>
      </c>
      <c r="AQ7" s="681"/>
      <c r="AR7" s="681"/>
      <c r="AS7" s="681"/>
      <c r="AT7" s="681"/>
      <c r="AU7" s="681"/>
      <c r="AV7" s="681"/>
      <c r="AW7" s="681"/>
      <c r="AX7" s="681"/>
      <c r="AY7" s="681"/>
      <c r="AZ7" s="681"/>
      <c r="BA7" s="681"/>
      <c r="BB7" s="681"/>
      <c r="BC7" s="681"/>
      <c r="BD7" s="681"/>
      <c r="BE7" s="681"/>
      <c r="BF7" s="682"/>
      <c r="BG7" s="683">
        <v>2165840</v>
      </c>
      <c r="BH7" s="684"/>
      <c r="BI7" s="684"/>
      <c r="BJ7" s="684"/>
      <c r="BK7" s="684"/>
      <c r="BL7" s="684"/>
      <c r="BM7" s="684"/>
      <c r="BN7" s="685"/>
      <c r="BO7" s="686">
        <v>50.7</v>
      </c>
      <c r="BP7" s="686"/>
      <c r="BQ7" s="686"/>
      <c r="BR7" s="686"/>
      <c r="BS7" s="687" t="s">
        <v>237</v>
      </c>
      <c r="BT7" s="687"/>
      <c r="BU7" s="687"/>
      <c r="BV7" s="687"/>
      <c r="BW7" s="687"/>
      <c r="BX7" s="687"/>
      <c r="BY7" s="687"/>
      <c r="BZ7" s="687"/>
      <c r="CA7" s="687"/>
      <c r="CB7" s="691"/>
      <c r="CD7" s="698" t="s">
        <v>238</v>
      </c>
      <c r="CE7" s="699"/>
      <c r="CF7" s="699"/>
      <c r="CG7" s="699"/>
      <c r="CH7" s="699"/>
      <c r="CI7" s="699"/>
      <c r="CJ7" s="699"/>
      <c r="CK7" s="699"/>
      <c r="CL7" s="699"/>
      <c r="CM7" s="699"/>
      <c r="CN7" s="699"/>
      <c r="CO7" s="699"/>
      <c r="CP7" s="699"/>
      <c r="CQ7" s="700"/>
      <c r="CR7" s="683">
        <v>1353402</v>
      </c>
      <c r="CS7" s="684"/>
      <c r="CT7" s="684"/>
      <c r="CU7" s="684"/>
      <c r="CV7" s="684"/>
      <c r="CW7" s="684"/>
      <c r="CX7" s="684"/>
      <c r="CY7" s="685"/>
      <c r="CZ7" s="686">
        <v>12.6</v>
      </c>
      <c r="DA7" s="686"/>
      <c r="DB7" s="686"/>
      <c r="DC7" s="686"/>
      <c r="DD7" s="692">
        <v>65394</v>
      </c>
      <c r="DE7" s="684"/>
      <c r="DF7" s="684"/>
      <c r="DG7" s="684"/>
      <c r="DH7" s="684"/>
      <c r="DI7" s="684"/>
      <c r="DJ7" s="684"/>
      <c r="DK7" s="684"/>
      <c r="DL7" s="684"/>
      <c r="DM7" s="684"/>
      <c r="DN7" s="684"/>
      <c r="DO7" s="684"/>
      <c r="DP7" s="685"/>
      <c r="DQ7" s="692">
        <v>1243188</v>
      </c>
      <c r="DR7" s="684"/>
      <c r="DS7" s="684"/>
      <c r="DT7" s="684"/>
      <c r="DU7" s="684"/>
      <c r="DV7" s="684"/>
      <c r="DW7" s="684"/>
      <c r="DX7" s="684"/>
      <c r="DY7" s="684"/>
      <c r="DZ7" s="684"/>
      <c r="EA7" s="684"/>
      <c r="EB7" s="684"/>
      <c r="EC7" s="693"/>
    </row>
    <row r="8" spans="2:143" ht="11.25" customHeight="1" x14ac:dyDescent="0.2">
      <c r="B8" s="680" t="s">
        <v>239</v>
      </c>
      <c r="C8" s="681"/>
      <c r="D8" s="681"/>
      <c r="E8" s="681"/>
      <c r="F8" s="681"/>
      <c r="G8" s="681"/>
      <c r="H8" s="681"/>
      <c r="I8" s="681"/>
      <c r="J8" s="681"/>
      <c r="K8" s="681"/>
      <c r="L8" s="681"/>
      <c r="M8" s="681"/>
      <c r="N8" s="681"/>
      <c r="O8" s="681"/>
      <c r="P8" s="681"/>
      <c r="Q8" s="682"/>
      <c r="R8" s="683">
        <v>7810</v>
      </c>
      <c r="S8" s="684"/>
      <c r="T8" s="684"/>
      <c r="U8" s="684"/>
      <c r="V8" s="684"/>
      <c r="W8" s="684"/>
      <c r="X8" s="684"/>
      <c r="Y8" s="685"/>
      <c r="Z8" s="686">
        <v>0.1</v>
      </c>
      <c r="AA8" s="686"/>
      <c r="AB8" s="686"/>
      <c r="AC8" s="686"/>
      <c r="AD8" s="687">
        <v>7810</v>
      </c>
      <c r="AE8" s="687"/>
      <c r="AF8" s="687"/>
      <c r="AG8" s="687"/>
      <c r="AH8" s="687"/>
      <c r="AI8" s="687"/>
      <c r="AJ8" s="687"/>
      <c r="AK8" s="687"/>
      <c r="AL8" s="688">
        <v>0.2</v>
      </c>
      <c r="AM8" s="689"/>
      <c r="AN8" s="689"/>
      <c r="AO8" s="690"/>
      <c r="AP8" s="680" t="s">
        <v>240</v>
      </c>
      <c r="AQ8" s="681"/>
      <c r="AR8" s="681"/>
      <c r="AS8" s="681"/>
      <c r="AT8" s="681"/>
      <c r="AU8" s="681"/>
      <c r="AV8" s="681"/>
      <c r="AW8" s="681"/>
      <c r="AX8" s="681"/>
      <c r="AY8" s="681"/>
      <c r="AZ8" s="681"/>
      <c r="BA8" s="681"/>
      <c r="BB8" s="681"/>
      <c r="BC8" s="681"/>
      <c r="BD8" s="681"/>
      <c r="BE8" s="681"/>
      <c r="BF8" s="682"/>
      <c r="BG8" s="683">
        <v>36882</v>
      </c>
      <c r="BH8" s="684"/>
      <c r="BI8" s="684"/>
      <c r="BJ8" s="684"/>
      <c r="BK8" s="684"/>
      <c r="BL8" s="684"/>
      <c r="BM8" s="684"/>
      <c r="BN8" s="685"/>
      <c r="BO8" s="686">
        <v>0.9</v>
      </c>
      <c r="BP8" s="686"/>
      <c r="BQ8" s="686"/>
      <c r="BR8" s="686"/>
      <c r="BS8" s="692" t="s">
        <v>228</v>
      </c>
      <c r="BT8" s="684"/>
      <c r="BU8" s="684"/>
      <c r="BV8" s="684"/>
      <c r="BW8" s="684"/>
      <c r="BX8" s="684"/>
      <c r="BY8" s="684"/>
      <c r="BZ8" s="684"/>
      <c r="CA8" s="684"/>
      <c r="CB8" s="693"/>
      <c r="CD8" s="698" t="s">
        <v>241</v>
      </c>
      <c r="CE8" s="699"/>
      <c r="CF8" s="699"/>
      <c r="CG8" s="699"/>
      <c r="CH8" s="699"/>
      <c r="CI8" s="699"/>
      <c r="CJ8" s="699"/>
      <c r="CK8" s="699"/>
      <c r="CL8" s="699"/>
      <c r="CM8" s="699"/>
      <c r="CN8" s="699"/>
      <c r="CO8" s="699"/>
      <c r="CP8" s="699"/>
      <c r="CQ8" s="700"/>
      <c r="CR8" s="683">
        <v>4431977</v>
      </c>
      <c r="CS8" s="684"/>
      <c r="CT8" s="684"/>
      <c r="CU8" s="684"/>
      <c r="CV8" s="684"/>
      <c r="CW8" s="684"/>
      <c r="CX8" s="684"/>
      <c r="CY8" s="685"/>
      <c r="CZ8" s="686">
        <v>41.1</v>
      </c>
      <c r="DA8" s="686"/>
      <c r="DB8" s="686"/>
      <c r="DC8" s="686"/>
      <c r="DD8" s="692">
        <v>1350919</v>
      </c>
      <c r="DE8" s="684"/>
      <c r="DF8" s="684"/>
      <c r="DG8" s="684"/>
      <c r="DH8" s="684"/>
      <c r="DI8" s="684"/>
      <c r="DJ8" s="684"/>
      <c r="DK8" s="684"/>
      <c r="DL8" s="684"/>
      <c r="DM8" s="684"/>
      <c r="DN8" s="684"/>
      <c r="DO8" s="684"/>
      <c r="DP8" s="685"/>
      <c r="DQ8" s="692">
        <v>1300127</v>
      </c>
      <c r="DR8" s="684"/>
      <c r="DS8" s="684"/>
      <c r="DT8" s="684"/>
      <c r="DU8" s="684"/>
      <c r="DV8" s="684"/>
      <c r="DW8" s="684"/>
      <c r="DX8" s="684"/>
      <c r="DY8" s="684"/>
      <c r="DZ8" s="684"/>
      <c r="EA8" s="684"/>
      <c r="EB8" s="684"/>
      <c r="EC8" s="693"/>
    </row>
    <row r="9" spans="2:143" ht="11.25" customHeight="1" x14ac:dyDescent="0.2">
      <c r="B9" s="680" t="s">
        <v>242</v>
      </c>
      <c r="C9" s="681"/>
      <c r="D9" s="681"/>
      <c r="E9" s="681"/>
      <c r="F9" s="681"/>
      <c r="G9" s="681"/>
      <c r="H9" s="681"/>
      <c r="I9" s="681"/>
      <c r="J9" s="681"/>
      <c r="K9" s="681"/>
      <c r="L9" s="681"/>
      <c r="M9" s="681"/>
      <c r="N9" s="681"/>
      <c r="O9" s="681"/>
      <c r="P9" s="681"/>
      <c r="Q9" s="682"/>
      <c r="R9" s="683">
        <v>3828</v>
      </c>
      <c r="S9" s="684"/>
      <c r="T9" s="684"/>
      <c r="U9" s="684"/>
      <c r="V9" s="684"/>
      <c r="W9" s="684"/>
      <c r="X9" s="684"/>
      <c r="Y9" s="685"/>
      <c r="Z9" s="686">
        <v>0</v>
      </c>
      <c r="AA9" s="686"/>
      <c r="AB9" s="686"/>
      <c r="AC9" s="686"/>
      <c r="AD9" s="687">
        <v>3828</v>
      </c>
      <c r="AE9" s="687"/>
      <c r="AF9" s="687"/>
      <c r="AG9" s="687"/>
      <c r="AH9" s="687"/>
      <c r="AI9" s="687"/>
      <c r="AJ9" s="687"/>
      <c r="AK9" s="687"/>
      <c r="AL9" s="688">
        <v>0.1</v>
      </c>
      <c r="AM9" s="689"/>
      <c r="AN9" s="689"/>
      <c r="AO9" s="690"/>
      <c r="AP9" s="680" t="s">
        <v>243</v>
      </c>
      <c r="AQ9" s="681"/>
      <c r="AR9" s="681"/>
      <c r="AS9" s="681"/>
      <c r="AT9" s="681"/>
      <c r="AU9" s="681"/>
      <c r="AV9" s="681"/>
      <c r="AW9" s="681"/>
      <c r="AX9" s="681"/>
      <c r="AY9" s="681"/>
      <c r="AZ9" s="681"/>
      <c r="BA9" s="681"/>
      <c r="BB9" s="681"/>
      <c r="BC9" s="681"/>
      <c r="BD9" s="681"/>
      <c r="BE9" s="681"/>
      <c r="BF9" s="682"/>
      <c r="BG9" s="683">
        <v>920808</v>
      </c>
      <c r="BH9" s="684"/>
      <c r="BI9" s="684"/>
      <c r="BJ9" s="684"/>
      <c r="BK9" s="684"/>
      <c r="BL9" s="684"/>
      <c r="BM9" s="684"/>
      <c r="BN9" s="685"/>
      <c r="BO9" s="686">
        <v>21.5</v>
      </c>
      <c r="BP9" s="686"/>
      <c r="BQ9" s="686"/>
      <c r="BR9" s="686"/>
      <c r="BS9" s="692" t="s">
        <v>138</v>
      </c>
      <c r="BT9" s="684"/>
      <c r="BU9" s="684"/>
      <c r="BV9" s="684"/>
      <c r="BW9" s="684"/>
      <c r="BX9" s="684"/>
      <c r="BY9" s="684"/>
      <c r="BZ9" s="684"/>
      <c r="CA9" s="684"/>
      <c r="CB9" s="693"/>
      <c r="CD9" s="698" t="s">
        <v>244</v>
      </c>
      <c r="CE9" s="699"/>
      <c r="CF9" s="699"/>
      <c r="CG9" s="699"/>
      <c r="CH9" s="699"/>
      <c r="CI9" s="699"/>
      <c r="CJ9" s="699"/>
      <c r="CK9" s="699"/>
      <c r="CL9" s="699"/>
      <c r="CM9" s="699"/>
      <c r="CN9" s="699"/>
      <c r="CO9" s="699"/>
      <c r="CP9" s="699"/>
      <c r="CQ9" s="700"/>
      <c r="CR9" s="683">
        <v>443389</v>
      </c>
      <c r="CS9" s="684"/>
      <c r="CT9" s="684"/>
      <c r="CU9" s="684"/>
      <c r="CV9" s="684"/>
      <c r="CW9" s="684"/>
      <c r="CX9" s="684"/>
      <c r="CY9" s="685"/>
      <c r="CZ9" s="686">
        <v>4.0999999999999996</v>
      </c>
      <c r="DA9" s="686"/>
      <c r="DB9" s="686"/>
      <c r="DC9" s="686"/>
      <c r="DD9" s="692">
        <v>5385</v>
      </c>
      <c r="DE9" s="684"/>
      <c r="DF9" s="684"/>
      <c r="DG9" s="684"/>
      <c r="DH9" s="684"/>
      <c r="DI9" s="684"/>
      <c r="DJ9" s="684"/>
      <c r="DK9" s="684"/>
      <c r="DL9" s="684"/>
      <c r="DM9" s="684"/>
      <c r="DN9" s="684"/>
      <c r="DO9" s="684"/>
      <c r="DP9" s="685"/>
      <c r="DQ9" s="692">
        <v>420363</v>
      </c>
      <c r="DR9" s="684"/>
      <c r="DS9" s="684"/>
      <c r="DT9" s="684"/>
      <c r="DU9" s="684"/>
      <c r="DV9" s="684"/>
      <c r="DW9" s="684"/>
      <c r="DX9" s="684"/>
      <c r="DY9" s="684"/>
      <c r="DZ9" s="684"/>
      <c r="EA9" s="684"/>
      <c r="EB9" s="684"/>
      <c r="EC9" s="693"/>
    </row>
    <row r="10" spans="2:143" ht="11.25" customHeight="1" x14ac:dyDescent="0.2">
      <c r="B10" s="680" t="s">
        <v>245</v>
      </c>
      <c r="C10" s="681"/>
      <c r="D10" s="681"/>
      <c r="E10" s="681"/>
      <c r="F10" s="681"/>
      <c r="G10" s="681"/>
      <c r="H10" s="681"/>
      <c r="I10" s="681"/>
      <c r="J10" s="681"/>
      <c r="K10" s="681"/>
      <c r="L10" s="681"/>
      <c r="M10" s="681"/>
      <c r="N10" s="681"/>
      <c r="O10" s="681"/>
      <c r="P10" s="681"/>
      <c r="Q10" s="682"/>
      <c r="R10" s="683" t="s">
        <v>138</v>
      </c>
      <c r="S10" s="684"/>
      <c r="T10" s="684"/>
      <c r="U10" s="684"/>
      <c r="V10" s="684"/>
      <c r="W10" s="684"/>
      <c r="X10" s="684"/>
      <c r="Y10" s="685"/>
      <c r="Z10" s="686" t="s">
        <v>237</v>
      </c>
      <c r="AA10" s="686"/>
      <c r="AB10" s="686"/>
      <c r="AC10" s="686"/>
      <c r="AD10" s="687" t="s">
        <v>237</v>
      </c>
      <c r="AE10" s="687"/>
      <c r="AF10" s="687"/>
      <c r="AG10" s="687"/>
      <c r="AH10" s="687"/>
      <c r="AI10" s="687"/>
      <c r="AJ10" s="687"/>
      <c r="AK10" s="687"/>
      <c r="AL10" s="688" t="s">
        <v>228</v>
      </c>
      <c r="AM10" s="689"/>
      <c r="AN10" s="689"/>
      <c r="AO10" s="690"/>
      <c r="AP10" s="680" t="s">
        <v>246</v>
      </c>
      <c r="AQ10" s="681"/>
      <c r="AR10" s="681"/>
      <c r="AS10" s="681"/>
      <c r="AT10" s="681"/>
      <c r="AU10" s="681"/>
      <c r="AV10" s="681"/>
      <c r="AW10" s="681"/>
      <c r="AX10" s="681"/>
      <c r="AY10" s="681"/>
      <c r="AZ10" s="681"/>
      <c r="BA10" s="681"/>
      <c r="BB10" s="681"/>
      <c r="BC10" s="681"/>
      <c r="BD10" s="681"/>
      <c r="BE10" s="681"/>
      <c r="BF10" s="682"/>
      <c r="BG10" s="683">
        <v>73523</v>
      </c>
      <c r="BH10" s="684"/>
      <c r="BI10" s="684"/>
      <c r="BJ10" s="684"/>
      <c r="BK10" s="684"/>
      <c r="BL10" s="684"/>
      <c r="BM10" s="684"/>
      <c r="BN10" s="685"/>
      <c r="BO10" s="686">
        <v>1.7</v>
      </c>
      <c r="BP10" s="686"/>
      <c r="BQ10" s="686"/>
      <c r="BR10" s="686"/>
      <c r="BS10" s="692" t="s">
        <v>228</v>
      </c>
      <c r="BT10" s="684"/>
      <c r="BU10" s="684"/>
      <c r="BV10" s="684"/>
      <c r="BW10" s="684"/>
      <c r="BX10" s="684"/>
      <c r="BY10" s="684"/>
      <c r="BZ10" s="684"/>
      <c r="CA10" s="684"/>
      <c r="CB10" s="693"/>
      <c r="CD10" s="698" t="s">
        <v>247</v>
      </c>
      <c r="CE10" s="699"/>
      <c r="CF10" s="699"/>
      <c r="CG10" s="699"/>
      <c r="CH10" s="699"/>
      <c r="CI10" s="699"/>
      <c r="CJ10" s="699"/>
      <c r="CK10" s="699"/>
      <c r="CL10" s="699"/>
      <c r="CM10" s="699"/>
      <c r="CN10" s="699"/>
      <c r="CO10" s="699"/>
      <c r="CP10" s="699"/>
      <c r="CQ10" s="700"/>
      <c r="CR10" s="683" t="s">
        <v>237</v>
      </c>
      <c r="CS10" s="684"/>
      <c r="CT10" s="684"/>
      <c r="CU10" s="684"/>
      <c r="CV10" s="684"/>
      <c r="CW10" s="684"/>
      <c r="CX10" s="684"/>
      <c r="CY10" s="685"/>
      <c r="CZ10" s="686" t="s">
        <v>176</v>
      </c>
      <c r="DA10" s="686"/>
      <c r="DB10" s="686"/>
      <c r="DC10" s="686"/>
      <c r="DD10" s="692" t="s">
        <v>138</v>
      </c>
      <c r="DE10" s="684"/>
      <c r="DF10" s="684"/>
      <c r="DG10" s="684"/>
      <c r="DH10" s="684"/>
      <c r="DI10" s="684"/>
      <c r="DJ10" s="684"/>
      <c r="DK10" s="684"/>
      <c r="DL10" s="684"/>
      <c r="DM10" s="684"/>
      <c r="DN10" s="684"/>
      <c r="DO10" s="684"/>
      <c r="DP10" s="685"/>
      <c r="DQ10" s="692" t="s">
        <v>138</v>
      </c>
      <c r="DR10" s="684"/>
      <c r="DS10" s="684"/>
      <c r="DT10" s="684"/>
      <c r="DU10" s="684"/>
      <c r="DV10" s="684"/>
      <c r="DW10" s="684"/>
      <c r="DX10" s="684"/>
      <c r="DY10" s="684"/>
      <c r="DZ10" s="684"/>
      <c r="EA10" s="684"/>
      <c r="EB10" s="684"/>
      <c r="EC10" s="693"/>
    </row>
    <row r="11" spans="2:143" ht="11.25" customHeight="1" x14ac:dyDescent="0.2">
      <c r="B11" s="680" t="s">
        <v>248</v>
      </c>
      <c r="C11" s="681"/>
      <c r="D11" s="681"/>
      <c r="E11" s="681"/>
      <c r="F11" s="681"/>
      <c r="G11" s="681"/>
      <c r="H11" s="681"/>
      <c r="I11" s="681"/>
      <c r="J11" s="681"/>
      <c r="K11" s="681"/>
      <c r="L11" s="681"/>
      <c r="M11" s="681"/>
      <c r="N11" s="681"/>
      <c r="O11" s="681"/>
      <c r="P11" s="681"/>
      <c r="Q11" s="682"/>
      <c r="R11" s="683">
        <v>394217</v>
      </c>
      <c r="S11" s="684"/>
      <c r="T11" s="684"/>
      <c r="U11" s="684"/>
      <c r="V11" s="684"/>
      <c r="W11" s="684"/>
      <c r="X11" s="684"/>
      <c r="Y11" s="685"/>
      <c r="Z11" s="688">
        <v>3.5</v>
      </c>
      <c r="AA11" s="689"/>
      <c r="AB11" s="689"/>
      <c r="AC11" s="701"/>
      <c r="AD11" s="692">
        <v>394217</v>
      </c>
      <c r="AE11" s="684"/>
      <c r="AF11" s="684"/>
      <c r="AG11" s="684"/>
      <c r="AH11" s="684"/>
      <c r="AI11" s="684"/>
      <c r="AJ11" s="684"/>
      <c r="AK11" s="685"/>
      <c r="AL11" s="688">
        <v>7.7</v>
      </c>
      <c r="AM11" s="689"/>
      <c r="AN11" s="689"/>
      <c r="AO11" s="690"/>
      <c r="AP11" s="680" t="s">
        <v>249</v>
      </c>
      <c r="AQ11" s="681"/>
      <c r="AR11" s="681"/>
      <c r="AS11" s="681"/>
      <c r="AT11" s="681"/>
      <c r="AU11" s="681"/>
      <c r="AV11" s="681"/>
      <c r="AW11" s="681"/>
      <c r="AX11" s="681"/>
      <c r="AY11" s="681"/>
      <c r="AZ11" s="681"/>
      <c r="BA11" s="681"/>
      <c r="BB11" s="681"/>
      <c r="BC11" s="681"/>
      <c r="BD11" s="681"/>
      <c r="BE11" s="681"/>
      <c r="BF11" s="682"/>
      <c r="BG11" s="683">
        <v>1134627</v>
      </c>
      <c r="BH11" s="684"/>
      <c r="BI11" s="684"/>
      <c r="BJ11" s="684"/>
      <c r="BK11" s="684"/>
      <c r="BL11" s="684"/>
      <c r="BM11" s="684"/>
      <c r="BN11" s="685"/>
      <c r="BO11" s="686">
        <v>26.5</v>
      </c>
      <c r="BP11" s="686"/>
      <c r="BQ11" s="686"/>
      <c r="BR11" s="686"/>
      <c r="BS11" s="692" t="s">
        <v>228</v>
      </c>
      <c r="BT11" s="684"/>
      <c r="BU11" s="684"/>
      <c r="BV11" s="684"/>
      <c r="BW11" s="684"/>
      <c r="BX11" s="684"/>
      <c r="BY11" s="684"/>
      <c r="BZ11" s="684"/>
      <c r="CA11" s="684"/>
      <c r="CB11" s="693"/>
      <c r="CD11" s="698" t="s">
        <v>250</v>
      </c>
      <c r="CE11" s="699"/>
      <c r="CF11" s="699"/>
      <c r="CG11" s="699"/>
      <c r="CH11" s="699"/>
      <c r="CI11" s="699"/>
      <c r="CJ11" s="699"/>
      <c r="CK11" s="699"/>
      <c r="CL11" s="699"/>
      <c r="CM11" s="699"/>
      <c r="CN11" s="699"/>
      <c r="CO11" s="699"/>
      <c r="CP11" s="699"/>
      <c r="CQ11" s="700"/>
      <c r="CR11" s="683">
        <v>628195</v>
      </c>
      <c r="CS11" s="684"/>
      <c r="CT11" s="684"/>
      <c r="CU11" s="684"/>
      <c r="CV11" s="684"/>
      <c r="CW11" s="684"/>
      <c r="CX11" s="684"/>
      <c r="CY11" s="685"/>
      <c r="CZ11" s="686">
        <v>5.8</v>
      </c>
      <c r="DA11" s="686"/>
      <c r="DB11" s="686"/>
      <c r="DC11" s="686"/>
      <c r="DD11" s="692">
        <v>289317</v>
      </c>
      <c r="DE11" s="684"/>
      <c r="DF11" s="684"/>
      <c r="DG11" s="684"/>
      <c r="DH11" s="684"/>
      <c r="DI11" s="684"/>
      <c r="DJ11" s="684"/>
      <c r="DK11" s="684"/>
      <c r="DL11" s="684"/>
      <c r="DM11" s="684"/>
      <c r="DN11" s="684"/>
      <c r="DO11" s="684"/>
      <c r="DP11" s="685"/>
      <c r="DQ11" s="692">
        <v>438464</v>
      </c>
      <c r="DR11" s="684"/>
      <c r="DS11" s="684"/>
      <c r="DT11" s="684"/>
      <c r="DU11" s="684"/>
      <c r="DV11" s="684"/>
      <c r="DW11" s="684"/>
      <c r="DX11" s="684"/>
      <c r="DY11" s="684"/>
      <c r="DZ11" s="684"/>
      <c r="EA11" s="684"/>
      <c r="EB11" s="684"/>
      <c r="EC11" s="693"/>
    </row>
    <row r="12" spans="2:143" ht="11.25" customHeight="1" x14ac:dyDescent="0.2">
      <c r="B12" s="680" t="s">
        <v>251</v>
      </c>
      <c r="C12" s="681"/>
      <c r="D12" s="681"/>
      <c r="E12" s="681"/>
      <c r="F12" s="681"/>
      <c r="G12" s="681"/>
      <c r="H12" s="681"/>
      <c r="I12" s="681"/>
      <c r="J12" s="681"/>
      <c r="K12" s="681"/>
      <c r="L12" s="681"/>
      <c r="M12" s="681"/>
      <c r="N12" s="681"/>
      <c r="O12" s="681"/>
      <c r="P12" s="681"/>
      <c r="Q12" s="682"/>
      <c r="R12" s="683">
        <v>26322</v>
      </c>
      <c r="S12" s="684"/>
      <c r="T12" s="684"/>
      <c r="U12" s="684"/>
      <c r="V12" s="684"/>
      <c r="W12" s="684"/>
      <c r="X12" s="684"/>
      <c r="Y12" s="685"/>
      <c r="Z12" s="686">
        <v>0.2</v>
      </c>
      <c r="AA12" s="686"/>
      <c r="AB12" s="686"/>
      <c r="AC12" s="686"/>
      <c r="AD12" s="687">
        <v>26322</v>
      </c>
      <c r="AE12" s="687"/>
      <c r="AF12" s="687"/>
      <c r="AG12" s="687"/>
      <c r="AH12" s="687"/>
      <c r="AI12" s="687"/>
      <c r="AJ12" s="687"/>
      <c r="AK12" s="687"/>
      <c r="AL12" s="688">
        <v>0.5</v>
      </c>
      <c r="AM12" s="689"/>
      <c r="AN12" s="689"/>
      <c r="AO12" s="690"/>
      <c r="AP12" s="680" t="s">
        <v>252</v>
      </c>
      <c r="AQ12" s="681"/>
      <c r="AR12" s="681"/>
      <c r="AS12" s="681"/>
      <c r="AT12" s="681"/>
      <c r="AU12" s="681"/>
      <c r="AV12" s="681"/>
      <c r="AW12" s="681"/>
      <c r="AX12" s="681"/>
      <c r="AY12" s="681"/>
      <c r="AZ12" s="681"/>
      <c r="BA12" s="681"/>
      <c r="BB12" s="681"/>
      <c r="BC12" s="681"/>
      <c r="BD12" s="681"/>
      <c r="BE12" s="681"/>
      <c r="BF12" s="682"/>
      <c r="BG12" s="683">
        <v>1864794</v>
      </c>
      <c r="BH12" s="684"/>
      <c r="BI12" s="684"/>
      <c r="BJ12" s="684"/>
      <c r="BK12" s="684"/>
      <c r="BL12" s="684"/>
      <c r="BM12" s="684"/>
      <c r="BN12" s="685"/>
      <c r="BO12" s="686">
        <v>43.6</v>
      </c>
      <c r="BP12" s="686"/>
      <c r="BQ12" s="686"/>
      <c r="BR12" s="686"/>
      <c r="BS12" s="692" t="s">
        <v>228</v>
      </c>
      <c r="BT12" s="684"/>
      <c r="BU12" s="684"/>
      <c r="BV12" s="684"/>
      <c r="BW12" s="684"/>
      <c r="BX12" s="684"/>
      <c r="BY12" s="684"/>
      <c r="BZ12" s="684"/>
      <c r="CA12" s="684"/>
      <c r="CB12" s="693"/>
      <c r="CD12" s="698" t="s">
        <v>253</v>
      </c>
      <c r="CE12" s="699"/>
      <c r="CF12" s="699"/>
      <c r="CG12" s="699"/>
      <c r="CH12" s="699"/>
      <c r="CI12" s="699"/>
      <c r="CJ12" s="699"/>
      <c r="CK12" s="699"/>
      <c r="CL12" s="699"/>
      <c r="CM12" s="699"/>
      <c r="CN12" s="699"/>
      <c r="CO12" s="699"/>
      <c r="CP12" s="699"/>
      <c r="CQ12" s="700"/>
      <c r="CR12" s="683">
        <v>251407</v>
      </c>
      <c r="CS12" s="684"/>
      <c r="CT12" s="684"/>
      <c r="CU12" s="684"/>
      <c r="CV12" s="684"/>
      <c r="CW12" s="684"/>
      <c r="CX12" s="684"/>
      <c r="CY12" s="685"/>
      <c r="CZ12" s="686">
        <v>2.2999999999999998</v>
      </c>
      <c r="DA12" s="686"/>
      <c r="DB12" s="686"/>
      <c r="DC12" s="686"/>
      <c r="DD12" s="692" t="s">
        <v>138</v>
      </c>
      <c r="DE12" s="684"/>
      <c r="DF12" s="684"/>
      <c r="DG12" s="684"/>
      <c r="DH12" s="684"/>
      <c r="DI12" s="684"/>
      <c r="DJ12" s="684"/>
      <c r="DK12" s="684"/>
      <c r="DL12" s="684"/>
      <c r="DM12" s="684"/>
      <c r="DN12" s="684"/>
      <c r="DO12" s="684"/>
      <c r="DP12" s="685"/>
      <c r="DQ12" s="692">
        <v>151292</v>
      </c>
      <c r="DR12" s="684"/>
      <c r="DS12" s="684"/>
      <c r="DT12" s="684"/>
      <c r="DU12" s="684"/>
      <c r="DV12" s="684"/>
      <c r="DW12" s="684"/>
      <c r="DX12" s="684"/>
      <c r="DY12" s="684"/>
      <c r="DZ12" s="684"/>
      <c r="EA12" s="684"/>
      <c r="EB12" s="684"/>
      <c r="EC12" s="693"/>
    </row>
    <row r="13" spans="2:143" ht="11.25" customHeight="1" x14ac:dyDescent="0.2">
      <c r="B13" s="680" t="s">
        <v>254</v>
      </c>
      <c r="C13" s="681"/>
      <c r="D13" s="681"/>
      <c r="E13" s="681"/>
      <c r="F13" s="681"/>
      <c r="G13" s="681"/>
      <c r="H13" s="681"/>
      <c r="I13" s="681"/>
      <c r="J13" s="681"/>
      <c r="K13" s="681"/>
      <c r="L13" s="681"/>
      <c r="M13" s="681"/>
      <c r="N13" s="681"/>
      <c r="O13" s="681"/>
      <c r="P13" s="681"/>
      <c r="Q13" s="682"/>
      <c r="R13" s="683" t="s">
        <v>138</v>
      </c>
      <c r="S13" s="684"/>
      <c r="T13" s="684"/>
      <c r="U13" s="684"/>
      <c r="V13" s="684"/>
      <c r="W13" s="684"/>
      <c r="X13" s="684"/>
      <c r="Y13" s="685"/>
      <c r="Z13" s="686" t="s">
        <v>255</v>
      </c>
      <c r="AA13" s="686"/>
      <c r="AB13" s="686"/>
      <c r="AC13" s="686"/>
      <c r="AD13" s="687" t="s">
        <v>138</v>
      </c>
      <c r="AE13" s="687"/>
      <c r="AF13" s="687"/>
      <c r="AG13" s="687"/>
      <c r="AH13" s="687"/>
      <c r="AI13" s="687"/>
      <c r="AJ13" s="687"/>
      <c r="AK13" s="687"/>
      <c r="AL13" s="688" t="s">
        <v>255</v>
      </c>
      <c r="AM13" s="689"/>
      <c r="AN13" s="689"/>
      <c r="AO13" s="690"/>
      <c r="AP13" s="680" t="s">
        <v>256</v>
      </c>
      <c r="AQ13" s="681"/>
      <c r="AR13" s="681"/>
      <c r="AS13" s="681"/>
      <c r="AT13" s="681"/>
      <c r="AU13" s="681"/>
      <c r="AV13" s="681"/>
      <c r="AW13" s="681"/>
      <c r="AX13" s="681"/>
      <c r="AY13" s="681"/>
      <c r="AZ13" s="681"/>
      <c r="BA13" s="681"/>
      <c r="BB13" s="681"/>
      <c r="BC13" s="681"/>
      <c r="BD13" s="681"/>
      <c r="BE13" s="681"/>
      <c r="BF13" s="682"/>
      <c r="BG13" s="683">
        <v>1858348</v>
      </c>
      <c r="BH13" s="684"/>
      <c r="BI13" s="684"/>
      <c r="BJ13" s="684"/>
      <c r="BK13" s="684"/>
      <c r="BL13" s="684"/>
      <c r="BM13" s="684"/>
      <c r="BN13" s="685"/>
      <c r="BO13" s="686">
        <v>43.5</v>
      </c>
      <c r="BP13" s="686"/>
      <c r="BQ13" s="686"/>
      <c r="BR13" s="686"/>
      <c r="BS13" s="692" t="s">
        <v>228</v>
      </c>
      <c r="BT13" s="684"/>
      <c r="BU13" s="684"/>
      <c r="BV13" s="684"/>
      <c r="BW13" s="684"/>
      <c r="BX13" s="684"/>
      <c r="BY13" s="684"/>
      <c r="BZ13" s="684"/>
      <c r="CA13" s="684"/>
      <c r="CB13" s="693"/>
      <c r="CD13" s="698" t="s">
        <v>257</v>
      </c>
      <c r="CE13" s="699"/>
      <c r="CF13" s="699"/>
      <c r="CG13" s="699"/>
      <c r="CH13" s="699"/>
      <c r="CI13" s="699"/>
      <c r="CJ13" s="699"/>
      <c r="CK13" s="699"/>
      <c r="CL13" s="699"/>
      <c r="CM13" s="699"/>
      <c r="CN13" s="699"/>
      <c r="CO13" s="699"/>
      <c r="CP13" s="699"/>
      <c r="CQ13" s="700"/>
      <c r="CR13" s="683">
        <v>1605598</v>
      </c>
      <c r="CS13" s="684"/>
      <c r="CT13" s="684"/>
      <c r="CU13" s="684"/>
      <c r="CV13" s="684"/>
      <c r="CW13" s="684"/>
      <c r="CX13" s="684"/>
      <c r="CY13" s="685"/>
      <c r="CZ13" s="686">
        <v>14.9</v>
      </c>
      <c r="DA13" s="686"/>
      <c r="DB13" s="686"/>
      <c r="DC13" s="686"/>
      <c r="DD13" s="692">
        <v>1148891</v>
      </c>
      <c r="DE13" s="684"/>
      <c r="DF13" s="684"/>
      <c r="DG13" s="684"/>
      <c r="DH13" s="684"/>
      <c r="DI13" s="684"/>
      <c r="DJ13" s="684"/>
      <c r="DK13" s="684"/>
      <c r="DL13" s="684"/>
      <c r="DM13" s="684"/>
      <c r="DN13" s="684"/>
      <c r="DO13" s="684"/>
      <c r="DP13" s="685"/>
      <c r="DQ13" s="692">
        <v>788514</v>
      </c>
      <c r="DR13" s="684"/>
      <c r="DS13" s="684"/>
      <c r="DT13" s="684"/>
      <c r="DU13" s="684"/>
      <c r="DV13" s="684"/>
      <c r="DW13" s="684"/>
      <c r="DX13" s="684"/>
      <c r="DY13" s="684"/>
      <c r="DZ13" s="684"/>
      <c r="EA13" s="684"/>
      <c r="EB13" s="684"/>
      <c r="EC13" s="693"/>
    </row>
    <row r="14" spans="2:143" ht="11.25" customHeight="1" x14ac:dyDescent="0.2">
      <c r="B14" s="680" t="s">
        <v>258</v>
      </c>
      <c r="C14" s="681"/>
      <c r="D14" s="681"/>
      <c r="E14" s="681"/>
      <c r="F14" s="681"/>
      <c r="G14" s="681"/>
      <c r="H14" s="681"/>
      <c r="I14" s="681"/>
      <c r="J14" s="681"/>
      <c r="K14" s="681"/>
      <c r="L14" s="681"/>
      <c r="M14" s="681"/>
      <c r="N14" s="681"/>
      <c r="O14" s="681"/>
      <c r="P14" s="681"/>
      <c r="Q14" s="682"/>
      <c r="R14" s="683">
        <v>12616</v>
      </c>
      <c r="S14" s="684"/>
      <c r="T14" s="684"/>
      <c r="U14" s="684"/>
      <c r="V14" s="684"/>
      <c r="W14" s="684"/>
      <c r="X14" s="684"/>
      <c r="Y14" s="685"/>
      <c r="Z14" s="686">
        <v>0.1</v>
      </c>
      <c r="AA14" s="686"/>
      <c r="AB14" s="686"/>
      <c r="AC14" s="686"/>
      <c r="AD14" s="687">
        <v>12616</v>
      </c>
      <c r="AE14" s="687"/>
      <c r="AF14" s="687"/>
      <c r="AG14" s="687"/>
      <c r="AH14" s="687"/>
      <c r="AI14" s="687"/>
      <c r="AJ14" s="687"/>
      <c r="AK14" s="687"/>
      <c r="AL14" s="688">
        <v>0.2</v>
      </c>
      <c r="AM14" s="689"/>
      <c r="AN14" s="689"/>
      <c r="AO14" s="690"/>
      <c r="AP14" s="680" t="s">
        <v>259</v>
      </c>
      <c r="AQ14" s="681"/>
      <c r="AR14" s="681"/>
      <c r="AS14" s="681"/>
      <c r="AT14" s="681"/>
      <c r="AU14" s="681"/>
      <c r="AV14" s="681"/>
      <c r="AW14" s="681"/>
      <c r="AX14" s="681"/>
      <c r="AY14" s="681"/>
      <c r="AZ14" s="681"/>
      <c r="BA14" s="681"/>
      <c r="BB14" s="681"/>
      <c r="BC14" s="681"/>
      <c r="BD14" s="681"/>
      <c r="BE14" s="681"/>
      <c r="BF14" s="682"/>
      <c r="BG14" s="683">
        <v>58255</v>
      </c>
      <c r="BH14" s="684"/>
      <c r="BI14" s="684"/>
      <c r="BJ14" s="684"/>
      <c r="BK14" s="684"/>
      <c r="BL14" s="684"/>
      <c r="BM14" s="684"/>
      <c r="BN14" s="685"/>
      <c r="BO14" s="686">
        <v>1.4</v>
      </c>
      <c r="BP14" s="686"/>
      <c r="BQ14" s="686"/>
      <c r="BR14" s="686"/>
      <c r="BS14" s="692" t="s">
        <v>138</v>
      </c>
      <c r="BT14" s="684"/>
      <c r="BU14" s="684"/>
      <c r="BV14" s="684"/>
      <c r="BW14" s="684"/>
      <c r="BX14" s="684"/>
      <c r="BY14" s="684"/>
      <c r="BZ14" s="684"/>
      <c r="CA14" s="684"/>
      <c r="CB14" s="693"/>
      <c r="CD14" s="698" t="s">
        <v>260</v>
      </c>
      <c r="CE14" s="699"/>
      <c r="CF14" s="699"/>
      <c r="CG14" s="699"/>
      <c r="CH14" s="699"/>
      <c r="CI14" s="699"/>
      <c r="CJ14" s="699"/>
      <c r="CK14" s="699"/>
      <c r="CL14" s="699"/>
      <c r="CM14" s="699"/>
      <c r="CN14" s="699"/>
      <c r="CO14" s="699"/>
      <c r="CP14" s="699"/>
      <c r="CQ14" s="700"/>
      <c r="CR14" s="683">
        <v>318527</v>
      </c>
      <c r="CS14" s="684"/>
      <c r="CT14" s="684"/>
      <c r="CU14" s="684"/>
      <c r="CV14" s="684"/>
      <c r="CW14" s="684"/>
      <c r="CX14" s="684"/>
      <c r="CY14" s="685"/>
      <c r="CZ14" s="686">
        <v>3</v>
      </c>
      <c r="DA14" s="686"/>
      <c r="DB14" s="686"/>
      <c r="DC14" s="686"/>
      <c r="DD14" s="692">
        <v>7247</v>
      </c>
      <c r="DE14" s="684"/>
      <c r="DF14" s="684"/>
      <c r="DG14" s="684"/>
      <c r="DH14" s="684"/>
      <c r="DI14" s="684"/>
      <c r="DJ14" s="684"/>
      <c r="DK14" s="684"/>
      <c r="DL14" s="684"/>
      <c r="DM14" s="684"/>
      <c r="DN14" s="684"/>
      <c r="DO14" s="684"/>
      <c r="DP14" s="685"/>
      <c r="DQ14" s="692">
        <v>312838</v>
      </c>
      <c r="DR14" s="684"/>
      <c r="DS14" s="684"/>
      <c r="DT14" s="684"/>
      <c r="DU14" s="684"/>
      <c r="DV14" s="684"/>
      <c r="DW14" s="684"/>
      <c r="DX14" s="684"/>
      <c r="DY14" s="684"/>
      <c r="DZ14" s="684"/>
      <c r="EA14" s="684"/>
      <c r="EB14" s="684"/>
      <c r="EC14" s="693"/>
    </row>
    <row r="15" spans="2:143" ht="11.25" customHeight="1" x14ac:dyDescent="0.2">
      <c r="B15" s="680" t="s">
        <v>261</v>
      </c>
      <c r="C15" s="681"/>
      <c r="D15" s="681"/>
      <c r="E15" s="681"/>
      <c r="F15" s="681"/>
      <c r="G15" s="681"/>
      <c r="H15" s="681"/>
      <c r="I15" s="681"/>
      <c r="J15" s="681"/>
      <c r="K15" s="681"/>
      <c r="L15" s="681"/>
      <c r="M15" s="681"/>
      <c r="N15" s="681"/>
      <c r="O15" s="681"/>
      <c r="P15" s="681"/>
      <c r="Q15" s="682"/>
      <c r="R15" s="683" t="s">
        <v>138</v>
      </c>
      <c r="S15" s="684"/>
      <c r="T15" s="684"/>
      <c r="U15" s="684"/>
      <c r="V15" s="684"/>
      <c r="W15" s="684"/>
      <c r="X15" s="684"/>
      <c r="Y15" s="685"/>
      <c r="Z15" s="686" t="s">
        <v>228</v>
      </c>
      <c r="AA15" s="686"/>
      <c r="AB15" s="686"/>
      <c r="AC15" s="686"/>
      <c r="AD15" s="687" t="s">
        <v>255</v>
      </c>
      <c r="AE15" s="687"/>
      <c r="AF15" s="687"/>
      <c r="AG15" s="687"/>
      <c r="AH15" s="687"/>
      <c r="AI15" s="687"/>
      <c r="AJ15" s="687"/>
      <c r="AK15" s="687"/>
      <c r="AL15" s="688" t="s">
        <v>228</v>
      </c>
      <c r="AM15" s="689"/>
      <c r="AN15" s="689"/>
      <c r="AO15" s="690"/>
      <c r="AP15" s="680" t="s">
        <v>262</v>
      </c>
      <c r="AQ15" s="681"/>
      <c r="AR15" s="681"/>
      <c r="AS15" s="681"/>
      <c r="AT15" s="681"/>
      <c r="AU15" s="681"/>
      <c r="AV15" s="681"/>
      <c r="AW15" s="681"/>
      <c r="AX15" s="681"/>
      <c r="AY15" s="681"/>
      <c r="AZ15" s="681"/>
      <c r="BA15" s="681"/>
      <c r="BB15" s="681"/>
      <c r="BC15" s="681"/>
      <c r="BD15" s="681"/>
      <c r="BE15" s="681"/>
      <c r="BF15" s="682"/>
      <c r="BG15" s="683">
        <v>159856</v>
      </c>
      <c r="BH15" s="684"/>
      <c r="BI15" s="684"/>
      <c r="BJ15" s="684"/>
      <c r="BK15" s="684"/>
      <c r="BL15" s="684"/>
      <c r="BM15" s="684"/>
      <c r="BN15" s="685"/>
      <c r="BO15" s="686">
        <v>3.7</v>
      </c>
      <c r="BP15" s="686"/>
      <c r="BQ15" s="686"/>
      <c r="BR15" s="686"/>
      <c r="BS15" s="692" t="s">
        <v>228</v>
      </c>
      <c r="BT15" s="684"/>
      <c r="BU15" s="684"/>
      <c r="BV15" s="684"/>
      <c r="BW15" s="684"/>
      <c r="BX15" s="684"/>
      <c r="BY15" s="684"/>
      <c r="BZ15" s="684"/>
      <c r="CA15" s="684"/>
      <c r="CB15" s="693"/>
      <c r="CD15" s="698" t="s">
        <v>263</v>
      </c>
      <c r="CE15" s="699"/>
      <c r="CF15" s="699"/>
      <c r="CG15" s="699"/>
      <c r="CH15" s="699"/>
      <c r="CI15" s="699"/>
      <c r="CJ15" s="699"/>
      <c r="CK15" s="699"/>
      <c r="CL15" s="699"/>
      <c r="CM15" s="699"/>
      <c r="CN15" s="699"/>
      <c r="CO15" s="699"/>
      <c r="CP15" s="699"/>
      <c r="CQ15" s="700"/>
      <c r="CR15" s="683">
        <v>919369</v>
      </c>
      <c r="CS15" s="684"/>
      <c r="CT15" s="684"/>
      <c r="CU15" s="684"/>
      <c r="CV15" s="684"/>
      <c r="CW15" s="684"/>
      <c r="CX15" s="684"/>
      <c r="CY15" s="685"/>
      <c r="CZ15" s="686">
        <v>8.5</v>
      </c>
      <c r="DA15" s="686"/>
      <c r="DB15" s="686"/>
      <c r="DC15" s="686"/>
      <c r="DD15" s="692">
        <v>189213</v>
      </c>
      <c r="DE15" s="684"/>
      <c r="DF15" s="684"/>
      <c r="DG15" s="684"/>
      <c r="DH15" s="684"/>
      <c r="DI15" s="684"/>
      <c r="DJ15" s="684"/>
      <c r="DK15" s="684"/>
      <c r="DL15" s="684"/>
      <c r="DM15" s="684"/>
      <c r="DN15" s="684"/>
      <c r="DO15" s="684"/>
      <c r="DP15" s="685"/>
      <c r="DQ15" s="692">
        <v>818015</v>
      </c>
      <c r="DR15" s="684"/>
      <c r="DS15" s="684"/>
      <c r="DT15" s="684"/>
      <c r="DU15" s="684"/>
      <c r="DV15" s="684"/>
      <c r="DW15" s="684"/>
      <c r="DX15" s="684"/>
      <c r="DY15" s="684"/>
      <c r="DZ15" s="684"/>
      <c r="EA15" s="684"/>
      <c r="EB15" s="684"/>
      <c r="EC15" s="693"/>
    </row>
    <row r="16" spans="2:143" ht="11.25" customHeight="1" x14ac:dyDescent="0.2">
      <c r="B16" s="680" t="s">
        <v>264</v>
      </c>
      <c r="C16" s="681"/>
      <c r="D16" s="681"/>
      <c r="E16" s="681"/>
      <c r="F16" s="681"/>
      <c r="G16" s="681"/>
      <c r="H16" s="681"/>
      <c r="I16" s="681"/>
      <c r="J16" s="681"/>
      <c r="K16" s="681"/>
      <c r="L16" s="681"/>
      <c r="M16" s="681"/>
      <c r="N16" s="681"/>
      <c r="O16" s="681"/>
      <c r="P16" s="681"/>
      <c r="Q16" s="682"/>
      <c r="R16" s="683">
        <v>3961</v>
      </c>
      <c r="S16" s="684"/>
      <c r="T16" s="684"/>
      <c r="U16" s="684"/>
      <c r="V16" s="684"/>
      <c r="W16" s="684"/>
      <c r="X16" s="684"/>
      <c r="Y16" s="685"/>
      <c r="Z16" s="686">
        <v>0</v>
      </c>
      <c r="AA16" s="686"/>
      <c r="AB16" s="686"/>
      <c r="AC16" s="686"/>
      <c r="AD16" s="687">
        <v>3961</v>
      </c>
      <c r="AE16" s="687"/>
      <c r="AF16" s="687"/>
      <c r="AG16" s="687"/>
      <c r="AH16" s="687"/>
      <c r="AI16" s="687"/>
      <c r="AJ16" s="687"/>
      <c r="AK16" s="687"/>
      <c r="AL16" s="688">
        <v>0.1</v>
      </c>
      <c r="AM16" s="689"/>
      <c r="AN16" s="689"/>
      <c r="AO16" s="690"/>
      <c r="AP16" s="680" t="s">
        <v>265</v>
      </c>
      <c r="AQ16" s="681"/>
      <c r="AR16" s="681"/>
      <c r="AS16" s="681"/>
      <c r="AT16" s="681"/>
      <c r="AU16" s="681"/>
      <c r="AV16" s="681"/>
      <c r="AW16" s="681"/>
      <c r="AX16" s="681"/>
      <c r="AY16" s="681"/>
      <c r="AZ16" s="681"/>
      <c r="BA16" s="681"/>
      <c r="BB16" s="681"/>
      <c r="BC16" s="681"/>
      <c r="BD16" s="681"/>
      <c r="BE16" s="681"/>
      <c r="BF16" s="682"/>
      <c r="BG16" s="683" t="s">
        <v>237</v>
      </c>
      <c r="BH16" s="684"/>
      <c r="BI16" s="684"/>
      <c r="BJ16" s="684"/>
      <c r="BK16" s="684"/>
      <c r="BL16" s="684"/>
      <c r="BM16" s="684"/>
      <c r="BN16" s="685"/>
      <c r="BO16" s="686" t="s">
        <v>138</v>
      </c>
      <c r="BP16" s="686"/>
      <c r="BQ16" s="686"/>
      <c r="BR16" s="686"/>
      <c r="BS16" s="692" t="s">
        <v>237</v>
      </c>
      <c r="BT16" s="684"/>
      <c r="BU16" s="684"/>
      <c r="BV16" s="684"/>
      <c r="BW16" s="684"/>
      <c r="BX16" s="684"/>
      <c r="BY16" s="684"/>
      <c r="BZ16" s="684"/>
      <c r="CA16" s="684"/>
      <c r="CB16" s="693"/>
      <c r="CD16" s="698" t="s">
        <v>266</v>
      </c>
      <c r="CE16" s="699"/>
      <c r="CF16" s="699"/>
      <c r="CG16" s="699"/>
      <c r="CH16" s="699"/>
      <c r="CI16" s="699"/>
      <c r="CJ16" s="699"/>
      <c r="CK16" s="699"/>
      <c r="CL16" s="699"/>
      <c r="CM16" s="699"/>
      <c r="CN16" s="699"/>
      <c r="CO16" s="699"/>
      <c r="CP16" s="699"/>
      <c r="CQ16" s="700"/>
      <c r="CR16" s="683">
        <v>102925</v>
      </c>
      <c r="CS16" s="684"/>
      <c r="CT16" s="684"/>
      <c r="CU16" s="684"/>
      <c r="CV16" s="684"/>
      <c r="CW16" s="684"/>
      <c r="CX16" s="684"/>
      <c r="CY16" s="685"/>
      <c r="CZ16" s="686">
        <v>1</v>
      </c>
      <c r="DA16" s="686"/>
      <c r="DB16" s="686"/>
      <c r="DC16" s="686"/>
      <c r="DD16" s="692" t="s">
        <v>228</v>
      </c>
      <c r="DE16" s="684"/>
      <c r="DF16" s="684"/>
      <c r="DG16" s="684"/>
      <c r="DH16" s="684"/>
      <c r="DI16" s="684"/>
      <c r="DJ16" s="684"/>
      <c r="DK16" s="684"/>
      <c r="DL16" s="684"/>
      <c r="DM16" s="684"/>
      <c r="DN16" s="684"/>
      <c r="DO16" s="684"/>
      <c r="DP16" s="685"/>
      <c r="DQ16" s="692">
        <v>89701</v>
      </c>
      <c r="DR16" s="684"/>
      <c r="DS16" s="684"/>
      <c r="DT16" s="684"/>
      <c r="DU16" s="684"/>
      <c r="DV16" s="684"/>
      <c r="DW16" s="684"/>
      <c r="DX16" s="684"/>
      <c r="DY16" s="684"/>
      <c r="DZ16" s="684"/>
      <c r="EA16" s="684"/>
      <c r="EB16" s="684"/>
      <c r="EC16" s="693"/>
    </row>
    <row r="17" spans="2:133" ht="11.25" customHeight="1" x14ac:dyDescent="0.2">
      <c r="B17" s="680" t="s">
        <v>267</v>
      </c>
      <c r="C17" s="681"/>
      <c r="D17" s="681"/>
      <c r="E17" s="681"/>
      <c r="F17" s="681"/>
      <c r="G17" s="681"/>
      <c r="H17" s="681"/>
      <c r="I17" s="681"/>
      <c r="J17" s="681"/>
      <c r="K17" s="681"/>
      <c r="L17" s="681"/>
      <c r="M17" s="681"/>
      <c r="N17" s="681"/>
      <c r="O17" s="681"/>
      <c r="P17" s="681"/>
      <c r="Q17" s="682"/>
      <c r="R17" s="683">
        <v>62469</v>
      </c>
      <c r="S17" s="684"/>
      <c r="T17" s="684"/>
      <c r="U17" s="684"/>
      <c r="V17" s="684"/>
      <c r="W17" s="684"/>
      <c r="X17" s="684"/>
      <c r="Y17" s="685"/>
      <c r="Z17" s="686">
        <v>0.5</v>
      </c>
      <c r="AA17" s="686"/>
      <c r="AB17" s="686"/>
      <c r="AC17" s="686"/>
      <c r="AD17" s="687">
        <v>62469</v>
      </c>
      <c r="AE17" s="687"/>
      <c r="AF17" s="687"/>
      <c r="AG17" s="687"/>
      <c r="AH17" s="687"/>
      <c r="AI17" s="687"/>
      <c r="AJ17" s="687"/>
      <c r="AK17" s="687"/>
      <c r="AL17" s="688">
        <v>1.2</v>
      </c>
      <c r="AM17" s="689"/>
      <c r="AN17" s="689"/>
      <c r="AO17" s="690"/>
      <c r="AP17" s="680" t="s">
        <v>268</v>
      </c>
      <c r="AQ17" s="681"/>
      <c r="AR17" s="681"/>
      <c r="AS17" s="681"/>
      <c r="AT17" s="681"/>
      <c r="AU17" s="681"/>
      <c r="AV17" s="681"/>
      <c r="AW17" s="681"/>
      <c r="AX17" s="681"/>
      <c r="AY17" s="681"/>
      <c r="AZ17" s="681"/>
      <c r="BA17" s="681"/>
      <c r="BB17" s="681"/>
      <c r="BC17" s="681"/>
      <c r="BD17" s="681"/>
      <c r="BE17" s="681"/>
      <c r="BF17" s="682"/>
      <c r="BG17" s="683" t="s">
        <v>138</v>
      </c>
      <c r="BH17" s="684"/>
      <c r="BI17" s="684"/>
      <c r="BJ17" s="684"/>
      <c r="BK17" s="684"/>
      <c r="BL17" s="684"/>
      <c r="BM17" s="684"/>
      <c r="BN17" s="685"/>
      <c r="BO17" s="686" t="s">
        <v>228</v>
      </c>
      <c r="BP17" s="686"/>
      <c r="BQ17" s="686"/>
      <c r="BR17" s="686"/>
      <c r="BS17" s="692" t="s">
        <v>138</v>
      </c>
      <c r="BT17" s="684"/>
      <c r="BU17" s="684"/>
      <c r="BV17" s="684"/>
      <c r="BW17" s="684"/>
      <c r="BX17" s="684"/>
      <c r="BY17" s="684"/>
      <c r="BZ17" s="684"/>
      <c r="CA17" s="684"/>
      <c r="CB17" s="693"/>
      <c r="CD17" s="698" t="s">
        <v>269</v>
      </c>
      <c r="CE17" s="699"/>
      <c r="CF17" s="699"/>
      <c r="CG17" s="699"/>
      <c r="CH17" s="699"/>
      <c r="CI17" s="699"/>
      <c r="CJ17" s="699"/>
      <c r="CK17" s="699"/>
      <c r="CL17" s="699"/>
      <c r="CM17" s="699"/>
      <c r="CN17" s="699"/>
      <c r="CO17" s="699"/>
      <c r="CP17" s="699"/>
      <c r="CQ17" s="700"/>
      <c r="CR17" s="683">
        <v>610395</v>
      </c>
      <c r="CS17" s="684"/>
      <c r="CT17" s="684"/>
      <c r="CU17" s="684"/>
      <c r="CV17" s="684"/>
      <c r="CW17" s="684"/>
      <c r="CX17" s="684"/>
      <c r="CY17" s="685"/>
      <c r="CZ17" s="686">
        <v>5.7</v>
      </c>
      <c r="DA17" s="686"/>
      <c r="DB17" s="686"/>
      <c r="DC17" s="686"/>
      <c r="DD17" s="692" t="s">
        <v>138</v>
      </c>
      <c r="DE17" s="684"/>
      <c r="DF17" s="684"/>
      <c r="DG17" s="684"/>
      <c r="DH17" s="684"/>
      <c r="DI17" s="684"/>
      <c r="DJ17" s="684"/>
      <c r="DK17" s="684"/>
      <c r="DL17" s="684"/>
      <c r="DM17" s="684"/>
      <c r="DN17" s="684"/>
      <c r="DO17" s="684"/>
      <c r="DP17" s="685"/>
      <c r="DQ17" s="692">
        <v>596331</v>
      </c>
      <c r="DR17" s="684"/>
      <c r="DS17" s="684"/>
      <c r="DT17" s="684"/>
      <c r="DU17" s="684"/>
      <c r="DV17" s="684"/>
      <c r="DW17" s="684"/>
      <c r="DX17" s="684"/>
      <c r="DY17" s="684"/>
      <c r="DZ17" s="684"/>
      <c r="EA17" s="684"/>
      <c r="EB17" s="684"/>
      <c r="EC17" s="693"/>
    </row>
    <row r="18" spans="2:133" ht="11.25" customHeight="1" x14ac:dyDescent="0.2">
      <c r="B18" s="680" t="s">
        <v>270</v>
      </c>
      <c r="C18" s="681"/>
      <c r="D18" s="681"/>
      <c r="E18" s="681"/>
      <c r="F18" s="681"/>
      <c r="G18" s="681"/>
      <c r="H18" s="681"/>
      <c r="I18" s="681"/>
      <c r="J18" s="681"/>
      <c r="K18" s="681"/>
      <c r="L18" s="681"/>
      <c r="M18" s="681"/>
      <c r="N18" s="681"/>
      <c r="O18" s="681"/>
      <c r="P18" s="681"/>
      <c r="Q18" s="682"/>
      <c r="R18" s="683">
        <v>22721</v>
      </c>
      <c r="S18" s="684"/>
      <c r="T18" s="684"/>
      <c r="U18" s="684"/>
      <c r="V18" s="684"/>
      <c r="W18" s="684"/>
      <c r="X18" s="684"/>
      <c r="Y18" s="685"/>
      <c r="Z18" s="686">
        <v>0.2</v>
      </c>
      <c r="AA18" s="686"/>
      <c r="AB18" s="686"/>
      <c r="AC18" s="686"/>
      <c r="AD18" s="687">
        <v>22721</v>
      </c>
      <c r="AE18" s="687"/>
      <c r="AF18" s="687"/>
      <c r="AG18" s="687"/>
      <c r="AH18" s="687"/>
      <c r="AI18" s="687"/>
      <c r="AJ18" s="687"/>
      <c r="AK18" s="687"/>
      <c r="AL18" s="688">
        <v>0.4</v>
      </c>
      <c r="AM18" s="689"/>
      <c r="AN18" s="689"/>
      <c r="AO18" s="690"/>
      <c r="AP18" s="680" t="s">
        <v>271</v>
      </c>
      <c r="AQ18" s="681"/>
      <c r="AR18" s="681"/>
      <c r="AS18" s="681"/>
      <c r="AT18" s="681"/>
      <c r="AU18" s="681"/>
      <c r="AV18" s="681"/>
      <c r="AW18" s="681"/>
      <c r="AX18" s="681"/>
      <c r="AY18" s="681"/>
      <c r="AZ18" s="681"/>
      <c r="BA18" s="681"/>
      <c r="BB18" s="681"/>
      <c r="BC18" s="681"/>
      <c r="BD18" s="681"/>
      <c r="BE18" s="681"/>
      <c r="BF18" s="682"/>
      <c r="BG18" s="683" t="s">
        <v>228</v>
      </c>
      <c r="BH18" s="684"/>
      <c r="BI18" s="684"/>
      <c r="BJ18" s="684"/>
      <c r="BK18" s="684"/>
      <c r="BL18" s="684"/>
      <c r="BM18" s="684"/>
      <c r="BN18" s="685"/>
      <c r="BO18" s="686" t="s">
        <v>138</v>
      </c>
      <c r="BP18" s="686"/>
      <c r="BQ18" s="686"/>
      <c r="BR18" s="686"/>
      <c r="BS18" s="692" t="s">
        <v>138</v>
      </c>
      <c r="BT18" s="684"/>
      <c r="BU18" s="684"/>
      <c r="BV18" s="684"/>
      <c r="BW18" s="684"/>
      <c r="BX18" s="684"/>
      <c r="BY18" s="684"/>
      <c r="BZ18" s="684"/>
      <c r="CA18" s="684"/>
      <c r="CB18" s="693"/>
      <c r="CD18" s="698" t="s">
        <v>272</v>
      </c>
      <c r="CE18" s="699"/>
      <c r="CF18" s="699"/>
      <c r="CG18" s="699"/>
      <c r="CH18" s="699"/>
      <c r="CI18" s="699"/>
      <c r="CJ18" s="699"/>
      <c r="CK18" s="699"/>
      <c r="CL18" s="699"/>
      <c r="CM18" s="699"/>
      <c r="CN18" s="699"/>
      <c r="CO18" s="699"/>
      <c r="CP18" s="699"/>
      <c r="CQ18" s="700"/>
      <c r="CR18" s="683" t="s">
        <v>138</v>
      </c>
      <c r="CS18" s="684"/>
      <c r="CT18" s="684"/>
      <c r="CU18" s="684"/>
      <c r="CV18" s="684"/>
      <c r="CW18" s="684"/>
      <c r="CX18" s="684"/>
      <c r="CY18" s="685"/>
      <c r="CZ18" s="686" t="s">
        <v>228</v>
      </c>
      <c r="DA18" s="686"/>
      <c r="DB18" s="686"/>
      <c r="DC18" s="686"/>
      <c r="DD18" s="692" t="s">
        <v>228</v>
      </c>
      <c r="DE18" s="684"/>
      <c r="DF18" s="684"/>
      <c r="DG18" s="684"/>
      <c r="DH18" s="684"/>
      <c r="DI18" s="684"/>
      <c r="DJ18" s="684"/>
      <c r="DK18" s="684"/>
      <c r="DL18" s="684"/>
      <c r="DM18" s="684"/>
      <c r="DN18" s="684"/>
      <c r="DO18" s="684"/>
      <c r="DP18" s="685"/>
      <c r="DQ18" s="692" t="s">
        <v>138</v>
      </c>
      <c r="DR18" s="684"/>
      <c r="DS18" s="684"/>
      <c r="DT18" s="684"/>
      <c r="DU18" s="684"/>
      <c r="DV18" s="684"/>
      <c r="DW18" s="684"/>
      <c r="DX18" s="684"/>
      <c r="DY18" s="684"/>
      <c r="DZ18" s="684"/>
      <c r="EA18" s="684"/>
      <c r="EB18" s="684"/>
      <c r="EC18" s="693"/>
    </row>
    <row r="19" spans="2:133" ht="11.25" customHeight="1" x14ac:dyDescent="0.2">
      <c r="B19" s="680" t="s">
        <v>273</v>
      </c>
      <c r="C19" s="681"/>
      <c r="D19" s="681"/>
      <c r="E19" s="681"/>
      <c r="F19" s="681"/>
      <c r="G19" s="681"/>
      <c r="H19" s="681"/>
      <c r="I19" s="681"/>
      <c r="J19" s="681"/>
      <c r="K19" s="681"/>
      <c r="L19" s="681"/>
      <c r="M19" s="681"/>
      <c r="N19" s="681"/>
      <c r="O19" s="681"/>
      <c r="P19" s="681"/>
      <c r="Q19" s="682"/>
      <c r="R19" s="683">
        <v>1702</v>
      </c>
      <c r="S19" s="684"/>
      <c r="T19" s="684"/>
      <c r="U19" s="684"/>
      <c r="V19" s="684"/>
      <c r="W19" s="684"/>
      <c r="X19" s="684"/>
      <c r="Y19" s="685"/>
      <c r="Z19" s="686">
        <v>0</v>
      </c>
      <c r="AA19" s="686"/>
      <c r="AB19" s="686"/>
      <c r="AC19" s="686"/>
      <c r="AD19" s="687">
        <v>1702</v>
      </c>
      <c r="AE19" s="687"/>
      <c r="AF19" s="687"/>
      <c r="AG19" s="687"/>
      <c r="AH19" s="687"/>
      <c r="AI19" s="687"/>
      <c r="AJ19" s="687"/>
      <c r="AK19" s="687"/>
      <c r="AL19" s="688">
        <v>0</v>
      </c>
      <c r="AM19" s="689"/>
      <c r="AN19" s="689"/>
      <c r="AO19" s="690"/>
      <c r="AP19" s="680" t="s">
        <v>274</v>
      </c>
      <c r="AQ19" s="681"/>
      <c r="AR19" s="681"/>
      <c r="AS19" s="681"/>
      <c r="AT19" s="681"/>
      <c r="AU19" s="681"/>
      <c r="AV19" s="681"/>
      <c r="AW19" s="681"/>
      <c r="AX19" s="681"/>
      <c r="AY19" s="681"/>
      <c r="AZ19" s="681"/>
      <c r="BA19" s="681"/>
      <c r="BB19" s="681"/>
      <c r="BC19" s="681"/>
      <c r="BD19" s="681"/>
      <c r="BE19" s="681"/>
      <c r="BF19" s="682"/>
      <c r="BG19" s="683">
        <v>25707</v>
      </c>
      <c r="BH19" s="684"/>
      <c r="BI19" s="684"/>
      <c r="BJ19" s="684"/>
      <c r="BK19" s="684"/>
      <c r="BL19" s="684"/>
      <c r="BM19" s="684"/>
      <c r="BN19" s="685"/>
      <c r="BO19" s="686">
        <v>0.6</v>
      </c>
      <c r="BP19" s="686"/>
      <c r="BQ19" s="686"/>
      <c r="BR19" s="686"/>
      <c r="BS19" s="692" t="s">
        <v>228</v>
      </c>
      <c r="BT19" s="684"/>
      <c r="BU19" s="684"/>
      <c r="BV19" s="684"/>
      <c r="BW19" s="684"/>
      <c r="BX19" s="684"/>
      <c r="BY19" s="684"/>
      <c r="BZ19" s="684"/>
      <c r="CA19" s="684"/>
      <c r="CB19" s="693"/>
      <c r="CD19" s="698" t="s">
        <v>275</v>
      </c>
      <c r="CE19" s="699"/>
      <c r="CF19" s="699"/>
      <c r="CG19" s="699"/>
      <c r="CH19" s="699"/>
      <c r="CI19" s="699"/>
      <c r="CJ19" s="699"/>
      <c r="CK19" s="699"/>
      <c r="CL19" s="699"/>
      <c r="CM19" s="699"/>
      <c r="CN19" s="699"/>
      <c r="CO19" s="699"/>
      <c r="CP19" s="699"/>
      <c r="CQ19" s="700"/>
      <c r="CR19" s="683" t="s">
        <v>138</v>
      </c>
      <c r="CS19" s="684"/>
      <c r="CT19" s="684"/>
      <c r="CU19" s="684"/>
      <c r="CV19" s="684"/>
      <c r="CW19" s="684"/>
      <c r="CX19" s="684"/>
      <c r="CY19" s="685"/>
      <c r="CZ19" s="686" t="s">
        <v>237</v>
      </c>
      <c r="DA19" s="686"/>
      <c r="DB19" s="686"/>
      <c r="DC19" s="686"/>
      <c r="DD19" s="692" t="s">
        <v>138</v>
      </c>
      <c r="DE19" s="684"/>
      <c r="DF19" s="684"/>
      <c r="DG19" s="684"/>
      <c r="DH19" s="684"/>
      <c r="DI19" s="684"/>
      <c r="DJ19" s="684"/>
      <c r="DK19" s="684"/>
      <c r="DL19" s="684"/>
      <c r="DM19" s="684"/>
      <c r="DN19" s="684"/>
      <c r="DO19" s="684"/>
      <c r="DP19" s="685"/>
      <c r="DQ19" s="692" t="s">
        <v>228</v>
      </c>
      <c r="DR19" s="684"/>
      <c r="DS19" s="684"/>
      <c r="DT19" s="684"/>
      <c r="DU19" s="684"/>
      <c r="DV19" s="684"/>
      <c r="DW19" s="684"/>
      <c r="DX19" s="684"/>
      <c r="DY19" s="684"/>
      <c r="DZ19" s="684"/>
      <c r="EA19" s="684"/>
      <c r="EB19" s="684"/>
      <c r="EC19" s="693"/>
    </row>
    <row r="20" spans="2:133" ht="11.25" customHeight="1" x14ac:dyDescent="0.2">
      <c r="B20" s="680" t="s">
        <v>276</v>
      </c>
      <c r="C20" s="681"/>
      <c r="D20" s="681"/>
      <c r="E20" s="681"/>
      <c r="F20" s="681"/>
      <c r="G20" s="681"/>
      <c r="H20" s="681"/>
      <c r="I20" s="681"/>
      <c r="J20" s="681"/>
      <c r="K20" s="681"/>
      <c r="L20" s="681"/>
      <c r="M20" s="681"/>
      <c r="N20" s="681"/>
      <c r="O20" s="681"/>
      <c r="P20" s="681"/>
      <c r="Q20" s="682"/>
      <c r="R20" s="683">
        <v>459</v>
      </c>
      <c r="S20" s="684"/>
      <c r="T20" s="684"/>
      <c r="U20" s="684"/>
      <c r="V20" s="684"/>
      <c r="W20" s="684"/>
      <c r="X20" s="684"/>
      <c r="Y20" s="685"/>
      <c r="Z20" s="686">
        <v>0</v>
      </c>
      <c r="AA20" s="686"/>
      <c r="AB20" s="686"/>
      <c r="AC20" s="686"/>
      <c r="AD20" s="687">
        <v>459</v>
      </c>
      <c r="AE20" s="687"/>
      <c r="AF20" s="687"/>
      <c r="AG20" s="687"/>
      <c r="AH20" s="687"/>
      <c r="AI20" s="687"/>
      <c r="AJ20" s="687"/>
      <c r="AK20" s="687"/>
      <c r="AL20" s="688">
        <v>0</v>
      </c>
      <c r="AM20" s="689"/>
      <c r="AN20" s="689"/>
      <c r="AO20" s="690"/>
      <c r="AP20" s="680" t="s">
        <v>277</v>
      </c>
      <c r="AQ20" s="681"/>
      <c r="AR20" s="681"/>
      <c r="AS20" s="681"/>
      <c r="AT20" s="681"/>
      <c r="AU20" s="681"/>
      <c r="AV20" s="681"/>
      <c r="AW20" s="681"/>
      <c r="AX20" s="681"/>
      <c r="AY20" s="681"/>
      <c r="AZ20" s="681"/>
      <c r="BA20" s="681"/>
      <c r="BB20" s="681"/>
      <c r="BC20" s="681"/>
      <c r="BD20" s="681"/>
      <c r="BE20" s="681"/>
      <c r="BF20" s="682"/>
      <c r="BG20" s="683">
        <v>25707</v>
      </c>
      <c r="BH20" s="684"/>
      <c r="BI20" s="684"/>
      <c r="BJ20" s="684"/>
      <c r="BK20" s="684"/>
      <c r="BL20" s="684"/>
      <c r="BM20" s="684"/>
      <c r="BN20" s="685"/>
      <c r="BO20" s="686">
        <v>0.6</v>
      </c>
      <c r="BP20" s="686"/>
      <c r="BQ20" s="686"/>
      <c r="BR20" s="686"/>
      <c r="BS20" s="692" t="s">
        <v>228</v>
      </c>
      <c r="BT20" s="684"/>
      <c r="BU20" s="684"/>
      <c r="BV20" s="684"/>
      <c r="BW20" s="684"/>
      <c r="BX20" s="684"/>
      <c r="BY20" s="684"/>
      <c r="BZ20" s="684"/>
      <c r="CA20" s="684"/>
      <c r="CB20" s="693"/>
      <c r="CD20" s="698" t="s">
        <v>278</v>
      </c>
      <c r="CE20" s="699"/>
      <c r="CF20" s="699"/>
      <c r="CG20" s="699"/>
      <c r="CH20" s="699"/>
      <c r="CI20" s="699"/>
      <c r="CJ20" s="699"/>
      <c r="CK20" s="699"/>
      <c r="CL20" s="699"/>
      <c r="CM20" s="699"/>
      <c r="CN20" s="699"/>
      <c r="CO20" s="699"/>
      <c r="CP20" s="699"/>
      <c r="CQ20" s="700"/>
      <c r="CR20" s="683">
        <v>10783821</v>
      </c>
      <c r="CS20" s="684"/>
      <c r="CT20" s="684"/>
      <c r="CU20" s="684"/>
      <c r="CV20" s="684"/>
      <c r="CW20" s="684"/>
      <c r="CX20" s="684"/>
      <c r="CY20" s="685"/>
      <c r="CZ20" s="686">
        <v>100</v>
      </c>
      <c r="DA20" s="686"/>
      <c r="DB20" s="686"/>
      <c r="DC20" s="686"/>
      <c r="DD20" s="692">
        <v>3056366</v>
      </c>
      <c r="DE20" s="684"/>
      <c r="DF20" s="684"/>
      <c r="DG20" s="684"/>
      <c r="DH20" s="684"/>
      <c r="DI20" s="684"/>
      <c r="DJ20" s="684"/>
      <c r="DK20" s="684"/>
      <c r="DL20" s="684"/>
      <c r="DM20" s="684"/>
      <c r="DN20" s="684"/>
      <c r="DO20" s="684"/>
      <c r="DP20" s="685"/>
      <c r="DQ20" s="692">
        <v>6277449</v>
      </c>
      <c r="DR20" s="684"/>
      <c r="DS20" s="684"/>
      <c r="DT20" s="684"/>
      <c r="DU20" s="684"/>
      <c r="DV20" s="684"/>
      <c r="DW20" s="684"/>
      <c r="DX20" s="684"/>
      <c r="DY20" s="684"/>
      <c r="DZ20" s="684"/>
      <c r="EA20" s="684"/>
      <c r="EB20" s="684"/>
      <c r="EC20" s="693"/>
    </row>
    <row r="21" spans="2:133" ht="11.25" customHeight="1" x14ac:dyDescent="0.2">
      <c r="B21" s="680" t="s">
        <v>279</v>
      </c>
      <c r="C21" s="681"/>
      <c r="D21" s="681"/>
      <c r="E21" s="681"/>
      <c r="F21" s="681"/>
      <c r="G21" s="681"/>
      <c r="H21" s="681"/>
      <c r="I21" s="681"/>
      <c r="J21" s="681"/>
      <c r="K21" s="681"/>
      <c r="L21" s="681"/>
      <c r="M21" s="681"/>
      <c r="N21" s="681"/>
      <c r="O21" s="681"/>
      <c r="P21" s="681"/>
      <c r="Q21" s="682"/>
      <c r="R21" s="683">
        <v>37587</v>
      </c>
      <c r="S21" s="684"/>
      <c r="T21" s="684"/>
      <c r="U21" s="684"/>
      <c r="V21" s="684"/>
      <c r="W21" s="684"/>
      <c r="X21" s="684"/>
      <c r="Y21" s="685"/>
      <c r="Z21" s="686">
        <v>0.3</v>
      </c>
      <c r="AA21" s="686"/>
      <c r="AB21" s="686"/>
      <c r="AC21" s="686"/>
      <c r="AD21" s="687">
        <v>37587</v>
      </c>
      <c r="AE21" s="687"/>
      <c r="AF21" s="687"/>
      <c r="AG21" s="687"/>
      <c r="AH21" s="687"/>
      <c r="AI21" s="687"/>
      <c r="AJ21" s="687"/>
      <c r="AK21" s="687"/>
      <c r="AL21" s="688">
        <v>0.7</v>
      </c>
      <c r="AM21" s="689"/>
      <c r="AN21" s="689"/>
      <c r="AO21" s="690"/>
      <c r="AP21" s="702" t="s">
        <v>280</v>
      </c>
      <c r="AQ21" s="703"/>
      <c r="AR21" s="703"/>
      <c r="AS21" s="703"/>
      <c r="AT21" s="703"/>
      <c r="AU21" s="703"/>
      <c r="AV21" s="703"/>
      <c r="AW21" s="703"/>
      <c r="AX21" s="703"/>
      <c r="AY21" s="703"/>
      <c r="AZ21" s="703"/>
      <c r="BA21" s="703"/>
      <c r="BB21" s="703"/>
      <c r="BC21" s="703"/>
      <c r="BD21" s="703"/>
      <c r="BE21" s="703"/>
      <c r="BF21" s="704"/>
      <c r="BG21" s="683">
        <v>25707</v>
      </c>
      <c r="BH21" s="684"/>
      <c r="BI21" s="684"/>
      <c r="BJ21" s="684"/>
      <c r="BK21" s="684"/>
      <c r="BL21" s="684"/>
      <c r="BM21" s="684"/>
      <c r="BN21" s="685"/>
      <c r="BO21" s="686">
        <v>0.6</v>
      </c>
      <c r="BP21" s="686"/>
      <c r="BQ21" s="686"/>
      <c r="BR21" s="686"/>
      <c r="BS21" s="692" t="s">
        <v>228</v>
      </c>
      <c r="BT21" s="684"/>
      <c r="BU21" s="684"/>
      <c r="BV21" s="684"/>
      <c r="BW21" s="684"/>
      <c r="BX21" s="684"/>
      <c r="BY21" s="684"/>
      <c r="BZ21" s="684"/>
      <c r="CA21" s="684"/>
      <c r="CB21" s="693"/>
      <c r="CD21" s="710"/>
      <c r="CE21" s="711"/>
      <c r="CF21" s="711"/>
      <c r="CG21" s="711"/>
      <c r="CH21" s="711"/>
      <c r="CI21" s="711"/>
      <c r="CJ21" s="711"/>
      <c r="CK21" s="711"/>
      <c r="CL21" s="711"/>
      <c r="CM21" s="711"/>
      <c r="CN21" s="711"/>
      <c r="CO21" s="711"/>
      <c r="CP21" s="711"/>
      <c r="CQ21" s="712"/>
      <c r="CR21" s="713"/>
      <c r="CS21" s="706"/>
      <c r="CT21" s="706"/>
      <c r="CU21" s="706"/>
      <c r="CV21" s="706"/>
      <c r="CW21" s="706"/>
      <c r="CX21" s="706"/>
      <c r="CY21" s="714"/>
      <c r="CZ21" s="715"/>
      <c r="DA21" s="715"/>
      <c r="DB21" s="715"/>
      <c r="DC21" s="715"/>
      <c r="DD21" s="705"/>
      <c r="DE21" s="706"/>
      <c r="DF21" s="706"/>
      <c r="DG21" s="706"/>
      <c r="DH21" s="706"/>
      <c r="DI21" s="706"/>
      <c r="DJ21" s="706"/>
      <c r="DK21" s="706"/>
      <c r="DL21" s="706"/>
      <c r="DM21" s="706"/>
      <c r="DN21" s="706"/>
      <c r="DO21" s="706"/>
      <c r="DP21" s="714"/>
      <c r="DQ21" s="705"/>
      <c r="DR21" s="706"/>
      <c r="DS21" s="706"/>
      <c r="DT21" s="706"/>
      <c r="DU21" s="706"/>
      <c r="DV21" s="706"/>
      <c r="DW21" s="706"/>
      <c r="DX21" s="706"/>
      <c r="DY21" s="706"/>
      <c r="DZ21" s="706"/>
      <c r="EA21" s="706"/>
      <c r="EB21" s="706"/>
      <c r="EC21" s="707"/>
    </row>
    <row r="22" spans="2:133" ht="11.25" customHeight="1" x14ac:dyDescent="0.2">
      <c r="B22" s="680" t="s">
        <v>281</v>
      </c>
      <c r="C22" s="681"/>
      <c r="D22" s="681"/>
      <c r="E22" s="681"/>
      <c r="F22" s="681"/>
      <c r="G22" s="681"/>
      <c r="H22" s="681"/>
      <c r="I22" s="681"/>
      <c r="J22" s="681"/>
      <c r="K22" s="681"/>
      <c r="L22" s="681"/>
      <c r="M22" s="681"/>
      <c r="N22" s="681"/>
      <c r="O22" s="681"/>
      <c r="P22" s="681"/>
      <c r="Q22" s="682"/>
      <c r="R22" s="683">
        <v>1265181</v>
      </c>
      <c r="S22" s="684"/>
      <c r="T22" s="684"/>
      <c r="U22" s="684"/>
      <c r="V22" s="684"/>
      <c r="W22" s="684"/>
      <c r="X22" s="684"/>
      <c r="Y22" s="685"/>
      <c r="Z22" s="686">
        <v>11.1</v>
      </c>
      <c r="AA22" s="686"/>
      <c r="AB22" s="686"/>
      <c r="AC22" s="686"/>
      <c r="AD22" s="687">
        <v>194665</v>
      </c>
      <c r="AE22" s="687"/>
      <c r="AF22" s="687"/>
      <c r="AG22" s="687"/>
      <c r="AH22" s="687"/>
      <c r="AI22" s="687"/>
      <c r="AJ22" s="687"/>
      <c r="AK22" s="687"/>
      <c r="AL22" s="688">
        <v>3.8</v>
      </c>
      <c r="AM22" s="689"/>
      <c r="AN22" s="689"/>
      <c r="AO22" s="690"/>
      <c r="AP22" s="702" t="s">
        <v>282</v>
      </c>
      <c r="AQ22" s="703"/>
      <c r="AR22" s="703"/>
      <c r="AS22" s="703"/>
      <c r="AT22" s="703"/>
      <c r="AU22" s="703"/>
      <c r="AV22" s="703"/>
      <c r="AW22" s="703"/>
      <c r="AX22" s="703"/>
      <c r="AY22" s="703"/>
      <c r="AZ22" s="703"/>
      <c r="BA22" s="703"/>
      <c r="BB22" s="703"/>
      <c r="BC22" s="703"/>
      <c r="BD22" s="703"/>
      <c r="BE22" s="703"/>
      <c r="BF22" s="704"/>
      <c r="BG22" s="683" t="s">
        <v>138</v>
      </c>
      <c r="BH22" s="684"/>
      <c r="BI22" s="684"/>
      <c r="BJ22" s="684"/>
      <c r="BK22" s="684"/>
      <c r="BL22" s="684"/>
      <c r="BM22" s="684"/>
      <c r="BN22" s="685"/>
      <c r="BO22" s="686" t="s">
        <v>228</v>
      </c>
      <c r="BP22" s="686"/>
      <c r="BQ22" s="686"/>
      <c r="BR22" s="686"/>
      <c r="BS22" s="692" t="s">
        <v>138</v>
      </c>
      <c r="BT22" s="684"/>
      <c r="BU22" s="684"/>
      <c r="BV22" s="684"/>
      <c r="BW22" s="684"/>
      <c r="BX22" s="684"/>
      <c r="BY22" s="684"/>
      <c r="BZ22" s="684"/>
      <c r="CA22" s="684"/>
      <c r="CB22" s="693"/>
      <c r="CD22" s="665" t="s">
        <v>283</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2">
      <c r="B23" s="680" t="s">
        <v>284</v>
      </c>
      <c r="C23" s="681"/>
      <c r="D23" s="681"/>
      <c r="E23" s="681"/>
      <c r="F23" s="681"/>
      <c r="G23" s="681"/>
      <c r="H23" s="681"/>
      <c r="I23" s="681"/>
      <c r="J23" s="681"/>
      <c r="K23" s="681"/>
      <c r="L23" s="681"/>
      <c r="M23" s="681"/>
      <c r="N23" s="681"/>
      <c r="O23" s="681"/>
      <c r="P23" s="681"/>
      <c r="Q23" s="682"/>
      <c r="R23" s="683">
        <v>194665</v>
      </c>
      <c r="S23" s="684"/>
      <c r="T23" s="684"/>
      <c r="U23" s="684"/>
      <c r="V23" s="684"/>
      <c r="W23" s="684"/>
      <c r="X23" s="684"/>
      <c r="Y23" s="685"/>
      <c r="Z23" s="686">
        <v>1.7</v>
      </c>
      <c r="AA23" s="686"/>
      <c r="AB23" s="686"/>
      <c r="AC23" s="686"/>
      <c r="AD23" s="687">
        <v>194665</v>
      </c>
      <c r="AE23" s="687"/>
      <c r="AF23" s="687"/>
      <c r="AG23" s="687"/>
      <c r="AH23" s="687"/>
      <c r="AI23" s="687"/>
      <c r="AJ23" s="687"/>
      <c r="AK23" s="687"/>
      <c r="AL23" s="688">
        <v>3.8</v>
      </c>
      <c r="AM23" s="689"/>
      <c r="AN23" s="689"/>
      <c r="AO23" s="690"/>
      <c r="AP23" s="702" t="s">
        <v>285</v>
      </c>
      <c r="AQ23" s="703"/>
      <c r="AR23" s="703"/>
      <c r="AS23" s="703"/>
      <c r="AT23" s="703"/>
      <c r="AU23" s="703"/>
      <c r="AV23" s="703"/>
      <c r="AW23" s="703"/>
      <c r="AX23" s="703"/>
      <c r="AY23" s="703"/>
      <c r="AZ23" s="703"/>
      <c r="BA23" s="703"/>
      <c r="BB23" s="703"/>
      <c r="BC23" s="703"/>
      <c r="BD23" s="703"/>
      <c r="BE23" s="703"/>
      <c r="BF23" s="704"/>
      <c r="BG23" s="683" t="s">
        <v>228</v>
      </c>
      <c r="BH23" s="684"/>
      <c r="BI23" s="684"/>
      <c r="BJ23" s="684"/>
      <c r="BK23" s="684"/>
      <c r="BL23" s="684"/>
      <c r="BM23" s="684"/>
      <c r="BN23" s="685"/>
      <c r="BO23" s="686" t="s">
        <v>138</v>
      </c>
      <c r="BP23" s="686"/>
      <c r="BQ23" s="686"/>
      <c r="BR23" s="686"/>
      <c r="BS23" s="692" t="s">
        <v>138</v>
      </c>
      <c r="BT23" s="684"/>
      <c r="BU23" s="684"/>
      <c r="BV23" s="684"/>
      <c r="BW23" s="684"/>
      <c r="BX23" s="684"/>
      <c r="BY23" s="684"/>
      <c r="BZ23" s="684"/>
      <c r="CA23" s="684"/>
      <c r="CB23" s="693"/>
      <c r="CD23" s="665" t="s">
        <v>222</v>
      </c>
      <c r="CE23" s="666"/>
      <c r="CF23" s="666"/>
      <c r="CG23" s="666"/>
      <c r="CH23" s="666"/>
      <c r="CI23" s="666"/>
      <c r="CJ23" s="666"/>
      <c r="CK23" s="666"/>
      <c r="CL23" s="666"/>
      <c r="CM23" s="666"/>
      <c r="CN23" s="666"/>
      <c r="CO23" s="666"/>
      <c r="CP23" s="666"/>
      <c r="CQ23" s="667"/>
      <c r="CR23" s="665" t="s">
        <v>286</v>
      </c>
      <c r="CS23" s="666"/>
      <c r="CT23" s="666"/>
      <c r="CU23" s="666"/>
      <c r="CV23" s="666"/>
      <c r="CW23" s="666"/>
      <c r="CX23" s="666"/>
      <c r="CY23" s="667"/>
      <c r="CZ23" s="665" t="s">
        <v>287</v>
      </c>
      <c r="DA23" s="666"/>
      <c r="DB23" s="666"/>
      <c r="DC23" s="667"/>
      <c r="DD23" s="665" t="s">
        <v>288</v>
      </c>
      <c r="DE23" s="666"/>
      <c r="DF23" s="666"/>
      <c r="DG23" s="666"/>
      <c r="DH23" s="666"/>
      <c r="DI23" s="666"/>
      <c r="DJ23" s="666"/>
      <c r="DK23" s="667"/>
      <c r="DL23" s="716" t="s">
        <v>289</v>
      </c>
      <c r="DM23" s="717"/>
      <c r="DN23" s="717"/>
      <c r="DO23" s="717"/>
      <c r="DP23" s="717"/>
      <c r="DQ23" s="717"/>
      <c r="DR23" s="717"/>
      <c r="DS23" s="717"/>
      <c r="DT23" s="717"/>
      <c r="DU23" s="717"/>
      <c r="DV23" s="718"/>
      <c r="DW23" s="665" t="s">
        <v>290</v>
      </c>
      <c r="DX23" s="666"/>
      <c r="DY23" s="666"/>
      <c r="DZ23" s="666"/>
      <c r="EA23" s="666"/>
      <c r="EB23" s="666"/>
      <c r="EC23" s="667"/>
    </row>
    <row r="24" spans="2:133" ht="11.25" customHeight="1" x14ac:dyDescent="0.2">
      <c r="B24" s="680" t="s">
        <v>291</v>
      </c>
      <c r="C24" s="681"/>
      <c r="D24" s="681"/>
      <c r="E24" s="681"/>
      <c r="F24" s="681"/>
      <c r="G24" s="681"/>
      <c r="H24" s="681"/>
      <c r="I24" s="681"/>
      <c r="J24" s="681"/>
      <c r="K24" s="681"/>
      <c r="L24" s="681"/>
      <c r="M24" s="681"/>
      <c r="N24" s="681"/>
      <c r="O24" s="681"/>
      <c r="P24" s="681"/>
      <c r="Q24" s="682"/>
      <c r="R24" s="683">
        <v>168203</v>
      </c>
      <c r="S24" s="684"/>
      <c r="T24" s="684"/>
      <c r="U24" s="684"/>
      <c r="V24" s="684"/>
      <c r="W24" s="684"/>
      <c r="X24" s="684"/>
      <c r="Y24" s="685"/>
      <c r="Z24" s="686">
        <v>1.5</v>
      </c>
      <c r="AA24" s="686"/>
      <c r="AB24" s="686"/>
      <c r="AC24" s="686"/>
      <c r="AD24" s="687" t="s">
        <v>228</v>
      </c>
      <c r="AE24" s="687"/>
      <c r="AF24" s="687"/>
      <c r="AG24" s="687"/>
      <c r="AH24" s="687"/>
      <c r="AI24" s="687"/>
      <c r="AJ24" s="687"/>
      <c r="AK24" s="687"/>
      <c r="AL24" s="688" t="s">
        <v>138</v>
      </c>
      <c r="AM24" s="689"/>
      <c r="AN24" s="689"/>
      <c r="AO24" s="690"/>
      <c r="AP24" s="702" t="s">
        <v>292</v>
      </c>
      <c r="AQ24" s="703"/>
      <c r="AR24" s="703"/>
      <c r="AS24" s="703"/>
      <c r="AT24" s="703"/>
      <c r="AU24" s="703"/>
      <c r="AV24" s="703"/>
      <c r="AW24" s="703"/>
      <c r="AX24" s="703"/>
      <c r="AY24" s="703"/>
      <c r="AZ24" s="703"/>
      <c r="BA24" s="703"/>
      <c r="BB24" s="703"/>
      <c r="BC24" s="703"/>
      <c r="BD24" s="703"/>
      <c r="BE24" s="703"/>
      <c r="BF24" s="704"/>
      <c r="BG24" s="683" t="s">
        <v>255</v>
      </c>
      <c r="BH24" s="684"/>
      <c r="BI24" s="684"/>
      <c r="BJ24" s="684"/>
      <c r="BK24" s="684"/>
      <c r="BL24" s="684"/>
      <c r="BM24" s="684"/>
      <c r="BN24" s="685"/>
      <c r="BO24" s="686" t="s">
        <v>138</v>
      </c>
      <c r="BP24" s="686"/>
      <c r="BQ24" s="686"/>
      <c r="BR24" s="686"/>
      <c r="BS24" s="692" t="s">
        <v>138</v>
      </c>
      <c r="BT24" s="684"/>
      <c r="BU24" s="684"/>
      <c r="BV24" s="684"/>
      <c r="BW24" s="684"/>
      <c r="BX24" s="684"/>
      <c r="BY24" s="684"/>
      <c r="BZ24" s="684"/>
      <c r="CA24" s="684"/>
      <c r="CB24" s="693"/>
      <c r="CD24" s="694" t="s">
        <v>293</v>
      </c>
      <c r="CE24" s="695"/>
      <c r="CF24" s="695"/>
      <c r="CG24" s="695"/>
      <c r="CH24" s="695"/>
      <c r="CI24" s="695"/>
      <c r="CJ24" s="695"/>
      <c r="CK24" s="695"/>
      <c r="CL24" s="695"/>
      <c r="CM24" s="695"/>
      <c r="CN24" s="695"/>
      <c r="CO24" s="695"/>
      <c r="CP24" s="695"/>
      <c r="CQ24" s="696"/>
      <c r="CR24" s="672">
        <v>3261601</v>
      </c>
      <c r="CS24" s="673"/>
      <c r="CT24" s="673"/>
      <c r="CU24" s="673"/>
      <c r="CV24" s="673"/>
      <c r="CW24" s="673"/>
      <c r="CX24" s="673"/>
      <c r="CY24" s="674"/>
      <c r="CZ24" s="677">
        <v>30.2</v>
      </c>
      <c r="DA24" s="678"/>
      <c r="DB24" s="678"/>
      <c r="DC24" s="697"/>
      <c r="DD24" s="719">
        <v>2254123</v>
      </c>
      <c r="DE24" s="673"/>
      <c r="DF24" s="673"/>
      <c r="DG24" s="673"/>
      <c r="DH24" s="673"/>
      <c r="DI24" s="673"/>
      <c r="DJ24" s="673"/>
      <c r="DK24" s="674"/>
      <c r="DL24" s="719">
        <v>2212082</v>
      </c>
      <c r="DM24" s="673"/>
      <c r="DN24" s="673"/>
      <c r="DO24" s="673"/>
      <c r="DP24" s="673"/>
      <c r="DQ24" s="673"/>
      <c r="DR24" s="673"/>
      <c r="DS24" s="673"/>
      <c r="DT24" s="673"/>
      <c r="DU24" s="673"/>
      <c r="DV24" s="674"/>
      <c r="DW24" s="677">
        <v>42.2</v>
      </c>
      <c r="DX24" s="678"/>
      <c r="DY24" s="678"/>
      <c r="DZ24" s="678"/>
      <c r="EA24" s="678"/>
      <c r="EB24" s="678"/>
      <c r="EC24" s="679"/>
    </row>
    <row r="25" spans="2:133" ht="11.25" customHeight="1" x14ac:dyDescent="0.2">
      <c r="B25" s="680" t="s">
        <v>294</v>
      </c>
      <c r="C25" s="681"/>
      <c r="D25" s="681"/>
      <c r="E25" s="681"/>
      <c r="F25" s="681"/>
      <c r="G25" s="681"/>
      <c r="H25" s="681"/>
      <c r="I25" s="681"/>
      <c r="J25" s="681"/>
      <c r="K25" s="681"/>
      <c r="L25" s="681"/>
      <c r="M25" s="681"/>
      <c r="N25" s="681"/>
      <c r="O25" s="681"/>
      <c r="P25" s="681"/>
      <c r="Q25" s="682"/>
      <c r="R25" s="683">
        <v>902313</v>
      </c>
      <c r="S25" s="684"/>
      <c r="T25" s="684"/>
      <c r="U25" s="684"/>
      <c r="V25" s="684"/>
      <c r="W25" s="684"/>
      <c r="X25" s="684"/>
      <c r="Y25" s="685"/>
      <c r="Z25" s="686">
        <v>7.9</v>
      </c>
      <c r="AA25" s="686"/>
      <c r="AB25" s="686"/>
      <c r="AC25" s="686"/>
      <c r="AD25" s="687" t="s">
        <v>138</v>
      </c>
      <c r="AE25" s="687"/>
      <c r="AF25" s="687"/>
      <c r="AG25" s="687"/>
      <c r="AH25" s="687"/>
      <c r="AI25" s="687"/>
      <c r="AJ25" s="687"/>
      <c r="AK25" s="687"/>
      <c r="AL25" s="688" t="s">
        <v>228</v>
      </c>
      <c r="AM25" s="689"/>
      <c r="AN25" s="689"/>
      <c r="AO25" s="690"/>
      <c r="AP25" s="702" t="s">
        <v>295</v>
      </c>
      <c r="AQ25" s="703"/>
      <c r="AR25" s="703"/>
      <c r="AS25" s="703"/>
      <c r="AT25" s="703"/>
      <c r="AU25" s="703"/>
      <c r="AV25" s="703"/>
      <c r="AW25" s="703"/>
      <c r="AX25" s="703"/>
      <c r="AY25" s="703"/>
      <c r="AZ25" s="703"/>
      <c r="BA25" s="703"/>
      <c r="BB25" s="703"/>
      <c r="BC25" s="703"/>
      <c r="BD25" s="703"/>
      <c r="BE25" s="703"/>
      <c r="BF25" s="704"/>
      <c r="BG25" s="683" t="s">
        <v>228</v>
      </c>
      <c r="BH25" s="684"/>
      <c r="BI25" s="684"/>
      <c r="BJ25" s="684"/>
      <c r="BK25" s="684"/>
      <c r="BL25" s="684"/>
      <c r="BM25" s="684"/>
      <c r="BN25" s="685"/>
      <c r="BO25" s="686" t="s">
        <v>138</v>
      </c>
      <c r="BP25" s="686"/>
      <c r="BQ25" s="686"/>
      <c r="BR25" s="686"/>
      <c r="BS25" s="692" t="s">
        <v>228</v>
      </c>
      <c r="BT25" s="684"/>
      <c r="BU25" s="684"/>
      <c r="BV25" s="684"/>
      <c r="BW25" s="684"/>
      <c r="BX25" s="684"/>
      <c r="BY25" s="684"/>
      <c r="BZ25" s="684"/>
      <c r="CA25" s="684"/>
      <c r="CB25" s="693"/>
      <c r="CD25" s="698" t="s">
        <v>296</v>
      </c>
      <c r="CE25" s="699"/>
      <c r="CF25" s="699"/>
      <c r="CG25" s="699"/>
      <c r="CH25" s="699"/>
      <c r="CI25" s="699"/>
      <c r="CJ25" s="699"/>
      <c r="CK25" s="699"/>
      <c r="CL25" s="699"/>
      <c r="CM25" s="699"/>
      <c r="CN25" s="699"/>
      <c r="CO25" s="699"/>
      <c r="CP25" s="699"/>
      <c r="CQ25" s="700"/>
      <c r="CR25" s="683">
        <v>1292743</v>
      </c>
      <c r="CS25" s="708"/>
      <c r="CT25" s="708"/>
      <c r="CU25" s="708"/>
      <c r="CV25" s="708"/>
      <c r="CW25" s="708"/>
      <c r="CX25" s="708"/>
      <c r="CY25" s="709"/>
      <c r="CZ25" s="688">
        <v>12</v>
      </c>
      <c r="DA25" s="720"/>
      <c r="DB25" s="720"/>
      <c r="DC25" s="722"/>
      <c r="DD25" s="692">
        <v>1241396</v>
      </c>
      <c r="DE25" s="708"/>
      <c r="DF25" s="708"/>
      <c r="DG25" s="708"/>
      <c r="DH25" s="708"/>
      <c r="DI25" s="708"/>
      <c r="DJ25" s="708"/>
      <c r="DK25" s="709"/>
      <c r="DL25" s="692">
        <v>1218629</v>
      </c>
      <c r="DM25" s="708"/>
      <c r="DN25" s="708"/>
      <c r="DO25" s="708"/>
      <c r="DP25" s="708"/>
      <c r="DQ25" s="708"/>
      <c r="DR25" s="708"/>
      <c r="DS25" s="708"/>
      <c r="DT25" s="708"/>
      <c r="DU25" s="708"/>
      <c r="DV25" s="709"/>
      <c r="DW25" s="688">
        <v>23.3</v>
      </c>
      <c r="DX25" s="720"/>
      <c r="DY25" s="720"/>
      <c r="DZ25" s="720"/>
      <c r="EA25" s="720"/>
      <c r="EB25" s="720"/>
      <c r="EC25" s="721"/>
    </row>
    <row r="26" spans="2:133" ht="11.25" customHeight="1" x14ac:dyDescent="0.2">
      <c r="B26" s="680" t="s">
        <v>297</v>
      </c>
      <c r="C26" s="681"/>
      <c r="D26" s="681"/>
      <c r="E26" s="681"/>
      <c r="F26" s="681"/>
      <c r="G26" s="681"/>
      <c r="H26" s="681"/>
      <c r="I26" s="681"/>
      <c r="J26" s="681"/>
      <c r="K26" s="681"/>
      <c r="L26" s="681"/>
      <c r="M26" s="681"/>
      <c r="N26" s="681"/>
      <c r="O26" s="681"/>
      <c r="P26" s="681"/>
      <c r="Q26" s="682"/>
      <c r="R26" s="683">
        <v>6168788</v>
      </c>
      <c r="S26" s="684"/>
      <c r="T26" s="684"/>
      <c r="U26" s="684"/>
      <c r="V26" s="684"/>
      <c r="W26" s="684"/>
      <c r="X26" s="684"/>
      <c r="Y26" s="685"/>
      <c r="Z26" s="686">
        <v>54.1</v>
      </c>
      <c r="AA26" s="686"/>
      <c r="AB26" s="686"/>
      <c r="AC26" s="686"/>
      <c r="AD26" s="687">
        <v>5098272</v>
      </c>
      <c r="AE26" s="687"/>
      <c r="AF26" s="687"/>
      <c r="AG26" s="687"/>
      <c r="AH26" s="687"/>
      <c r="AI26" s="687"/>
      <c r="AJ26" s="687"/>
      <c r="AK26" s="687"/>
      <c r="AL26" s="688">
        <v>99.1</v>
      </c>
      <c r="AM26" s="689"/>
      <c r="AN26" s="689"/>
      <c r="AO26" s="690"/>
      <c r="AP26" s="702" t="s">
        <v>298</v>
      </c>
      <c r="AQ26" s="723"/>
      <c r="AR26" s="723"/>
      <c r="AS26" s="723"/>
      <c r="AT26" s="723"/>
      <c r="AU26" s="723"/>
      <c r="AV26" s="723"/>
      <c r="AW26" s="723"/>
      <c r="AX26" s="723"/>
      <c r="AY26" s="723"/>
      <c r="AZ26" s="723"/>
      <c r="BA26" s="723"/>
      <c r="BB26" s="723"/>
      <c r="BC26" s="723"/>
      <c r="BD26" s="723"/>
      <c r="BE26" s="723"/>
      <c r="BF26" s="704"/>
      <c r="BG26" s="683" t="s">
        <v>138</v>
      </c>
      <c r="BH26" s="684"/>
      <c r="BI26" s="684"/>
      <c r="BJ26" s="684"/>
      <c r="BK26" s="684"/>
      <c r="BL26" s="684"/>
      <c r="BM26" s="684"/>
      <c r="BN26" s="685"/>
      <c r="BO26" s="686" t="s">
        <v>237</v>
      </c>
      <c r="BP26" s="686"/>
      <c r="BQ26" s="686"/>
      <c r="BR26" s="686"/>
      <c r="BS26" s="692" t="s">
        <v>138</v>
      </c>
      <c r="BT26" s="684"/>
      <c r="BU26" s="684"/>
      <c r="BV26" s="684"/>
      <c r="BW26" s="684"/>
      <c r="BX26" s="684"/>
      <c r="BY26" s="684"/>
      <c r="BZ26" s="684"/>
      <c r="CA26" s="684"/>
      <c r="CB26" s="693"/>
      <c r="CD26" s="698" t="s">
        <v>299</v>
      </c>
      <c r="CE26" s="699"/>
      <c r="CF26" s="699"/>
      <c r="CG26" s="699"/>
      <c r="CH26" s="699"/>
      <c r="CI26" s="699"/>
      <c r="CJ26" s="699"/>
      <c r="CK26" s="699"/>
      <c r="CL26" s="699"/>
      <c r="CM26" s="699"/>
      <c r="CN26" s="699"/>
      <c r="CO26" s="699"/>
      <c r="CP26" s="699"/>
      <c r="CQ26" s="700"/>
      <c r="CR26" s="683">
        <v>843382</v>
      </c>
      <c r="CS26" s="684"/>
      <c r="CT26" s="684"/>
      <c r="CU26" s="684"/>
      <c r="CV26" s="684"/>
      <c r="CW26" s="684"/>
      <c r="CX26" s="684"/>
      <c r="CY26" s="685"/>
      <c r="CZ26" s="688">
        <v>7.8</v>
      </c>
      <c r="DA26" s="720"/>
      <c r="DB26" s="720"/>
      <c r="DC26" s="722"/>
      <c r="DD26" s="692">
        <v>796725</v>
      </c>
      <c r="DE26" s="684"/>
      <c r="DF26" s="684"/>
      <c r="DG26" s="684"/>
      <c r="DH26" s="684"/>
      <c r="DI26" s="684"/>
      <c r="DJ26" s="684"/>
      <c r="DK26" s="685"/>
      <c r="DL26" s="692" t="s">
        <v>138</v>
      </c>
      <c r="DM26" s="684"/>
      <c r="DN26" s="684"/>
      <c r="DO26" s="684"/>
      <c r="DP26" s="684"/>
      <c r="DQ26" s="684"/>
      <c r="DR26" s="684"/>
      <c r="DS26" s="684"/>
      <c r="DT26" s="684"/>
      <c r="DU26" s="684"/>
      <c r="DV26" s="685"/>
      <c r="DW26" s="688" t="s">
        <v>255</v>
      </c>
      <c r="DX26" s="720"/>
      <c r="DY26" s="720"/>
      <c r="DZ26" s="720"/>
      <c r="EA26" s="720"/>
      <c r="EB26" s="720"/>
      <c r="EC26" s="721"/>
    </row>
    <row r="27" spans="2:133" ht="11.25" customHeight="1" x14ac:dyDescent="0.2">
      <c r="B27" s="680" t="s">
        <v>300</v>
      </c>
      <c r="C27" s="681"/>
      <c r="D27" s="681"/>
      <c r="E27" s="681"/>
      <c r="F27" s="681"/>
      <c r="G27" s="681"/>
      <c r="H27" s="681"/>
      <c r="I27" s="681"/>
      <c r="J27" s="681"/>
      <c r="K27" s="681"/>
      <c r="L27" s="681"/>
      <c r="M27" s="681"/>
      <c r="N27" s="681"/>
      <c r="O27" s="681"/>
      <c r="P27" s="681"/>
      <c r="Q27" s="682"/>
      <c r="R27" s="683">
        <v>1634</v>
      </c>
      <c r="S27" s="684"/>
      <c r="T27" s="684"/>
      <c r="U27" s="684"/>
      <c r="V27" s="684"/>
      <c r="W27" s="684"/>
      <c r="X27" s="684"/>
      <c r="Y27" s="685"/>
      <c r="Z27" s="686">
        <v>0</v>
      </c>
      <c r="AA27" s="686"/>
      <c r="AB27" s="686"/>
      <c r="AC27" s="686"/>
      <c r="AD27" s="687">
        <v>1634</v>
      </c>
      <c r="AE27" s="687"/>
      <c r="AF27" s="687"/>
      <c r="AG27" s="687"/>
      <c r="AH27" s="687"/>
      <c r="AI27" s="687"/>
      <c r="AJ27" s="687"/>
      <c r="AK27" s="687"/>
      <c r="AL27" s="688">
        <v>0</v>
      </c>
      <c r="AM27" s="689"/>
      <c r="AN27" s="689"/>
      <c r="AO27" s="690"/>
      <c r="AP27" s="680" t="s">
        <v>301</v>
      </c>
      <c r="AQ27" s="681"/>
      <c r="AR27" s="681"/>
      <c r="AS27" s="681"/>
      <c r="AT27" s="681"/>
      <c r="AU27" s="681"/>
      <c r="AV27" s="681"/>
      <c r="AW27" s="681"/>
      <c r="AX27" s="681"/>
      <c r="AY27" s="681"/>
      <c r="AZ27" s="681"/>
      <c r="BA27" s="681"/>
      <c r="BB27" s="681"/>
      <c r="BC27" s="681"/>
      <c r="BD27" s="681"/>
      <c r="BE27" s="681"/>
      <c r="BF27" s="682"/>
      <c r="BG27" s="683">
        <v>4274452</v>
      </c>
      <c r="BH27" s="684"/>
      <c r="BI27" s="684"/>
      <c r="BJ27" s="684"/>
      <c r="BK27" s="684"/>
      <c r="BL27" s="684"/>
      <c r="BM27" s="684"/>
      <c r="BN27" s="685"/>
      <c r="BO27" s="686">
        <v>100</v>
      </c>
      <c r="BP27" s="686"/>
      <c r="BQ27" s="686"/>
      <c r="BR27" s="686"/>
      <c r="BS27" s="692" t="s">
        <v>138</v>
      </c>
      <c r="BT27" s="684"/>
      <c r="BU27" s="684"/>
      <c r="BV27" s="684"/>
      <c r="BW27" s="684"/>
      <c r="BX27" s="684"/>
      <c r="BY27" s="684"/>
      <c r="BZ27" s="684"/>
      <c r="CA27" s="684"/>
      <c r="CB27" s="693"/>
      <c r="CD27" s="698" t="s">
        <v>302</v>
      </c>
      <c r="CE27" s="699"/>
      <c r="CF27" s="699"/>
      <c r="CG27" s="699"/>
      <c r="CH27" s="699"/>
      <c r="CI27" s="699"/>
      <c r="CJ27" s="699"/>
      <c r="CK27" s="699"/>
      <c r="CL27" s="699"/>
      <c r="CM27" s="699"/>
      <c r="CN27" s="699"/>
      <c r="CO27" s="699"/>
      <c r="CP27" s="699"/>
      <c r="CQ27" s="700"/>
      <c r="CR27" s="683">
        <v>1358694</v>
      </c>
      <c r="CS27" s="708"/>
      <c r="CT27" s="708"/>
      <c r="CU27" s="708"/>
      <c r="CV27" s="708"/>
      <c r="CW27" s="708"/>
      <c r="CX27" s="708"/>
      <c r="CY27" s="709"/>
      <c r="CZ27" s="688">
        <v>12.6</v>
      </c>
      <c r="DA27" s="720"/>
      <c r="DB27" s="720"/>
      <c r="DC27" s="722"/>
      <c r="DD27" s="692">
        <v>416627</v>
      </c>
      <c r="DE27" s="708"/>
      <c r="DF27" s="708"/>
      <c r="DG27" s="708"/>
      <c r="DH27" s="708"/>
      <c r="DI27" s="708"/>
      <c r="DJ27" s="708"/>
      <c r="DK27" s="709"/>
      <c r="DL27" s="692">
        <v>397353</v>
      </c>
      <c r="DM27" s="708"/>
      <c r="DN27" s="708"/>
      <c r="DO27" s="708"/>
      <c r="DP27" s="708"/>
      <c r="DQ27" s="708"/>
      <c r="DR27" s="708"/>
      <c r="DS27" s="708"/>
      <c r="DT27" s="708"/>
      <c r="DU27" s="708"/>
      <c r="DV27" s="709"/>
      <c r="DW27" s="688">
        <v>7.6</v>
      </c>
      <c r="DX27" s="720"/>
      <c r="DY27" s="720"/>
      <c r="DZ27" s="720"/>
      <c r="EA27" s="720"/>
      <c r="EB27" s="720"/>
      <c r="EC27" s="721"/>
    </row>
    <row r="28" spans="2:133" ht="11.25" customHeight="1" x14ac:dyDescent="0.2">
      <c r="B28" s="680" t="s">
        <v>303</v>
      </c>
      <c r="C28" s="681"/>
      <c r="D28" s="681"/>
      <c r="E28" s="681"/>
      <c r="F28" s="681"/>
      <c r="G28" s="681"/>
      <c r="H28" s="681"/>
      <c r="I28" s="681"/>
      <c r="J28" s="681"/>
      <c r="K28" s="681"/>
      <c r="L28" s="681"/>
      <c r="M28" s="681"/>
      <c r="N28" s="681"/>
      <c r="O28" s="681"/>
      <c r="P28" s="681"/>
      <c r="Q28" s="682"/>
      <c r="R28" s="683">
        <v>28598</v>
      </c>
      <c r="S28" s="684"/>
      <c r="T28" s="684"/>
      <c r="U28" s="684"/>
      <c r="V28" s="684"/>
      <c r="W28" s="684"/>
      <c r="X28" s="684"/>
      <c r="Y28" s="685"/>
      <c r="Z28" s="686">
        <v>0.3</v>
      </c>
      <c r="AA28" s="686"/>
      <c r="AB28" s="686"/>
      <c r="AC28" s="686"/>
      <c r="AD28" s="687" t="s">
        <v>228</v>
      </c>
      <c r="AE28" s="687"/>
      <c r="AF28" s="687"/>
      <c r="AG28" s="687"/>
      <c r="AH28" s="687"/>
      <c r="AI28" s="687"/>
      <c r="AJ28" s="687"/>
      <c r="AK28" s="687"/>
      <c r="AL28" s="688" t="s">
        <v>255</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304</v>
      </c>
      <c r="CE28" s="699"/>
      <c r="CF28" s="699"/>
      <c r="CG28" s="699"/>
      <c r="CH28" s="699"/>
      <c r="CI28" s="699"/>
      <c r="CJ28" s="699"/>
      <c r="CK28" s="699"/>
      <c r="CL28" s="699"/>
      <c r="CM28" s="699"/>
      <c r="CN28" s="699"/>
      <c r="CO28" s="699"/>
      <c r="CP28" s="699"/>
      <c r="CQ28" s="700"/>
      <c r="CR28" s="683">
        <v>610164</v>
      </c>
      <c r="CS28" s="684"/>
      <c r="CT28" s="684"/>
      <c r="CU28" s="684"/>
      <c r="CV28" s="684"/>
      <c r="CW28" s="684"/>
      <c r="CX28" s="684"/>
      <c r="CY28" s="685"/>
      <c r="CZ28" s="688">
        <v>5.7</v>
      </c>
      <c r="DA28" s="720"/>
      <c r="DB28" s="720"/>
      <c r="DC28" s="722"/>
      <c r="DD28" s="692">
        <v>596100</v>
      </c>
      <c r="DE28" s="684"/>
      <c r="DF28" s="684"/>
      <c r="DG28" s="684"/>
      <c r="DH28" s="684"/>
      <c r="DI28" s="684"/>
      <c r="DJ28" s="684"/>
      <c r="DK28" s="685"/>
      <c r="DL28" s="692">
        <v>596100</v>
      </c>
      <c r="DM28" s="684"/>
      <c r="DN28" s="684"/>
      <c r="DO28" s="684"/>
      <c r="DP28" s="684"/>
      <c r="DQ28" s="684"/>
      <c r="DR28" s="684"/>
      <c r="DS28" s="684"/>
      <c r="DT28" s="684"/>
      <c r="DU28" s="684"/>
      <c r="DV28" s="685"/>
      <c r="DW28" s="688">
        <v>11.4</v>
      </c>
      <c r="DX28" s="720"/>
      <c r="DY28" s="720"/>
      <c r="DZ28" s="720"/>
      <c r="EA28" s="720"/>
      <c r="EB28" s="720"/>
      <c r="EC28" s="721"/>
    </row>
    <row r="29" spans="2:133" ht="11.25" customHeight="1" x14ac:dyDescent="0.2">
      <c r="B29" s="680" t="s">
        <v>305</v>
      </c>
      <c r="C29" s="681"/>
      <c r="D29" s="681"/>
      <c r="E29" s="681"/>
      <c r="F29" s="681"/>
      <c r="G29" s="681"/>
      <c r="H29" s="681"/>
      <c r="I29" s="681"/>
      <c r="J29" s="681"/>
      <c r="K29" s="681"/>
      <c r="L29" s="681"/>
      <c r="M29" s="681"/>
      <c r="N29" s="681"/>
      <c r="O29" s="681"/>
      <c r="P29" s="681"/>
      <c r="Q29" s="682"/>
      <c r="R29" s="683">
        <v>94576</v>
      </c>
      <c r="S29" s="684"/>
      <c r="T29" s="684"/>
      <c r="U29" s="684"/>
      <c r="V29" s="684"/>
      <c r="W29" s="684"/>
      <c r="X29" s="684"/>
      <c r="Y29" s="685"/>
      <c r="Z29" s="686">
        <v>0.8</v>
      </c>
      <c r="AA29" s="686"/>
      <c r="AB29" s="686"/>
      <c r="AC29" s="686"/>
      <c r="AD29" s="687">
        <v>8450</v>
      </c>
      <c r="AE29" s="687"/>
      <c r="AF29" s="687"/>
      <c r="AG29" s="687"/>
      <c r="AH29" s="687"/>
      <c r="AI29" s="687"/>
      <c r="AJ29" s="687"/>
      <c r="AK29" s="687"/>
      <c r="AL29" s="688">
        <v>0.2</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306</v>
      </c>
      <c r="CE29" s="730"/>
      <c r="CF29" s="698" t="s">
        <v>70</v>
      </c>
      <c r="CG29" s="699"/>
      <c r="CH29" s="699"/>
      <c r="CI29" s="699"/>
      <c r="CJ29" s="699"/>
      <c r="CK29" s="699"/>
      <c r="CL29" s="699"/>
      <c r="CM29" s="699"/>
      <c r="CN29" s="699"/>
      <c r="CO29" s="699"/>
      <c r="CP29" s="699"/>
      <c r="CQ29" s="700"/>
      <c r="CR29" s="683">
        <v>610164</v>
      </c>
      <c r="CS29" s="708"/>
      <c r="CT29" s="708"/>
      <c r="CU29" s="708"/>
      <c r="CV29" s="708"/>
      <c r="CW29" s="708"/>
      <c r="CX29" s="708"/>
      <c r="CY29" s="709"/>
      <c r="CZ29" s="688">
        <v>5.7</v>
      </c>
      <c r="DA29" s="720"/>
      <c r="DB29" s="720"/>
      <c r="DC29" s="722"/>
      <c r="DD29" s="692">
        <v>596100</v>
      </c>
      <c r="DE29" s="708"/>
      <c r="DF29" s="708"/>
      <c r="DG29" s="708"/>
      <c r="DH29" s="708"/>
      <c r="DI29" s="708"/>
      <c r="DJ29" s="708"/>
      <c r="DK29" s="709"/>
      <c r="DL29" s="692">
        <v>596100</v>
      </c>
      <c r="DM29" s="708"/>
      <c r="DN29" s="708"/>
      <c r="DO29" s="708"/>
      <c r="DP29" s="708"/>
      <c r="DQ29" s="708"/>
      <c r="DR29" s="708"/>
      <c r="DS29" s="708"/>
      <c r="DT29" s="708"/>
      <c r="DU29" s="708"/>
      <c r="DV29" s="709"/>
      <c r="DW29" s="688">
        <v>11.4</v>
      </c>
      <c r="DX29" s="720"/>
      <c r="DY29" s="720"/>
      <c r="DZ29" s="720"/>
      <c r="EA29" s="720"/>
      <c r="EB29" s="720"/>
      <c r="EC29" s="721"/>
    </row>
    <row r="30" spans="2:133" ht="11.25" customHeight="1" x14ac:dyDescent="0.2">
      <c r="B30" s="680" t="s">
        <v>307</v>
      </c>
      <c r="C30" s="681"/>
      <c r="D30" s="681"/>
      <c r="E30" s="681"/>
      <c r="F30" s="681"/>
      <c r="G30" s="681"/>
      <c r="H30" s="681"/>
      <c r="I30" s="681"/>
      <c r="J30" s="681"/>
      <c r="K30" s="681"/>
      <c r="L30" s="681"/>
      <c r="M30" s="681"/>
      <c r="N30" s="681"/>
      <c r="O30" s="681"/>
      <c r="P30" s="681"/>
      <c r="Q30" s="682"/>
      <c r="R30" s="683">
        <v>8207</v>
      </c>
      <c r="S30" s="684"/>
      <c r="T30" s="684"/>
      <c r="U30" s="684"/>
      <c r="V30" s="684"/>
      <c r="W30" s="684"/>
      <c r="X30" s="684"/>
      <c r="Y30" s="685"/>
      <c r="Z30" s="686">
        <v>0.1</v>
      </c>
      <c r="AA30" s="686"/>
      <c r="AB30" s="686"/>
      <c r="AC30" s="686"/>
      <c r="AD30" s="687">
        <v>69</v>
      </c>
      <c r="AE30" s="687"/>
      <c r="AF30" s="687"/>
      <c r="AG30" s="687"/>
      <c r="AH30" s="687"/>
      <c r="AI30" s="687"/>
      <c r="AJ30" s="687"/>
      <c r="AK30" s="687"/>
      <c r="AL30" s="688">
        <v>0</v>
      </c>
      <c r="AM30" s="689"/>
      <c r="AN30" s="689"/>
      <c r="AO30" s="690"/>
      <c r="AP30" s="662" t="s">
        <v>222</v>
      </c>
      <c r="AQ30" s="663"/>
      <c r="AR30" s="663"/>
      <c r="AS30" s="663"/>
      <c r="AT30" s="663"/>
      <c r="AU30" s="663"/>
      <c r="AV30" s="663"/>
      <c r="AW30" s="663"/>
      <c r="AX30" s="663"/>
      <c r="AY30" s="663"/>
      <c r="AZ30" s="663"/>
      <c r="BA30" s="663"/>
      <c r="BB30" s="663"/>
      <c r="BC30" s="663"/>
      <c r="BD30" s="663"/>
      <c r="BE30" s="663"/>
      <c r="BF30" s="664"/>
      <c r="BG30" s="662" t="s">
        <v>308</v>
      </c>
      <c r="BH30" s="727"/>
      <c r="BI30" s="727"/>
      <c r="BJ30" s="727"/>
      <c r="BK30" s="727"/>
      <c r="BL30" s="727"/>
      <c r="BM30" s="727"/>
      <c r="BN30" s="727"/>
      <c r="BO30" s="727"/>
      <c r="BP30" s="727"/>
      <c r="BQ30" s="728"/>
      <c r="BR30" s="662" t="s">
        <v>309</v>
      </c>
      <c r="BS30" s="727"/>
      <c r="BT30" s="727"/>
      <c r="BU30" s="727"/>
      <c r="BV30" s="727"/>
      <c r="BW30" s="727"/>
      <c r="BX30" s="727"/>
      <c r="BY30" s="727"/>
      <c r="BZ30" s="727"/>
      <c r="CA30" s="727"/>
      <c r="CB30" s="728"/>
      <c r="CD30" s="731"/>
      <c r="CE30" s="732"/>
      <c r="CF30" s="698" t="s">
        <v>310</v>
      </c>
      <c r="CG30" s="699"/>
      <c r="CH30" s="699"/>
      <c r="CI30" s="699"/>
      <c r="CJ30" s="699"/>
      <c r="CK30" s="699"/>
      <c r="CL30" s="699"/>
      <c r="CM30" s="699"/>
      <c r="CN30" s="699"/>
      <c r="CO30" s="699"/>
      <c r="CP30" s="699"/>
      <c r="CQ30" s="700"/>
      <c r="CR30" s="683">
        <v>560323</v>
      </c>
      <c r="CS30" s="684"/>
      <c r="CT30" s="684"/>
      <c r="CU30" s="684"/>
      <c r="CV30" s="684"/>
      <c r="CW30" s="684"/>
      <c r="CX30" s="684"/>
      <c r="CY30" s="685"/>
      <c r="CZ30" s="688">
        <v>5.2</v>
      </c>
      <c r="DA30" s="720"/>
      <c r="DB30" s="720"/>
      <c r="DC30" s="722"/>
      <c r="DD30" s="692">
        <v>546581</v>
      </c>
      <c r="DE30" s="684"/>
      <c r="DF30" s="684"/>
      <c r="DG30" s="684"/>
      <c r="DH30" s="684"/>
      <c r="DI30" s="684"/>
      <c r="DJ30" s="684"/>
      <c r="DK30" s="685"/>
      <c r="DL30" s="692">
        <v>546581</v>
      </c>
      <c r="DM30" s="684"/>
      <c r="DN30" s="684"/>
      <c r="DO30" s="684"/>
      <c r="DP30" s="684"/>
      <c r="DQ30" s="684"/>
      <c r="DR30" s="684"/>
      <c r="DS30" s="684"/>
      <c r="DT30" s="684"/>
      <c r="DU30" s="684"/>
      <c r="DV30" s="685"/>
      <c r="DW30" s="688">
        <v>10.4</v>
      </c>
      <c r="DX30" s="720"/>
      <c r="DY30" s="720"/>
      <c r="DZ30" s="720"/>
      <c r="EA30" s="720"/>
      <c r="EB30" s="720"/>
      <c r="EC30" s="721"/>
    </row>
    <row r="31" spans="2:133" ht="11.25" customHeight="1" x14ac:dyDescent="0.2">
      <c r="B31" s="680" t="s">
        <v>311</v>
      </c>
      <c r="C31" s="681"/>
      <c r="D31" s="681"/>
      <c r="E31" s="681"/>
      <c r="F31" s="681"/>
      <c r="G31" s="681"/>
      <c r="H31" s="681"/>
      <c r="I31" s="681"/>
      <c r="J31" s="681"/>
      <c r="K31" s="681"/>
      <c r="L31" s="681"/>
      <c r="M31" s="681"/>
      <c r="N31" s="681"/>
      <c r="O31" s="681"/>
      <c r="P31" s="681"/>
      <c r="Q31" s="682"/>
      <c r="R31" s="683">
        <v>1540473</v>
      </c>
      <c r="S31" s="684"/>
      <c r="T31" s="684"/>
      <c r="U31" s="684"/>
      <c r="V31" s="684"/>
      <c r="W31" s="684"/>
      <c r="X31" s="684"/>
      <c r="Y31" s="685"/>
      <c r="Z31" s="686">
        <v>13.5</v>
      </c>
      <c r="AA31" s="686"/>
      <c r="AB31" s="686"/>
      <c r="AC31" s="686"/>
      <c r="AD31" s="687" t="s">
        <v>255</v>
      </c>
      <c r="AE31" s="687"/>
      <c r="AF31" s="687"/>
      <c r="AG31" s="687"/>
      <c r="AH31" s="687"/>
      <c r="AI31" s="687"/>
      <c r="AJ31" s="687"/>
      <c r="AK31" s="687"/>
      <c r="AL31" s="688" t="s">
        <v>255</v>
      </c>
      <c r="AM31" s="689"/>
      <c r="AN31" s="689"/>
      <c r="AO31" s="690"/>
      <c r="AP31" s="740" t="s">
        <v>312</v>
      </c>
      <c r="AQ31" s="741"/>
      <c r="AR31" s="741"/>
      <c r="AS31" s="741"/>
      <c r="AT31" s="746" t="s">
        <v>313</v>
      </c>
      <c r="AU31" s="231"/>
      <c r="AV31" s="231"/>
      <c r="AW31" s="231"/>
      <c r="AX31" s="669" t="s">
        <v>189</v>
      </c>
      <c r="AY31" s="670"/>
      <c r="AZ31" s="670"/>
      <c r="BA31" s="670"/>
      <c r="BB31" s="670"/>
      <c r="BC31" s="670"/>
      <c r="BD31" s="670"/>
      <c r="BE31" s="670"/>
      <c r="BF31" s="671"/>
      <c r="BG31" s="739">
        <v>99.1</v>
      </c>
      <c r="BH31" s="735"/>
      <c r="BI31" s="735"/>
      <c r="BJ31" s="735"/>
      <c r="BK31" s="735"/>
      <c r="BL31" s="735"/>
      <c r="BM31" s="678">
        <v>95.3</v>
      </c>
      <c r="BN31" s="735"/>
      <c r="BO31" s="735"/>
      <c r="BP31" s="735"/>
      <c r="BQ31" s="736"/>
      <c r="BR31" s="739">
        <v>99.1</v>
      </c>
      <c r="BS31" s="735"/>
      <c r="BT31" s="735"/>
      <c r="BU31" s="735"/>
      <c r="BV31" s="735"/>
      <c r="BW31" s="735"/>
      <c r="BX31" s="678">
        <v>94.7</v>
      </c>
      <c r="BY31" s="735"/>
      <c r="BZ31" s="735"/>
      <c r="CA31" s="735"/>
      <c r="CB31" s="736"/>
      <c r="CD31" s="731"/>
      <c r="CE31" s="732"/>
      <c r="CF31" s="698" t="s">
        <v>314</v>
      </c>
      <c r="CG31" s="699"/>
      <c r="CH31" s="699"/>
      <c r="CI31" s="699"/>
      <c r="CJ31" s="699"/>
      <c r="CK31" s="699"/>
      <c r="CL31" s="699"/>
      <c r="CM31" s="699"/>
      <c r="CN31" s="699"/>
      <c r="CO31" s="699"/>
      <c r="CP31" s="699"/>
      <c r="CQ31" s="700"/>
      <c r="CR31" s="683">
        <v>49841</v>
      </c>
      <c r="CS31" s="708"/>
      <c r="CT31" s="708"/>
      <c r="CU31" s="708"/>
      <c r="CV31" s="708"/>
      <c r="CW31" s="708"/>
      <c r="CX31" s="708"/>
      <c r="CY31" s="709"/>
      <c r="CZ31" s="688">
        <v>0.5</v>
      </c>
      <c r="DA31" s="720"/>
      <c r="DB31" s="720"/>
      <c r="DC31" s="722"/>
      <c r="DD31" s="692">
        <v>49519</v>
      </c>
      <c r="DE31" s="708"/>
      <c r="DF31" s="708"/>
      <c r="DG31" s="708"/>
      <c r="DH31" s="708"/>
      <c r="DI31" s="708"/>
      <c r="DJ31" s="708"/>
      <c r="DK31" s="709"/>
      <c r="DL31" s="692">
        <v>49519</v>
      </c>
      <c r="DM31" s="708"/>
      <c r="DN31" s="708"/>
      <c r="DO31" s="708"/>
      <c r="DP31" s="708"/>
      <c r="DQ31" s="708"/>
      <c r="DR31" s="708"/>
      <c r="DS31" s="708"/>
      <c r="DT31" s="708"/>
      <c r="DU31" s="708"/>
      <c r="DV31" s="709"/>
      <c r="DW31" s="688">
        <v>0.9</v>
      </c>
      <c r="DX31" s="720"/>
      <c r="DY31" s="720"/>
      <c r="DZ31" s="720"/>
      <c r="EA31" s="720"/>
      <c r="EB31" s="720"/>
      <c r="EC31" s="721"/>
    </row>
    <row r="32" spans="2:133" ht="11.25" customHeight="1" x14ac:dyDescent="0.2">
      <c r="B32" s="750" t="s">
        <v>315</v>
      </c>
      <c r="C32" s="751"/>
      <c r="D32" s="751"/>
      <c r="E32" s="751"/>
      <c r="F32" s="751"/>
      <c r="G32" s="751"/>
      <c r="H32" s="751"/>
      <c r="I32" s="751"/>
      <c r="J32" s="751"/>
      <c r="K32" s="751"/>
      <c r="L32" s="751"/>
      <c r="M32" s="751"/>
      <c r="N32" s="751"/>
      <c r="O32" s="751"/>
      <c r="P32" s="751"/>
      <c r="Q32" s="752"/>
      <c r="R32" s="683">
        <v>7422</v>
      </c>
      <c r="S32" s="684"/>
      <c r="T32" s="684"/>
      <c r="U32" s="684"/>
      <c r="V32" s="684"/>
      <c r="W32" s="684"/>
      <c r="X32" s="684"/>
      <c r="Y32" s="685"/>
      <c r="Z32" s="686">
        <v>0.1</v>
      </c>
      <c r="AA32" s="686"/>
      <c r="AB32" s="686"/>
      <c r="AC32" s="686"/>
      <c r="AD32" s="687">
        <v>7422</v>
      </c>
      <c r="AE32" s="687"/>
      <c r="AF32" s="687"/>
      <c r="AG32" s="687"/>
      <c r="AH32" s="687"/>
      <c r="AI32" s="687"/>
      <c r="AJ32" s="687"/>
      <c r="AK32" s="687"/>
      <c r="AL32" s="688">
        <v>0.1</v>
      </c>
      <c r="AM32" s="689"/>
      <c r="AN32" s="689"/>
      <c r="AO32" s="690"/>
      <c r="AP32" s="742"/>
      <c r="AQ32" s="743"/>
      <c r="AR32" s="743"/>
      <c r="AS32" s="743"/>
      <c r="AT32" s="747"/>
      <c r="AU32" s="230" t="s">
        <v>316</v>
      </c>
      <c r="AV32" s="230"/>
      <c r="AW32" s="230"/>
      <c r="AX32" s="680" t="s">
        <v>317</v>
      </c>
      <c r="AY32" s="681"/>
      <c r="AZ32" s="681"/>
      <c r="BA32" s="681"/>
      <c r="BB32" s="681"/>
      <c r="BC32" s="681"/>
      <c r="BD32" s="681"/>
      <c r="BE32" s="681"/>
      <c r="BF32" s="682"/>
      <c r="BG32" s="749">
        <v>99.3</v>
      </c>
      <c r="BH32" s="708"/>
      <c r="BI32" s="708"/>
      <c r="BJ32" s="708"/>
      <c r="BK32" s="708"/>
      <c r="BL32" s="708"/>
      <c r="BM32" s="689">
        <v>98.1</v>
      </c>
      <c r="BN32" s="737"/>
      <c r="BO32" s="737"/>
      <c r="BP32" s="737"/>
      <c r="BQ32" s="738"/>
      <c r="BR32" s="749">
        <v>99.4</v>
      </c>
      <c r="BS32" s="708"/>
      <c r="BT32" s="708"/>
      <c r="BU32" s="708"/>
      <c r="BV32" s="708"/>
      <c r="BW32" s="708"/>
      <c r="BX32" s="689">
        <v>97.7</v>
      </c>
      <c r="BY32" s="737"/>
      <c r="BZ32" s="737"/>
      <c r="CA32" s="737"/>
      <c r="CB32" s="738"/>
      <c r="CD32" s="733"/>
      <c r="CE32" s="734"/>
      <c r="CF32" s="698" t="s">
        <v>318</v>
      </c>
      <c r="CG32" s="699"/>
      <c r="CH32" s="699"/>
      <c r="CI32" s="699"/>
      <c r="CJ32" s="699"/>
      <c r="CK32" s="699"/>
      <c r="CL32" s="699"/>
      <c r="CM32" s="699"/>
      <c r="CN32" s="699"/>
      <c r="CO32" s="699"/>
      <c r="CP32" s="699"/>
      <c r="CQ32" s="700"/>
      <c r="CR32" s="683" t="s">
        <v>228</v>
      </c>
      <c r="CS32" s="684"/>
      <c r="CT32" s="684"/>
      <c r="CU32" s="684"/>
      <c r="CV32" s="684"/>
      <c r="CW32" s="684"/>
      <c r="CX32" s="684"/>
      <c r="CY32" s="685"/>
      <c r="CZ32" s="688" t="s">
        <v>138</v>
      </c>
      <c r="DA32" s="720"/>
      <c r="DB32" s="720"/>
      <c r="DC32" s="722"/>
      <c r="DD32" s="692" t="s">
        <v>138</v>
      </c>
      <c r="DE32" s="684"/>
      <c r="DF32" s="684"/>
      <c r="DG32" s="684"/>
      <c r="DH32" s="684"/>
      <c r="DI32" s="684"/>
      <c r="DJ32" s="684"/>
      <c r="DK32" s="685"/>
      <c r="DL32" s="692" t="s">
        <v>237</v>
      </c>
      <c r="DM32" s="684"/>
      <c r="DN32" s="684"/>
      <c r="DO32" s="684"/>
      <c r="DP32" s="684"/>
      <c r="DQ32" s="684"/>
      <c r="DR32" s="684"/>
      <c r="DS32" s="684"/>
      <c r="DT32" s="684"/>
      <c r="DU32" s="684"/>
      <c r="DV32" s="685"/>
      <c r="DW32" s="688" t="s">
        <v>228</v>
      </c>
      <c r="DX32" s="720"/>
      <c r="DY32" s="720"/>
      <c r="DZ32" s="720"/>
      <c r="EA32" s="720"/>
      <c r="EB32" s="720"/>
      <c r="EC32" s="721"/>
    </row>
    <row r="33" spans="2:133" ht="11.25" customHeight="1" x14ac:dyDescent="0.2">
      <c r="B33" s="680" t="s">
        <v>319</v>
      </c>
      <c r="C33" s="681"/>
      <c r="D33" s="681"/>
      <c r="E33" s="681"/>
      <c r="F33" s="681"/>
      <c r="G33" s="681"/>
      <c r="H33" s="681"/>
      <c r="I33" s="681"/>
      <c r="J33" s="681"/>
      <c r="K33" s="681"/>
      <c r="L33" s="681"/>
      <c r="M33" s="681"/>
      <c r="N33" s="681"/>
      <c r="O33" s="681"/>
      <c r="P33" s="681"/>
      <c r="Q33" s="682"/>
      <c r="R33" s="683">
        <v>2629556</v>
      </c>
      <c r="S33" s="684"/>
      <c r="T33" s="684"/>
      <c r="U33" s="684"/>
      <c r="V33" s="684"/>
      <c r="W33" s="684"/>
      <c r="X33" s="684"/>
      <c r="Y33" s="685"/>
      <c r="Z33" s="686">
        <v>23.1</v>
      </c>
      <c r="AA33" s="686"/>
      <c r="AB33" s="686"/>
      <c r="AC33" s="686"/>
      <c r="AD33" s="687" t="s">
        <v>138</v>
      </c>
      <c r="AE33" s="687"/>
      <c r="AF33" s="687"/>
      <c r="AG33" s="687"/>
      <c r="AH33" s="687"/>
      <c r="AI33" s="687"/>
      <c r="AJ33" s="687"/>
      <c r="AK33" s="687"/>
      <c r="AL33" s="688" t="s">
        <v>138</v>
      </c>
      <c r="AM33" s="689"/>
      <c r="AN33" s="689"/>
      <c r="AO33" s="690"/>
      <c r="AP33" s="744"/>
      <c r="AQ33" s="745"/>
      <c r="AR33" s="745"/>
      <c r="AS33" s="745"/>
      <c r="AT33" s="748"/>
      <c r="AU33" s="232"/>
      <c r="AV33" s="232"/>
      <c r="AW33" s="232"/>
      <c r="AX33" s="724" t="s">
        <v>320</v>
      </c>
      <c r="AY33" s="725"/>
      <c r="AZ33" s="725"/>
      <c r="BA33" s="725"/>
      <c r="BB33" s="725"/>
      <c r="BC33" s="725"/>
      <c r="BD33" s="725"/>
      <c r="BE33" s="725"/>
      <c r="BF33" s="726"/>
      <c r="BG33" s="753">
        <v>98.9</v>
      </c>
      <c r="BH33" s="754"/>
      <c r="BI33" s="754"/>
      <c r="BJ33" s="754"/>
      <c r="BK33" s="754"/>
      <c r="BL33" s="754"/>
      <c r="BM33" s="755">
        <v>92</v>
      </c>
      <c r="BN33" s="754"/>
      <c r="BO33" s="754"/>
      <c r="BP33" s="754"/>
      <c r="BQ33" s="756"/>
      <c r="BR33" s="753">
        <v>98.8</v>
      </c>
      <c r="BS33" s="754"/>
      <c r="BT33" s="754"/>
      <c r="BU33" s="754"/>
      <c r="BV33" s="754"/>
      <c r="BW33" s="754"/>
      <c r="BX33" s="755">
        <v>91.6</v>
      </c>
      <c r="BY33" s="754"/>
      <c r="BZ33" s="754"/>
      <c r="CA33" s="754"/>
      <c r="CB33" s="756"/>
      <c r="CD33" s="698" t="s">
        <v>321</v>
      </c>
      <c r="CE33" s="699"/>
      <c r="CF33" s="699"/>
      <c r="CG33" s="699"/>
      <c r="CH33" s="699"/>
      <c r="CI33" s="699"/>
      <c r="CJ33" s="699"/>
      <c r="CK33" s="699"/>
      <c r="CL33" s="699"/>
      <c r="CM33" s="699"/>
      <c r="CN33" s="699"/>
      <c r="CO33" s="699"/>
      <c r="CP33" s="699"/>
      <c r="CQ33" s="700"/>
      <c r="CR33" s="683">
        <v>4362929</v>
      </c>
      <c r="CS33" s="708"/>
      <c r="CT33" s="708"/>
      <c r="CU33" s="708"/>
      <c r="CV33" s="708"/>
      <c r="CW33" s="708"/>
      <c r="CX33" s="708"/>
      <c r="CY33" s="709"/>
      <c r="CZ33" s="688">
        <v>40.5</v>
      </c>
      <c r="DA33" s="720"/>
      <c r="DB33" s="720"/>
      <c r="DC33" s="722"/>
      <c r="DD33" s="692">
        <v>3143695</v>
      </c>
      <c r="DE33" s="708"/>
      <c r="DF33" s="708"/>
      <c r="DG33" s="708"/>
      <c r="DH33" s="708"/>
      <c r="DI33" s="708"/>
      <c r="DJ33" s="708"/>
      <c r="DK33" s="709"/>
      <c r="DL33" s="692">
        <v>2425030</v>
      </c>
      <c r="DM33" s="708"/>
      <c r="DN33" s="708"/>
      <c r="DO33" s="708"/>
      <c r="DP33" s="708"/>
      <c r="DQ33" s="708"/>
      <c r="DR33" s="708"/>
      <c r="DS33" s="708"/>
      <c r="DT33" s="708"/>
      <c r="DU33" s="708"/>
      <c r="DV33" s="709"/>
      <c r="DW33" s="688">
        <v>46.3</v>
      </c>
      <c r="DX33" s="720"/>
      <c r="DY33" s="720"/>
      <c r="DZ33" s="720"/>
      <c r="EA33" s="720"/>
      <c r="EB33" s="720"/>
      <c r="EC33" s="721"/>
    </row>
    <row r="34" spans="2:133" ht="11.25" customHeight="1" x14ac:dyDescent="0.2">
      <c r="B34" s="680" t="s">
        <v>322</v>
      </c>
      <c r="C34" s="681"/>
      <c r="D34" s="681"/>
      <c r="E34" s="681"/>
      <c r="F34" s="681"/>
      <c r="G34" s="681"/>
      <c r="H34" s="681"/>
      <c r="I34" s="681"/>
      <c r="J34" s="681"/>
      <c r="K34" s="681"/>
      <c r="L34" s="681"/>
      <c r="M34" s="681"/>
      <c r="N34" s="681"/>
      <c r="O34" s="681"/>
      <c r="P34" s="681"/>
      <c r="Q34" s="682"/>
      <c r="R34" s="683">
        <v>35992</v>
      </c>
      <c r="S34" s="684"/>
      <c r="T34" s="684"/>
      <c r="U34" s="684"/>
      <c r="V34" s="684"/>
      <c r="W34" s="684"/>
      <c r="X34" s="684"/>
      <c r="Y34" s="685"/>
      <c r="Z34" s="686">
        <v>0.3</v>
      </c>
      <c r="AA34" s="686"/>
      <c r="AB34" s="686"/>
      <c r="AC34" s="686"/>
      <c r="AD34" s="687">
        <v>29672</v>
      </c>
      <c r="AE34" s="687"/>
      <c r="AF34" s="687"/>
      <c r="AG34" s="687"/>
      <c r="AH34" s="687"/>
      <c r="AI34" s="687"/>
      <c r="AJ34" s="687"/>
      <c r="AK34" s="687"/>
      <c r="AL34" s="688">
        <v>0.6</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323</v>
      </c>
      <c r="CE34" s="699"/>
      <c r="CF34" s="699"/>
      <c r="CG34" s="699"/>
      <c r="CH34" s="699"/>
      <c r="CI34" s="699"/>
      <c r="CJ34" s="699"/>
      <c r="CK34" s="699"/>
      <c r="CL34" s="699"/>
      <c r="CM34" s="699"/>
      <c r="CN34" s="699"/>
      <c r="CO34" s="699"/>
      <c r="CP34" s="699"/>
      <c r="CQ34" s="700"/>
      <c r="CR34" s="683">
        <v>1959614</v>
      </c>
      <c r="CS34" s="684"/>
      <c r="CT34" s="684"/>
      <c r="CU34" s="684"/>
      <c r="CV34" s="684"/>
      <c r="CW34" s="684"/>
      <c r="CX34" s="684"/>
      <c r="CY34" s="685"/>
      <c r="CZ34" s="688">
        <v>18.2</v>
      </c>
      <c r="DA34" s="720"/>
      <c r="DB34" s="720"/>
      <c r="DC34" s="722"/>
      <c r="DD34" s="692">
        <v>1081683</v>
      </c>
      <c r="DE34" s="684"/>
      <c r="DF34" s="684"/>
      <c r="DG34" s="684"/>
      <c r="DH34" s="684"/>
      <c r="DI34" s="684"/>
      <c r="DJ34" s="684"/>
      <c r="DK34" s="685"/>
      <c r="DL34" s="692">
        <v>840755</v>
      </c>
      <c r="DM34" s="684"/>
      <c r="DN34" s="684"/>
      <c r="DO34" s="684"/>
      <c r="DP34" s="684"/>
      <c r="DQ34" s="684"/>
      <c r="DR34" s="684"/>
      <c r="DS34" s="684"/>
      <c r="DT34" s="684"/>
      <c r="DU34" s="684"/>
      <c r="DV34" s="685"/>
      <c r="DW34" s="688">
        <v>16</v>
      </c>
      <c r="DX34" s="720"/>
      <c r="DY34" s="720"/>
      <c r="DZ34" s="720"/>
      <c r="EA34" s="720"/>
      <c r="EB34" s="720"/>
      <c r="EC34" s="721"/>
    </row>
    <row r="35" spans="2:133" ht="11.25" customHeight="1" x14ac:dyDescent="0.2">
      <c r="B35" s="680" t="s">
        <v>324</v>
      </c>
      <c r="C35" s="681"/>
      <c r="D35" s="681"/>
      <c r="E35" s="681"/>
      <c r="F35" s="681"/>
      <c r="G35" s="681"/>
      <c r="H35" s="681"/>
      <c r="I35" s="681"/>
      <c r="J35" s="681"/>
      <c r="K35" s="681"/>
      <c r="L35" s="681"/>
      <c r="M35" s="681"/>
      <c r="N35" s="681"/>
      <c r="O35" s="681"/>
      <c r="P35" s="681"/>
      <c r="Q35" s="682"/>
      <c r="R35" s="683">
        <v>63508</v>
      </c>
      <c r="S35" s="684"/>
      <c r="T35" s="684"/>
      <c r="U35" s="684"/>
      <c r="V35" s="684"/>
      <c r="W35" s="684"/>
      <c r="X35" s="684"/>
      <c r="Y35" s="685"/>
      <c r="Z35" s="686">
        <v>0.6</v>
      </c>
      <c r="AA35" s="686"/>
      <c r="AB35" s="686"/>
      <c r="AC35" s="686"/>
      <c r="AD35" s="687" t="s">
        <v>176</v>
      </c>
      <c r="AE35" s="687"/>
      <c r="AF35" s="687"/>
      <c r="AG35" s="687"/>
      <c r="AH35" s="687"/>
      <c r="AI35" s="687"/>
      <c r="AJ35" s="687"/>
      <c r="AK35" s="687"/>
      <c r="AL35" s="688" t="s">
        <v>255</v>
      </c>
      <c r="AM35" s="689"/>
      <c r="AN35" s="689"/>
      <c r="AO35" s="690"/>
      <c r="AP35" s="235"/>
      <c r="AQ35" s="662" t="s">
        <v>325</v>
      </c>
      <c r="AR35" s="663"/>
      <c r="AS35" s="663"/>
      <c r="AT35" s="663"/>
      <c r="AU35" s="663"/>
      <c r="AV35" s="663"/>
      <c r="AW35" s="663"/>
      <c r="AX35" s="663"/>
      <c r="AY35" s="663"/>
      <c r="AZ35" s="663"/>
      <c r="BA35" s="663"/>
      <c r="BB35" s="663"/>
      <c r="BC35" s="663"/>
      <c r="BD35" s="663"/>
      <c r="BE35" s="663"/>
      <c r="BF35" s="664"/>
      <c r="BG35" s="662" t="s">
        <v>326</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327</v>
      </c>
      <c r="CE35" s="699"/>
      <c r="CF35" s="699"/>
      <c r="CG35" s="699"/>
      <c r="CH35" s="699"/>
      <c r="CI35" s="699"/>
      <c r="CJ35" s="699"/>
      <c r="CK35" s="699"/>
      <c r="CL35" s="699"/>
      <c r="CM35" s="699"/>
      <c r="CN35" s="699"/>
      <c r="CO35" s="699"/>
      <c r="CP35" s="699"/>
      <c r="CQ35" s="700"/>
      <c r="CR35" s="683">
        <v>58066</v>
      </c>
      <c r="CS35" s="708"/>
      <c r="CT35" s="708"/>
      <c r="CU35" s="708"/>
      <c r="CV35" s="708"/>
      <c r="CW35" s="708"/>
      <c r="CX35" s="708"/>
      <c r="CY35" s="709"/>
      <c r="CZ35" s="688">
        <v>0.5</v>
      </c>
      <c r="DA35" s="720"/>
      <c r="DB35" s="720"/>
      <c r="DC35" s="722"/>
      <c r="DD35" s="692">
        <v>48028</v>
      </c>
      <c r="DE35" s="708"/>
      <c r="DF35" s="708"/>
      <c r="DG35" s="708"/>
      <c r="DH35" s="708"/>
      <c r="DI35" s="708"/>
      <c r="DJ35" s="708"/>
      <c r="DK35" s="709"/>
      <c r="DL35" s="692">
        <v>48021</v>
      </c>
      <c r="DM35" s="708"/>
      <c r="DN35" s="708"/>
      <c r="DO35" s="708"/>
      <c r="DP35" s="708"/>
      <c r="DQ35" s="708"/>
      <c r="DR35" s="708"/>
      <c r="DS35" s="708"/>
      <c r="DT35" s="708"/>
      <c r="DU35" s="708"/>
      <c r="DV35" s="709"/>
      <c r="DW35" s="688">
        <v>0.9</v>
      </c>
      <c r="DX35" s="720"/>
      <c r="DY35" s="720"/>
      <c r="DZ35" s="720"/>
      <c r="EA35" s="720"/>
      <c r="EB35" s="720"/>
      <c r="EC35" s="721"/>
    </row>
    <row r="36" spans="2:133" ht="11.25" customHeight="1" x14ac:dyDescent="0.2">
      <c r="B36" s="680" t="s">
        <v>328</v>
      </c>
      <c r="C36" s="681"/>
      <c r="D36" s="681"/>
      <c r="E36" s="681"/>
      <c r="F36" s="681"/>
      <c r="G36" s="681"/>
      <c r="H36" s="681"/>
      <c r="I36" s="681"/>
      <c r="J36" s="681"/>
      <c r="K36" s="681"/>
      <c r="L36" s="681"/>
      <c r="M36" s="681"/>
      <c r="N36" s="681"/>
      <c r="O36" s="681"/>
      <c r="P36" s="681"/>
      <c r="Q36" s="682"/>
      <c r="R36" s="683">
        <v>44420</v>
      </c>
      <c r="S36" s="684"/>
      <c r="T36" s="684"/>
      <c r="U36" s="684"/>
      <c r="V36" s="684"/>
      <c r="W36" s="684"/>
      <c r="X36" s="684"/>
      <c r="Y36" s="685"/>
      <c r="Z36" s="686">
        <v>0.4</v>
      </c>
      <c r="AA36" s="686"/>
      <c r="AB36" s="686"/>
      <c r="AC36" s="686"/>
      <c r="AD36" s="687" t="s">
        <v>228</v>
      </c>
      <c r="AE36" s="687"/>
      <c r="AF36" s="687"/>
      <c r="AG36" s="687"/>
      <c r="AH36" s="687"/>
      <c r="AI36" s="687"/>
      <c r="AJ36" s="687"/>
      <c r="AK36" s="687"/>
      <c r="AL36" s="688" t="s">
        <v>138</v>
      </c>
      <c r="AM36" s="689"/>
      <c r="AN36" s="689"/>
      <c r="AO36" s="690"/>
      <c r="AP36" s="235"/>
      <c r="AQ36" s="757" t="s">
        <v>329</v>
      </c>
      <c r="AR36" s="758"/>
      <c r="AS36" s="758"/>
      <c r="AT36" s="758"/>
      <c r="AU36" s="758"/>
      <c r="AV36" s="758"/>
      <c r="AW36" s="758"/>
      <c r="AX36" s="758"/>
      <c r="AY36" s="759"/>
      <c r="AZ36" s="672">
        <v>1019913</v>
      </c>
      <c r="BA36" s="673"/>
      <c r="BB36" s="673"/>
      <c r="BC36" s="673"/>
      <c r="BD36" s="673"/>
      <c r="BE36" s="673"/>
      <c r="BF36" s="760"/>
      <c r="BG36" s="694" t="s">
        <v>330</v>
      </c>
      <c r="BH36" s="695"/>
      <c r="BI36" s="695"/>
      <c r="BJ36" s="695"/>
      <c r="BK36" s="695"/>
      <c r="BL36" s="695"/>
      <c r="BM36" s="695"/>
      <c r="BN36" s="695"/>
      <c r="BO36" s="695"/>
      <c r="BP36" s="695"/>
      <c r="BQ36" s="695"/>
      <c r="BR36" s="695"/>
      <c r="BS36" s="695"/>
      <c r="BT36" s="695"/>
      <c r="BU36" s="696"/>
      <c r="BV36" s="672">
        <v>31673</v>
      </c>
      <c r="BW36" s="673"/>
      <c r="BX36" s="673"/>
      <c r="BY36" s="673"/>
      <c r="BZ36" s="673"/>
      <c r="CA36" s="673"/>
      <c r="CB36" s="760"/>
      <c r="CD36" s="698" t="s">
        <v>331</v>
      </c>
      <c r="CE36" s="699"/>
      <c r="CF36" s="699"/>
      <c r="CG36" s="699"/>
      <c r="CH36" s="699"/>
      <c r="CI36" s="699"/>
      <c r="CJ36" s="699"/>
      <c r="CK36" s="699"/>
      <c r="CL36" s="699"/>
      <c r="CM36" s="699"/>
      <c r="CN36" s="699"/>
      <c r="CO36" s="699"/>
      <c r="CP36" s="699"/>
      <c r="CQ36" s="700"/>
      <c r="CR36" s="683">
        <v>1072716</v>
      </c>
      <c r="CS36" s="684"/>
      <c r="CT36" s="684"/>
      <c r="CU36" s="684"/>
      <c r="CV36" s="684"/>
      <c r="CW36" s="684"/>
      <c r="CX36" s="684"/>
      <c r="CY36" s="685"/>
      <c r="CZ36" s="688">
        <v>9.9</v>
      </c>
      <c r="DA36" s="720"/>
      <c r="DB36" s="720"/>
      <c r="DC36" s="722"/>
      <c r="DD36" s="692">
        <v>952534</v>
      </c>
      <c r="DE36" s="684"/>
      <c r="DF36" s="684"/>
      <c r="DG36" s="684"/>
      <c r="DH36" s="684"/>
      <c r="DI36" s="684"/>
      <c r="DJ36" s="684"/>
      <c r="DK36" s="685"/>
      <c r="DL36" s="692">
        <v>737780</v>
      </c>
      <c r="DM36" s="684"/>
      <c r="DN36" s="684"/>
      <c r="DO36" s="684"/>
      <c r="DP36" s="684"/>
      <c r="DQ36" s="684"/>
      <c r="DR36" s="684"/>
      <c r="DS36" s="684"/>
      <c r="DT36" s="684"/>
      <c r="DU36" s="684"/>
      <c r="DV36" s="685"/>
      <c r="DW36" s="688">
        <v>14.1</v>
      </c>
      <c r="DX36" s="720"/>
      <c r="DY36" s="720"/>
      <c r="DZ36" s="720"/>
      <c r="EA36" s="720"/>
      <c r="EB36" s="720"/>
      <c r="EC36" s="721"/>
    </row>
    <row r="37" spans="2:133" ht="11.25" customHeight="1" x14ac:dyDescent="0.2">
      <c r="B37" s="680" t="s">
        <v>332</v>
      </c>
      <c r="C37" s="681"/>
      <c r="D37" s="681"/>
      <c r="E37" s="681"/>
      <c r="F37" s="681"/>
      <c r="G37" s="681"/>
      <c r="H37" s="681"/>
      <c r="I37" s="681"/>
      <c r="J37" s="681"/>
      <c r="K37" s="681"/>
      <c r="L37" s="681"/>
      <c r="M37" s="681"/>
      <c r="N37" s="681"/>
      <c r="O37" s="681"/>
      <c r="P37" s="681"/>
      <c r="Q37" s="682"/>
      <c r="R37" s="683">
        <v>380475</v>
      </c>
      <c r="S37" s="684"/>
      <c r="T37" s="684"/>
      <c r="U37" s="684"/>
      <c r="V37" s="684"/>
      <c r="W37" s="684"/>
      <c r="X37" s="684"/>
      <c r="Y37" s="685"/>
      <c r="Z37" s="686">
        <v>3.3</v>
      </c>
      <c r="AA37" s="686"/>
      <c r="AB37" s="686"/>
      <c r="AC37" s="686"/>
      <c r="AD37" s="687" t="s">
        <v>255</v>
      </c>
      <c r="AE37" s="687"/>
      <c r="AF37" s="687"/>
      <c r="AG37" s="687"/>
      <c r="AH37" s="687"/>
      <c r="AI37" s="687"/>
      <c r="AJ37" s="687"/>
      <c r="AK37" s="687"/>
      <c r="AL37" s="688" t="s">
        <v>228</v>
      </c>
      <c r="AM37" s="689"/>
      <c r="AN37" s="689"/>
      <c r="AO37" s="690"/>
      <c r="AQ37" s="761" t="s">
        <v>333</v>
      </c>
      <c r="AR37" s="762"/>
      <c r="AS37" s="762"/>
      <c r="AT37" s="762"/>
      <c r="AU37" s="762"/>
      <c r="AV37" s="762"/>
      <c r="AW37" s="762"/>
      <c r="AX37" s="762"/>
      <c r="AY37" s="763"/>
      <c r="AZ37" s="683">
        <v>450478</v>
      </c>
      <c r="BA37" s="684"/>
      <c r="BB37" s="684"/>
      <c r="BC37" s="684"/>
      <c r="BD37" s="708"/>
      <c r="BE37" s="708"/>
      <c r="BF37" s="738"/>
      <c r="BG37" s="698" t="s">
        <v>334</v>
      </c>
      <c r="BH37" s="699"/>
      <c r="BI37" s="699"/>
      <c r="BJ37" s="699"/>
      <c r="BK37" s="699"/>
      <c r="BL37" s="699"/>
      <c r="BM37" s="699"/>
      <c r="BN37" s="699"/>
      <c r="BO37" s="699"/>
      <c r="BP37" s="699"/>
      <c r="BQ37" s="699"/>
      <c r="BR37" s="699"/>
      <c r="BS37" s="699"/>
      <c r="BT37" s="699"/>
      <c r="BU37" s="700"/>
      <c r="BV37" s="683">
        <v>13531</v>
      </c>
      <c r="BW37" s="684"/>
      <c r="BX37" s="684"/>
      <c r="BY37" s="684"/>
      <c r="BZ37" s="684"/>
      <c r="CA37" s="684"/>
      <c r="CB37" s="693"/>
      <c r="CD37" s="698" t="s">
        <v>335</v>
      </c>
      <c r="CE37" s="699"/>
      <c r="CF37" s="699"/>
      <c r="CG37" s="699"/>
      <c r="CH37" s="699"/>
      <c r="CI37" s="699"/>
      <c r="CJ37" s="699"/>
      <c r="CK37" s="699"/>
      <c r="CL37" s="699"/>
      <c r="CM37" s="699"/>
      <c r="CN37" s="699"/>
      <c r="CO37" s="699"/>
      <c r="CP37" s="699"/>
      <c r="CQ37" s="700"/>
      <c r="CR37" s="683">
        <v>505935</v>
      </c>
      <c r="CS37" s="708"/>
      <c r="CT37" s="708"/>
      <c r="CU37" s="708"/>
      <c r="CV37" s="708"/>
      <c r="CW37" s="708"/>
      <c r="CX37" s="708"/>
      <c r="CY37" s="709"/>
      <c r="CZ37" s="688">
        <v>4.7</v>
      </c>
      <c r="DA37" s="720"/>
      <c r="DB37" s="720"/>
      <c r="DC37" s="722"/>
      <c r="DD37" s="692">
        <v>501246</v>
      </c>
      <c r="DE37" s="708"/>
      <c r="DF37" s="708"/>
      <c r="DG37" s="708"/>
      <c r="DH37" s="708"/>
      <c r="DI37" s="708"/>
      <c r="DJ37" s="708"/>
      <c r="DK37" s="709"/>
      <c r="DL37" s="692">
        <v>468843</v>
      </c>
      <c r="DM37" s="708"/>
      <c r="DN37" s="708"/>
      <c r="DO37" s="708"/>
      <c r="DP37" s="708"/>
      <c r="DQ37" s="708"/>
      <c r="DR37" s="708"/>
      <c r="DS37" s="708"/>
      <c r="DT37" s="708"/>
      <c r="DU37" s="708"/>
      <c r="DV37" s="709"/>
      <c r="DW37" s="688">
        <v>8.9</v>
      </c>
      <c r="DX37" s="720"/>
      <c r="DY37" s="720"/>
      <c r="DZ37" s="720"/>
      <c r="EA37" s="720"/>
      <c r="EB37" s="720"/>
      <c r="EC37" s="721"/>
    </row>
    <row r="38" spans="2:133" ht="11.25" customHeight="1" x14ac:dyDescent="0.2">
      <c r="B38" s="680" t="s">
        <v>336</v>
      </c>
      <c r="C38" s="681"/>
      <c r="D38" s="681"/>
      <c r="E38" s="681"/>
      <c r="F38" s="681"/>
      <c r="G38" s="681"/>
      <c r="H38" s="681"/>
      <c r="I38" s="681"/>
      <c r="J38" s="681"/>
      <c r="K38" s="681"/>
      <c r="L38" s="681"/>
      <c r="M38" s="681"/>
      <c r="N38" s="681"/>
      <c r="O38" s="681"/>
      <c r="P38" s="681"/>
      <c r="Q38" s="682"/>
      <c r="R38" s="683">
        <v>182947</v>
      </c>
      <c r="S38" s="684"/>
      <c r="T38" s="684"/>
      <c r="U38" s="684"/>
      <c r="V38" s="684"/>
      <c r="W38" s="684"/>
      <c r="X38" s="684"/>
      <c r="Y38" s="685"/>
      <c r="Z38" s="686">
        <v>1.6</v>
      </c>
      <c r="AA38" s="686"/>
      <c r="AB38" s="686"/>
      <c r="AC38" s="686"/>
      <c r="AD38" s="687">
        <v>1142</v>
      </c>
      <c r="AE38" s="687"/>
      <c r="AF38" s="687"/>
      <c r="AG38" s="687"/>
      <c r="AH38" s="687"/>
      <c r="AI38" s="687"/>
      <c r="AJ38" s="687"/>
      <c r="AK38" s="687"/>
      <c r="AL38" s="688">
        <v>0</v>
      </c>
      <c r="AM38" s="689"/>
      <c r="AN38" s="689"/>
      <c r="AO38" s="690"/>
      <c r="AQ38" s="761" t="s">
        <v>337</v>
      </c>
      <c r="AR38" s="762"/>
      <c r="AS38" s="762"/>
      <c r="AT38" s="762"/>
      <c r="AU38" s="762"/>
      <c r="AV38" s="762"/>
      <c r="AW38" s="762"/>
      <c r="AX38" s="762"/>
      <c r="AY38" s="763"/>
      <c r="AZ38" s="683">
        <v>28230</v>
      </c>
      <c r="BA38" s="684"/>
      <c r="BB38" s="684"/>
      <c r="BC38" s="684"/>
      <c r="BD38" s="708"/>
      <c r="BE38" s="708"/>
      <c r="BF38" s="738"/>
      <c r="BG38" s="698" t="s">
        <v>338</v>
      </c>
      <c r="BH38" s="699"/>
      <c r="BI38" s="699"/>
      <c r="BJ38" s="699"/>
      <c r="BK38" s="699"/>
      <c r="BL38" s="699"/>
      <c r="BM38" s="699"/>
      <c r="BN38" s="699"/>
      <c r="BO38" s="699"/>
      <c r="BP38" s="699"/>
      <c r="BQ38" s="699"/>
      <c r="BR38" s="699"/>
      <c r="BS38" s="699"/>
      <c r="BT38" s="699"/>
      <c r="BU38" s="700"/>
      <c r="BV38" s="683">
        <v>2522</v>
      </c>
      <c r="BW38" s="684"/>
      <c r="BX38" s="684"/>
      <c r="BY38" s="684"/>
      <c r="BZ38" s="684"/>
      <c r="CA38" s="684"/>
      <c r="CB38" s="693"/>
      <c r="CD38" s="698" t="s">
        <v>339</v>
      </c>
      <c r="CE38" s="699"/>
      <c r="CF38" s="699"/>
      <c r="CG38" s="699"/>
      <c r="CH38" s="699"/>
      <c r="CI38" s="699"/>
      <c r="CJ38" s="699"/>
      <c r="CK38" s="699"/>
      <c r="CL38" s="699"/>
      <c r="CM38" s="699"/>
      <c r="CN38" s="699"/>
      <c r="CO38" s="699"/>
      <c r="CP38" s="699"/>
      <c r="CQ38" s="700"/>
      <c r="CR38" s="683">
        <v>990976</v>
      </c>
      <c r="CS38" s="684"/>
      <c r="CT38" s="684"/>
      <c r="CU38" s="684"/>
      <c r="CV38" s="684"/>
      <c r="CW38" s="684"/>
      <c r="CX38" s="684"/>
      <c r="CY38" s="685"/>
      <c r="CZ38" s="688">
        <v>9.1999999999999993</v>
      </c>
      <c r="DA38" s="720"/>
      <c r="DB38" s="720"/>
      <c r="DC38" s="722"/>
      <c r="DD38" s="692">
        <v>884091</v>
      </c>
      <c r="DE38" s="684"/>
      <c r="DF38" s="684"/>
      <c r="DG38" s="684"/>
      <c r="DH38" s="684"/>
      <c r="DI38" s="684"/>
      <c r="DJ38" s="684"/>
      <c r="DK38" s="685"/>
      <c r="DL38" s="692">
        <v>798474</v>
      </c>
      <c r="DM38" s="684"/>
      <c r="DN38" s="684"/>
      <c r="DO38" s="684"/>
      <c r="DP38" s="684"/>
      <c r="DQ38" s="684"/>
      <c r="DR38" s="684"/>
      <c r="DS38" s="684"/>
      <c r="DT38" s="684"/>
      <c r="DU38" s="684"/>
      <c r="DV38" s="685"/>
      <c r="DW38" s="688">
        <v>15.2</v>
      </c>
      <c r="DX38" s="720"/>
      <c r="DY38" s="720"/>
      <c r="DZ38" s="720"/>
      <c r="EA38" s="720"/>
      <c r="EB38" s="720"/>
      <c r="EC38" s="721"/>
    </row>
    <row r="39" spans="2:133" ht="11.25" customHeight="1" x14ac:dyDescent="0.2">
      <c r="B39" s="680" t="s">
        <v>340</v>
      </c>
      <c r="C39" s="681"/>
      <c r="D39" s="681"/>
      <c r="E39" s="681"/>
      <c r="F39" s="681"/>
      <c r="G39" s="681"/>
      <c r="H39" s="681"/>
      <c r="I39" s="681"/>
      <c r="J39" s="681"/>
      <c r="K39" s="681"/>
      <c r="L39" s="681"/>
      <c r="M39" s="681"/>
      <c r="N39" s="681"/>
      <c r="O39" s="681"/>
      <c r="P39" s="681"/>
      <c r="Q39" s="682"/>
      <c r="R39" s="683">
        <v>213500</v>
      </c>
      <c r="S39" s="684"/>
      <c r="T39" s="684"/>
      <c r="U39" s="684"/>
      <c r="V39" s="684"/>
      <c r="W39" s="684"/>
      <c r="X39" s="684"/>
      <c r="Y39" s="685"/>
      <c r="Z39" s="686">
        <v>1.9</v>
      </c>
      <c r="AA39" s="686"/>
      <c r="AB39" s="686"/>
      <c r="AC39" s="686"/>
      <c r="AD39" s="687" t="s">
        <v>237</v>
      </c>
      <c r="AE39" s="687"/>
      <c r="AF39" s="687"/>
      <c r="AG39" s="687"/>
      <c r="AH39" s="687"/>
      <c r="AI39" s="687"/>
      <c r="AJ39" s="687"/>
      <c r="AK39" s="687"/>
      <c r="AL39" s="688" t="s">
        <v>138</v>
      </c>
      <c r="AM39" s="689"/>
      <c r="AN39" s="689"/>
      <c r="AO39" s="690"/>
      <c r="AQ39" s="761" t="s">
        <v>341</v>
      </c>
      <c r="AR39" s="762"/>
      <c r="AS39" s="762"/>
      <c r="AT39" s="762"/>
      <c r="AU39" s="762"/>
      <c r="AV39" s="762"/>
      <c r="AW39" s="762"/>
      <c r="AX39" s="762"/>
      <c r="AY39" s="763"/>
      <c r="AZ39" s="683">
        <v>707</v>
      </c>
      <c r="BA39" s="684"/>
      <c r="BB39" s="684"/>
      <c r="BC39" s="684"/>
      <c r="BD39" s="708"/>
      <c r="BE39" s="708"/>
      <c r="BF39" s="738"/>
      <c r="BG39" s="698" t="s">
        <v>342</v>
      </c>
      <c r="BH39" s="699"/>
      <c r="BI39" s="699"/>
      <c r="BJ39" s="699"/>
      <c r="BK39" s="699"/>
      <c r="BL39" s="699"/>
      <c r="BM39" s="699"/>
      <c r="BN39" s="699"/>
      <c r="BO39" s="699"/>
      <c r="BP39" s="699"/>
      <c r="BQ39" s="699"/>
      <c r="BR39" s="699"/>
      <c r="BS39" s="699"/>
      <c r="BT39" s="699"/>
      <c r="BU39" s="700"/>
      <c r="BV39" s="683">
        <v>4004</v>
      </c>
      <c r="BW39" s="684"/>
      <c r="BX39" s="684"/>
      <c r="BY39" s="684"/>
      <c r="BZ39" s="684"/>
      <c r="CA39" s="684"/>
      <c r="CB39" s="693"/>
      <c r="CD39" s="698" t="s">
        <v>343</v>
      </c>
      <c r="CE39" s="699"/>
      <c r="CF39" s="699"/>
      <c r="CG39" s="699"/>
      <c r="CH39" s="699"/>
      <c r="CI39" s="699"/>
      <c r="CJ39" s="699"/>
      <c r="CK39" s="699"/>
      <c r="CL39" s="699"/>
      <c r="CM39" s="699"/>
      <c r="CN39" s="699"/>
      <c r="CO39" s="699"/>
      <c r="CP39" s="699"/>
      <c r="CQ39" s="700"/>
      <c r="CR39" s="683">
        <v>184864</v>
      </c>
      <c r="CS39" s="708"/>
      <c r="CT39" s="708"/>
      <c r="CU39" s="708"/>
      <c r="CV39" s="708"/>
      <c r="CW39" s="708"/>
      <c r="CX39" s="708"/>
      <c r="CY39" s="709"/>
      <c r="CZ39" s="688">
        <v>1.7</v>
      </c>
      <c r="DA39" s="720"/>
      <c r="DB39" s="720"/>
      <c r="DC39" s="722"/>
      <c r="DD39" s="692">
        <v>176866</v>
      </c>
      <c r="DE39" s="708"/>
      <c r="DF39" s="708"/>
      <c r="DG39" s="708"/>
      <c r="DH39" s="708"/>
      <c r="DI39" s="708"/>
      <c r="DJ39" s="708"/>
      <c r="DK39" s="709"/>
      <c r="DL39" s="692" t="s">
        <v>228</v>
      </c>
      <c r="DM39" s="708"/>
      <c r="DN39" s="708"/>
      <c r="DO39" s="708"/>
      <c r="DP39" s="708"/>
      <c r="DQ39" s="708"/>
      <c r="DR39" s="708"/>
      <c r="DS39" s="708"/>
      <c r="DT39" s="708"/>
      <c r="DU39" s="708"/>
      <c r="DV39" s="709"/>
      <c r="DW39" s="688" t="s">
        <v>228</v>
      </c>
      <c r="DX39" s="720"/>
      <c r="DY39" s="720"/>
      <c r="DZ39" s="720"/>
      <c r="EA39" s="720"/>
      <c r="EB39" s="720"/>
      <c r="EC39" s="721"/>
    </row>
    <row r="40" spans="2:133" ht="11.25" customHeight="1" x14ac:dyDescent="0.2">
      <c r="B40" s="680" t="s">
        <v>344</v>
      </c>
      <c r="C40" s="681"/>
      <c r="D40" s="681"/>
      <c r="E40" s="681"/>
      <c r="F40" s="681"/>
      <c r="G40" s="681"/>
      <c r="H40" s="681"/>
      <c r="I40" s="681"/>
      <c r="J40" s="681"/>
      <c r="K40" s="681"/>
      <c r="L40" s="681"/>
      <c r="M40" s="681"/>
      <c r="N40" s="681"/>
      <c r="O40" s="681"/>
      <c r="P40" s="681"/>
      <c r="Q40" s="682"/>
      <c r="R40" s="683" t="s">
        <v>255</v>
      </c>
      <c r="S40" s="684"/>
      <c r="T40" s="684"/>
      <c r="U40" s="684"/>
      <c r="V40" s="684"/>
      <c r="W40" s="684"/>
      <c r="X40" s="684"/>
      <c r="Y40" s="685"/>
      <c r="Z40" s="686" t="s">
        <v>237</v>
      </c>
      <c r="AA40" s="686"/>
      <c r="AB40" s="686"/>
      <c r="AC40" s="686"/>
      <c r="AD40" s="687" t="s">
        <v>228</v>
      </c>
      <c r="AE40" s="687"/>
      <c r="AF40" s="687"/>
      <c r="AG40" s="687"/>
      <c r="AH40" s="687"/>
      <c r="AI40" s="687"/>
      <c r="AJ40" s="687"/>
      <c r="AK40" s="687"/>
      <c r="AL40" s="688" t="s">
        <v>138</v>
      </c>
      <c r="AM40" s="689"/>
      <c r="AN40" s="689"/>
      <c r="AO40" s="690"/>
      <c r="AQ40" s="761" t="s">
        <v>345</v>
      </c>
      <c r="AR40" s="762"/>
      <c r="AS40" s="762"/>
      <c r="AT40" s="762"/>
      <c r="AU40" s="762"/>
      <c r="AV40" s="762"/>
      <c r="AW40" s="762"/>
      <c r="AX40" s="762"/>
      <c r="AY40" s="763"/>
      <c r="AZ40" s="683" t="s">
        <v>138</v>
      </c>
      <c r="BA40" s="684"/>
      <c r="BB40" s="684"/>
      <c r="BC40" s="684"/>
      <c r="BD40" s="708"/>
      <c r="BE40" s="708"/>
      <c r="BF40" s="738"/>
      <c r="BG40" s="764" t="s">
        <v>346</v>
      </c>
      <c r="BH40" s="765"/>
      <c r="BI40" s="765"/>
      <c r="BJ40" s="765"/>
      <c r="BK40" s="765"/>
      <c r="BL40" s="236"/>
      <c r="BM40" s="699" t="s">
        <v>347</v>
      </c>
      <c r="BN40" s="699"/>
      <c r="BO40" s="699"/>
      <c r="BP40" s="699"/>
      <c r="BQ40" s="699"/>
      <c r="BR40" s="699"/>
      <c r="BS40" s="699"/>
      <c r="BT40" s="699"/>
      <c r="BU40" s="700"/>
      <c r="BV40" s="683">
        <v>82</v>
      </c>
      <c r="BW40" s="684"/>
      <c r="BX40" s="684"/>
      <c r="BY40" s="684"/>
      <c r="BZ40" s="684"/>
      <c r="CA40" s="684"/>
      <c r="CB40" s="693"/>
      <c r="CD40" s="698" t="s">
        <v>348</v>
      </c>
      <c r="CE40" s="699"/>
      <c r="CF40" s="699"/>
      <c r="CG40" s="699"/>
      <c r="CH40" s="699"/>
      <c r="CI40" s="699"/>
      <c r="CJ40" s="699"/>
      <c r="CK40" s="699"/>
      <c r="CL40" s="699"/>
      <c r="CM40" s="699"/>
      <c r="CN40" s="699"/>
      <c r="CO40" s="699"/>
      <c r="CP40" s="699"/>
      <c r="CQ40" s="700"/>
      <c r="CR40" s="683">
        <v>96693</v>
      </c>
      <c r="CS40" s="684"/>
      <c r="CT40" s="684"/>
      <c r="CU40" s="684"/>
      <c r="CV40" s="684"/>
      <c r="CW40" s="684"/>
      <c r="CX40" s="684"/>
      <c r="CY40" s="685"/>
      <c r="CZ40" s="688">
        <v>0.9</v>
      </c>
      <c r="DA40" s="720"/>
      <c r="DB40" s="720"/>
      <c r="DC40" s="722"/>
      <c r="DD40" s="692">
        <v>493</v>
      </c>
      <c r="DE40" s="684"/>
      <c r="DF40" s="684"/>
      <c r="DG40" s="684"/>
      <c r="DH40" s="684"/>
      <c r="DI40" s="684"/>
      <c r="DJ40" s="684"/>
      <c r="DK40" s="685"/>
      <c r="DL40" s="692" t="s">
        <v>176</v>
      </c>
      <c r="DM40" s="684"/>
      <c r="DN40" s="684"/>
      <c r="DO40" s="684"/>
      <c r="DP40" s="684"/>
      <c r="DQ40" s="684"/>
      <c r="DR40" s="684"/>
      <c r="DS40" s="684"/>
      <c r="DT40" s="684"/>
      <c r="DU40" s="684"/>
      <c r="DV40" s="685"/>
      <c r="DW40" s="688" t="s">
        <v>255</v>
      </c>
      <c r="DX40" s="720"/>
      <c r="DY40" s="720"/>
      <c r="DZ40" s="720"/>
      <c r="EA40" s="720"/>
      <c r="EB40" s="720"/>
      <c r="EC40" s="721"/>
    </row>
    <row r="41" spans="2:133" ht="11.25" customHeight="1" x14ac:dyDescent="0.2">
      <c r="B41" s="680" t="s">
        <v>349</v>
      </c>
      <c r="C41" s="681"/>
      <c r="D41" s="681"/>
      <c r="E41" s="681"/>
      <c r="F41" s="681"/>
      <c r="G41" s="681"/>
      <c r="H41" s="681"/>
      <c r="I41" s="681"/>
      <c r="J41" s="681"/>
      <c r="K41" s="681"/>
      <c r="L41" s="681"/>
      <c r="M41" s="681"/>
      <c r="N41" s="681"/>
      <c r="O41" s="681"/>
      <c r="P41" s="681"/>
      <c r="Q41" s="682"/>
      <c r="R41" s="683">
        <v>94000</v>
      </c>
      <c r="S41" s="684"/>
      <c r="T41" s="684"/>
      <c r="U41" s="684"/>
      <c r="V41" s="684"/>
      <c r="W41" s="684"/>
      <c r="X41" s="684"/>
      <c r="Y41" s="685"/>
      <c r="Z41" s="686">
        <v>0.8</v>
      </c>
      <c r="AA41" s="686"/>
      <c r="AB41" s="686"/>
      <c r="AC41" s="686"/>
      <c r="AD41" s="687" t="s">
        <v>138</v>
      </c>
      <c r="AE41" s="687"/>
      <c r="AF41" s="687"/>
      <c r="AG41" s="687"/>
      <c r="AH41" s="687"/>
      <c r="AI41" s="687"/>
      <c r="AJ41" s="687"/>
      <c r="AK41" s="687"/>
      <c r="AL41" s="688" t="s">
        <v>138</v>
      </c>
      <c r="AM41" s="689"/>
      <c r="AN41" s="689"/>
      <c r="AO41" s="690"/>
      <c r="AQ41" s="761" t="s">
        <v>350</v>
      </c>
      <c r="AR41" s="762"/>
      <c r="AS41" s="762"/>
      <c r="AT41" s="762"/>
      <c r="AU41" s="762"/>
      <c r="AV41" s="762"/>
      <c r="AW41" s="762"/>
      <c r="AX41" s="762"/>
      <c r="AY41" s="763"/>
      <c r="AZ41" s="683">
        <v>153657</v>
      </c>
      <c r="BA41" s="684"/>
      <c r="BB41" s="684"/>
      <c r="BC41" s="684"/>
      <c r="BD41" s="708"/>
      <c r="BE41" s="708"/>
      <c r="BF41" s="738"/>
      <c r="BG41" s="764"/>
      <c r="BH41" s="765"/>
      <c r="BI41" s="765"/>
      <c r="BJ41" s="765"/>
      <c r="BK41" s="765"/>
      <c r="BL41" s="236"/>
      <c r="BM41" s="699" t="s">
        <v>351</v>
      </c>
      <c r="BN41" s="699"/>
      <c r="BO41" s="699"/>
      <c r="BP41" s="699"/>
      <c r="BQ41" s="699"/>
      <c r="BR41" s="699"/>
      <c r="BS41" s="699"/>
      <c r="BT41" s="699"/>
      <c r="BU41" s="700"/>
      <c r="BV41" s="683">
        <v>1</v>
      </c>
      <c r="BW41" s="684"/>
      <c r="BX41" s="684"/>
      <c r="BY41" s="684"/>
      <c r="BZ41" s="684"/>
      <c r="CA41" s="684"/>
      <c r="CB41" s="693"/>
      <c r="CD41" s="698" t="s">
        <v>352</v>
      </c>
      <c r="CE41" s="699"/>
      <c r="CF41" s="699"/>
      <c r="CG41" s="699"/>
      <c r="CH41" s="699"/>
      <c r="CI41" s="699"/>
      <c r="CJ41" s="699"/>
      <c r="CK41" s="699"/>
      <c r="CL41" s="699"/>
      <c r="CM41" s="699"/>
      <c r="CN41" s="699"/>
      <c r="CO41" s="699"/>
      <c r="CP41" s="699"/>
      <c r="CQ41" s="700"/>
      <c r="CR41" s="683" t="s">
        <v>138</v>
      </c>
      <c r="CS41" s="708"/>
      <c r="CT41" s="708"/>
      <c r="CU41" s="708"/>
      <c r="CV41" s="708"/>
      <c r="CW41" s="708"/>
      <c r="CX41" s="708"/>
      <c r="CY41" s="709"/>
      <c r="CZ41" s="688" t="s">
        <v>255</v>
      </c>
      <c r="DA41" s="720"/>
      <c r="DB41" s="720"/>
      <c r="DC41" s="722"/>
      <c r="DD41" s="692" t="s">
        <v>138</v>
      </c>
      <c r="DE41" s="708"/>
      <c r="DF41" s="708"/>
      <c r="DG41" s="708"/>
      <c r="DH41" s="708"/>
      <c r="DI41" s="708"/>
      <c r="DJ41" s="708"/>
      <c r="DK41" s="709"/>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2">
      <c r="B42" s="724" t="s">
        <v>353</v>
      </c>
      <c r="C42" s="725"/>
      <c r="D42" s="725"/>
      <c r="E42" s="725"/>
      <c r="F42" s="725"/>
      <c r="G42" s="725"/>
      <c r="H42" s="725"/>
      <c r="I42" s="725"/>
      <c r="J42" s="725"/>
      <c r="K42" s="725"/>
      <c r="L42" s="725"/>
      <c r="M42" s="725"/>
      <c r="N42" s="725"/>
      <c r="O42" s="725"/>
      <c r="P42" s="725"/>
      <c r="Q42" s="726"/>
      <c r="R42" s="768">
        <v>11400096</v>
      </c>
      <c r="S42" s="769"/>
      <c r="T42" s="769"/>
      <c r="U42" s="769"/>
      <c r="V42" s="769"/>
      <c r="W42" s="769"/>
      <c r="X42" s="769"/>
      <c r="Y42" s="777"/>
      <c r="Z42" s="778">
        <v>100</v>
      </c>
      <c r="AA42" s="778"/>
      <c r="AB42" s="778"/>
      <c r="AC42" s="778"/>
      <c r="AD42" s="779">
        <v>5146661</v>
      </c>
      <c r="AE42" s="779"/>
      <c r="AF42" s="779"/>
      <c r="AG42" s="779"/>
      <c r="AH42" s="779"/>
      <c r="AI42" s="779"/>
      <c r="AJ42" s="779"/>
      <c r="AK42" s="779"/>
      <c r="AL42" s="780">
        <v>100</v>
      </c>
      <c r="AM42" s="755"/>
      <c r="AN42" s="755"/>
      <c r="AO42" s="781"/>
      <c r="AQ42" s="782" t="s">
        <v>354</v>
      </c>
      <c r="AR42" s="783"/>
      <c r="AS42" s="783"/>
      <c r="AT42" s="783"/>
      <c r="AU42" s="783"/>
      <c r="AV42" s="783"/>
      <c r="AW42" s="783"/>
      <c r="AX42" s="783"/>
      <c r="AY42" s="784"/>
      <c r="AZ42" s="768">
        <v>386841</v>
      </c>
      <c r="BA42" s="769"/>
      <c r="BB42" s="769"/>
      <c r="BC42" s="769"/>
      <c r="BD42" s="754"/>
      <c r="BE42" s="754"/>
      <c r="BF42" s="756"/>
      <c r="BG42" s="766"/>
      <c r="BH42" s="767"/>
      <c r="BI42" s="767"/>
      <c r="BJ42" s="767"/>
      <c r="BK42" s="767"/>
      <c r="BL42" s="237"/>
      <c r="BM42" s="711" t="s">
        <v>355</v>
      </c>
      <c r="BN42" s="711"/>
      <c r="BO42" s="711"/>
      <c r="BP42" s="711"/>
      <c r="BQ42" s="711"/>
      <c r="BR42" s="711"/>
      <c r="BS42" s="711"/>
      <c r="BT42" s="711"/>
      <c r="BU42" s="712"/>
      <c r="BV42" s="768">
        <v>277</v>
      </c>
      <c r="BW42" s="769"/>
      <c r="BX42" s="769"/>
      <c r="BY42" s="769"/>
      <c r="BZ42" s="769"/>
      <c r="CA42" s="769"/>
      <c r="CB42" s="776"/>
      <c r="CD42" s="680" t="s">
        <v>356</v>
      </c>
      <c r="CE42" s="681"/>
      <c r="CF42" s="681"/>
      <c r="CG42" s="681"/>
      <c r="CH42" s="681"/>
      <c r="CI42" s="681"/>
      <c r="CJ42" s="681"/>
      <c r="CK42" s="681"/>
      <c r="CL42" s="681"/>
      <c r="CM42" s="681"/>
      <c r="CN42" s="681"/>
      <c r="CO42" s="681"/>
      <c r="CP42" s="681"/>
      <c r="CQ42" s="682"/>
      <c r="CR42" s="683">
        <v>3159291</v>
      </c>
      <c r="CS42" s="684"/>
      <c r="CT42" s="684"/>
      <c r="CU42" s="684"/>
      <c r="CV42" s="684"/>
      <c r="CW42" s="684"/>
      <c r="CX42" s="684"/>
      <c r="CY42" s="685"/>
      <c r="CZ42" s="688">
        <v>29.3</v>
      </c>
      <c r="DA42" s="689"/>
      <c r="DB42" s="689"/>
      <c r="DC42" s="701"/>
      <c r="DD42" s="692">
        <v>879631</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2">
      <c r="BV43" s="238"/>
      <c r="BW43" s="238"/>
      <c r="BX43" s="238"/>
      <c r="BY43" s="238"/>
      <c r="BZ43" s="238"/>
      <c r="CA43" s="238"/>
      <c r="CB43" s="238"/>
      <c r="CD43" s="680" t="s">
        <v>357</v>
      </c>
      <c r="CE43" s="681"/>
      <c r="CF43" s="681"/>
      <c r="CG43" s="681"/>
      <c r="CH43" s="681"/>
      <c r="CI43" s="681"/>
      <c r="CJ43" s="681"/>
      <c r="CK43" s="681"/>
      <c r="CL43" s="681"/>
      <c r="CM43" s="681"/>
      <c r="CN43" s="681"/>
      <c r="CO43" s="681"/>
      <c r="CP43" s="681"/>
      <c r="CQ43" s="682"/>
      <c r="CR43" s="683" t="s">
        <v>228</v>
      </c>
      <c r="CS43" s="708"/>
      <c r="CT43" s="708"/>
      <c r="CU43" s="708"/>
      <c r="CV43" s="708"/>
      <c r="CW43" s="708"/>
      <c r="CX43" s="708"/>
      <c r="CY43" s="709"/>
      <c r="CZ43" s="688" t="s">
        <v>255</v>
      </c>
      <c r="DA43" s="720"/>
      <c r="DB43" s="720"/>
      <c r="DC43" s="722"/>
      <c r="DD43" s="692" t="s">
        <v>255</v>
      </c>
      <c r="DE43" s="708"/>
      <c r="DF43" s="708"/>
      <c r="DG43" s="708"/>
      <c r="DH43" s="708"/>
      <c r="DI43" s="708"/>
      <c r="DJ43" s="708"/>
      <c r="DK43" s="709"/>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2">
      <c r="CD44" s="795" t="s">
        <v>306</v>
      </c>
      <c r="CE44" s="796"/>
      <c r="CF44" s="680" t="s">
        <v>358</v>
      </c>
      <c r="CG44" s="681"/>
      <c r="CH44" s="681"/>
      <c r="CI44" s="681"/>
      <c r="CJ44" s="681"/>
      <c r="CK44" s="681"/>
      <c r="CL44" s="681"/>
      <c r="CM44" s="681"/>
      <c r="CN44" s="681"/>
      <c r="CO44" s="681"/>
      <c r="CP44" s="681"/>
      <c r="CQ44" s="682"/>
      <c r="CR44" s="683">
        <v>3056366</v>
      </c>
      <c r="CS44" s="684"/>
      <c r="CT44" s="684"/>
      <c r="CU44" s="684"/>
      <c r="CV44" s="684"/>
      <c r="CW44" s="684"/>
      <c r="CX44" s="684"/>
      <c r="CY44" s="685"/>
      <c r="CZ44" s="688">
        <v>28.3</v>
      </c>
      <c r="DA44" s="689"/>
      <c r="DB44" s="689"/>
      <c r="DC44" s="701"/>
      <c r="DD44" s="692">
        <v>789930</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2">
      <c r="CD45" s="797"/>
      <c r="CE45" s="798"/>
      <c r="CF45" s="680" t="s">
        <v>359</v>
      </c>
      <c r="CG45" s="681"/>
      <c r="CH45" s="681"/>
      <c r="CI45" s="681"/>
      <c r="CJ45" s="681"/>
      <c r="CK45" s="681"/>
      <c r="CL45" s="681"/>
      <c r="CM45" s="681"/>
      <c r="CN45" s="681"/>
      <c r="CO45" s="681"/>
      <c r="CP45" s="681"/>
      <c r="CQ45" s="682"/>
      <c r="CR45" s="683">
        <v>2395429</v>
      </c>
      <c r="CS45" s="708"/>
      <c r="CT45" s="708"/>
      <c r="CU45" s="708"/>
      <c r="CV45" s="708"/>
      <c r="CW45" s="708"/>
      <c r="CX45" s="708"/>
      <c r="CY45" s="709"/>
      <c r="CZ45" s="688">
        <v>22.2</v>
      </c>
      <c r="DA45" s="720"/>
      <c r="DB45" s="720"/>
      <c r="DC45" s="722"/>
      <c r="DD45" s="692">
        <v>169230</v>
      </c>
      <c r="DE45" s="708"/>
      <c r="DF45" s="708"/>
      <c r="DG45" s="708"/>
      <c r="DH45" s="708"/>
      <c r="DI45" s="708"/>
      <c r="DJ45" s="708"/>
      <c r="DK45" s="709"/>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2">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361</v>
      </c>
      <c r="CG46" s="681"/>
      <c r="CH46" s="681"/>
      <c r="CI46" s="681"/>
      <c r="CJ46" s="681"/>
      <c r="CK46" s="681"/>
      <c r="CL46" s="681"/>
      <c r="CM46" s="681"/>
      <c r="CN46" s="681"/>
      <c r="CO46" s="681"/>
      <c r="CP46" s="681"/>
      <c r="CQ46" s="682"/>
      <c r="CR46" s="683">
        <v>560682</v>
      </c>
      <c r="CS46" s="684"/>
      <c r="CT46" s="684"/>
      <c r="CU46" s="684"/>
      <c r="CV46" s="684"/>
      <c r="CW46" s="684"/>
      <c r="CX46" s="684"/>
      <c r="CY46" s="685"/>
      <c r="CZ46" s="688">
        <v>5.2</v>
      </c>
      <c r="DA46" s="689"/>
      <c r="DB46" s="689"/>
      <c r="DC46" s="701"/>
      <c r="DD46" s="692">
        <v>520445</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2">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363</v>
      </c>
      <c r="CG47" s="681"/>
      <c r="CH47" s="681"/>
      <c r="CI47" s="681"/>
      <c r="CJ47" s="681"/>
      <c r="CK47" s="681"/>
      <c r="CL47" s="681"/>
      <c r="CM47" s="681"/>
      <c r="CN47" s="681"/>
      <c r="CO47" s="681"/>
      <c r="CP47" s="681"/>
      <c r="CQ47" s="682"/>
      <c r="CR47" s="683">
        <v>102925</v>
      </c>
      <c r="CS47" s="708"/>
      <c r="CT47" s="708"/>
      <c r="CU47" s="708"/>
      <c r="CV47" s="708"/>
      <c r="CW47" s="708"/>
      <c r="CX47" s="708"/>
      <c r="CY47" s="709"/>
      <c r="CZ47" s="688">
        <v>1</v>
      </c>
      <c r="DA47" s="720"/>
      <c r="DB47" s="720"/>
      <c r="DC47" s="722"/>
      <c r="DD47" s="692">
        <v>89701</v>
      </c>
      <c r="DE47" s="708"/>
      <c r="DF47" s="708"/>
      <c r="DG47" s="708"/>
      <c r="DH47" s="708"/>
      <c r="DI47" s="708"/>
      <c r="DJ47" s="708"/>
      <c r="DK47" s="709"/>
      <c r="DL47" s="770"/>
      <c r="DM47" s="771"/>
      <c r="DN47" s="771"/>
      <c r="DO47" s="771"/>
      <c r="DP47" s="771"/>
      <c r="DQ47" s="771"/>
      <c r="DR47" s="771"/>
      <c r="DS47" s="771"/>
      <c r="DT47" s="771"/>
      <c r="DU47" s="771"/>
      <c r="DV47" s="772"/>
      <c r="DW47" s="773"/>
      <c r="DX47" s="774"/>
      <c r="DY47" s="774"/>
      <c r="DZ47" s="774"/>
      <c r="EA47" s="774"/>
      <c r="EB47" s="774"/>
      <c r="EC47" s="775"/>
    </row>
    <row r="48" spans="2:133" ht="10.8" x14ac:dyDescent="0.2">
      <c r="B48" s="241" t="s">
        <v>364</v>
      </c>
      <c r="CD48" s="799"/>
      <c r="CE48" s="800"/>
      <c r="CF48" s="680" t="s">
        <v>365</v>
      </c>
      <c r="CG48" s="681"/>
      <c r="CH48" s="681"/>
      <c r="CI48" s="681"/>
      <c r="CJ48" s="681"/>
      <c r="CK48" s="681"/>
      <c r="CL48" s="681"/>
      <c r="CM48" s="681"/>
      <c r="CN48" s="681"/>
      <c r="CO48" s="681"/>
      <c r="CP48" s="681"/>
      <c r="CQ48" s="682"/>
      <c r="CR48" s="683" t="s">
        <v>228</v>
      </c>
      <c r="CS48" s="684"/>
      <c r="CT48" s="684"/>
      <c r="CU48" s="684"/>
      <c r="CV48" s="684"/>
      <c r="CW48" s="684"/>
      <c r="CX48" s="684"/>
      <c r="CY48" s="685"/>
      <c r="CZ48" s="688" t="s">
        <v>228</v>
      </c>
      <c r="DA48" s="689"/>
      <c r="DB48" s="689"/>
      <c r="DC48" s="701"/>
      <c r="DD48" s="692" t="s">
        <v>228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2">
      <c r="CD49" s="724" t="s">
        <v>366</v>
      </c>
      <c r="CE49" s="725"/>
      <c r="CF49" s="725"/>
      <c r="CG49" s="725"/>
      <c r="CH49" s="725"/>
      <c r="CI49" s="725"/>
      <c r="CJ49" s="725"/>
      <c r="CK49" s="725"/>
      <c r="CL49" s="725"/>
      <c r="CM49" s="725"/>
      <c r="CN49" s="725"/>
      <c r="CO49" s="725"/>
      <c r="CP49" s="725"/>
      <c r="CQ49" s="726"/>
      <c r="CR49" s="768">
        <v>10783821</v>
      </c>
      <c r="CS49" s="754"/>
      <c r="CT49" s="754"/>
      <c r="CU49" s="754"/>
      <c r="CV49" s="754"/>
      <c r="CW49" s="754"/>
      <c r="CX49" s="754"/>
      <c r="CY49" s="785"/>
      <c r="CZ49" s="780">
        <v>100</v>
      </c>
      <c r="DA49" s="786"/>
      <c r="DB49" s="786"/>
      <c r="DC49" s="787"/>
      <c r="DD49" s="788">
        <v>6277449</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SoLpaPbVyVtOn+DjGqOjIIBfiPkE4YBOXxdkojtIrMHDmcbEMDzLHF0DsZA0Ipfhw1IJSpOr7VRQWSgIYPPaHg==" saltValue="+0/89tUV46URl+2+DPNv1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M114" zoomScale="70" zoomScaleNormal="25" zoomScaleSheetLayoutView="70" workbookViewId="0">
      <selection activeCell="BQ103" sqref="BQ103:DZ103"/>
    </sheetView>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368</v>
      </c>
      <c r="DK2" s="831"/>
      <c r="DL2" s="831"/>
      <c r="DM2" s="831"/>
      <c r="DN2" s="831"/>
      <c r="DO2" s="832"/>
      <c r="DP2" s="250"/>
      <c r="DQ2" s="830" t="s">
        <v>369</v>
      </c>
      <c r="DR2" s="831"/>
      <c r="DS2" s="831"/>
      <c r="DT2" s="831"/>
      <c r="DU2" s="831"/>
      <c r="DV2" s="831"/>
      <c r="DW2" s="831"/>
      <c r="DX2" s="831"/>
      <c r="DY2" s="831"/>
      <c r="DZ2" s="832"/>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833" t="s">
        <v>370</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824" t="s">
        <v>372</v>
      </c>
      <c r="B5" s="825"/>
      <c r="C5" s="825"/>
      <c r="D5" s="825"/>
      <c r="E5" s="825"/>
      <c r="F5" s="825"/>
      <c r="G5" s="825"/>
      <c r="H5" s="825"/>
      <c r="I5" s="825"/>
      <c r="J5" s="825"/>
      <c r="K5" s="825"/>
      <c r="L5" s="825"/>
      <c r="M5" s="825"/>
      <c r="N5" s="825"/>
      <c r="O5" s="825"/>
      <c r="P5" s="826"/>
      <c r="Q5" s="801" t="s">
        <v>373</v>
      </c>
      <c r="R5" s="802"/>
      <c r="S5" s="802"/>
      <c r="T5" s="802"/>
      <c r="U5" s="803"/>
      <c r="V5" s="801" t="s">
        <v>374</v>
      </c>
      <c r="W5" s="802"/>
      <c r="X5" s="802"/>
      <c r="Y5" s="802"/>
      <c r="Z5" s="803"/>
      <c r="AA5" s="801" t="s">
        <v>375</v>
      </c>
      <c r="AB5" s="802"/>
      <c r="AC5" s="802"/>
      <c r="AD5" s="802"/>
      <c r="AE5" s="802"/>
      <c r="AF5" s="834" t="s">
        <v>376</v>
      </c>
      <c r="AG5" s="802"/>
      <c r="AH5" s="802"/>
      <c r="AI5" s="802"/>
      <c r="AJ5" s="813"/>
      <c r="AK5" s="802" t="s">
        <v>377</v>
      </c>
      <c r="AL5" s="802"/>
      <c r="AM5" s="802"/>
      <c r="AN5" s="802"/>
      <c r="AO5" s="803"/>
      <c r="AP5" s="801" t="s">
        <v>378</v>
      </c>
      <c r="AQ5" s="802"/>
      <c r="AR5" s="802"/>
      <c r="AS5" s="802"/>
      <c r="AT5" s="803"/>
      <c r="AU5" s="801" t="s">
        <v>379</v>
      </c>
      <c r="AV5" s="802"/>
      <c r="AW5" s="802"/>
      <c r="AX5" s="802"/>
      <c r="AY5" s="813"/>
      <c r="AZ5" s="257"/>
      <c r="BA5" s="257"/>
      <c r="BB5" s="257"/>
      <c r="BC5" s="257"/>
      <c r="BD5" s="257"/>
      <c r="BE5" s="258"/>
      <c r="BF5" s="258"/>
      <c r="BG5" s="258"/>
      <c r="BH5" s="258"/>
      <c r="BI5" s="258"/>
      <c r="BJ5" s="258"/>
      <c r="BK5" s="258"/>
      <c r="BL5" s="258"/>
      <c r="BM5" s="258"/>
      <c r="BN5" s="258"/>
      <c r="BO5" s="258"/>
      <c r="BP5" s="258"/>
      <c r="BQ5" s="824" t="s">
        <v>380</v>
      </c>
      <c r="BR5" s="825"/>
      <c r="BS5" s="825"/>
      <c r="BT5" s="825"/>
      <c r="BU5" s="825"/>
      <c r="BV5" s="825"/>
      <c r="BW5" s="825"/>
      <c r="BX5" s="825"/>
      <c r="BY5" s="825"/>
      <c r="BZ5" s="825"/>
      <c r="CA5" s="825"/>
      <c r="CB5" s="825"/>
      <c r="CC5" s="825"/>
      <c r="CD5" s="825"/>
      <c r="CE5" s="825"/>
      <c r="CF5" s="825"/>
      <c r="CG5" s="826"/>
      <c r="CH5" s="801" t="s">
        <v>381</v>
      </c>
      <c r="CI5" s="802"/>
      <c r="CJ5" s="802"/>
      <c r="CK5" s="802"/>
      <c r="CL5" s="803"/>
      <c r="CM5" s="801" t="s">
        <v>382</v>
      </c>
      <c r="CN5" s="802"/>
      <c r="CO5" s="802"/>
      <c r="CP5" s="802"/>
      <c r="CQ5" s="803"/>
      <c r="CR5" s="801" t="s">
        <v>383</v>
      </c>
      <c r="CS5" s="802"/>
      <c r="CT5" s="802"/>
      <c r="CU5" s="802"/>
      <c r="CV5" s="803"/>
      <c r="CW5" s="801" t="s">
        <v>384</v>
      </c>
      <c r="CX5" s="802"/>
      <c r="CY5" s="802"/>
      <c r="CZ5" s="802"/>
      <c r="DA5" s="803"/>
      <c r="DB5" s="801" t="s">
        <v>385</v>
      </c>
      <c r="DC5" s="802"/>
      <c r="DD5" s="802"/>
      <c r="DE5" s="802"/>
      <c r="DF5" s="803"/>
      <c r="DG5" s="807" t="s">
        <v>386</v>
      </c>
      <c r="DH5" s="808"/>
      <c r="DI5" s="808"/>
      <c r="DJ5" s="808"/>
      <c r="DK5" s="809"/>
      <c r="DL5" s="807" t="s">
        <v>387</v>
      </c>
      <c r="DM5" s="808"/>
      <c r="DN5" s="808"/>
      <c r="DO5" s="808"/>
      <c r="DP5" s="809"/>
      <c r="DQ5" s="801" t="s">
        <v>388</v>
      </c>
      <c r="DR5" s="802"/>
      <c r="DS5" s="802"/>
      <c r="DT5" s="802"/>
      <c r="DU5" s="803"/>
      <c r="DV5" s="801" t="s">
        <v>379</v>
      </c>
      <c r="DW5" s="802"/>
      <c r="DX5" s="802"/>
      <c r="DY5" s="802"/>
      <c r="DZ5" s="813"/>
      <c r="EA5" s="255"/>
    </row>
    <row r="6" spans="1:131" s="256" customFormat="1" ht="26.25" customHeight="1" thickBot="1" x14ac:dyDescent="0.25">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2">
      <c r="A7" s="259">
        <v>1</v>
      </c>
      <c r="B7" s="815" t="s">
        <v>389</v>
      </c>
      <c r="C7" s="816"/>
      <c r="D7" s="816"/>
      <c r="E7" s="816"/>
      <c r="F7" s="816"/>
      <c r="G7" s="816"/>
      <c r="H7" s="816"/>
      <c r="I7" s="816"/>
      <c r="J7" s="816"/>
      <c r="K7" s="816"/>
      <c r="L7" s="816"/>
      <c r="M7" s="816"/>
      <c r="N7" s="816"/>
      <c r="O7" s="816"/>
      <c r="P7" s="817"/>
      <c r="Q7" s="818">
        <v>11397</v>
      </c>
      <c r="R7" s="819"/>
      <c r="S7" s="819"/>
      <c r="T7" s="819"/>
      <c r="U7" s="819"/>
      <c r="V7" s="819">
        <v>10781</v>
      </c>
      <c r="W7" s="819"/>
      <c r="X7" s="819"/>
      <c r="Y7" s="819"/>
      <c r="Z7" s="819"/>
      <c r="AA7" s="819">
        <f>Q7-V7</f>
        <v>616</v>
      </c>
      <c r="AB7" s="819"/>
      <c r="AC7" s="819"/>
      <c r="AD7" s="819"/>
      <c r="AE7" s="820"/>
      <c r="AF7" s="821">
        <v>427</v>
      </c>
      <c r="AG7" s="822"/>
      <c r="AH7" s="822"/>
      <c r="AI7" s="822"/>
      <c r="AJ7" s="823"/>
      <c r="AK7" s="858">
        <v>44</v>
      </c>
      <c r="AL7" s="859"/>
      <c r="AM7" s="859"/>
      <c r="AN7" s="859"/>
      <c r="AO7" s="859"/>
      <c r="AP7" s="859">
        <v>6525</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t="s">
        <v>586</v>
      </c>
      <c r="BS7" s="862" t="s">
        <v>581</v>
      </c>
      <c r="BT7" s="863"/>
      <c r="BU7" s="863"/>
      <c r="BV7" s="863"/>
      <c r="BW7" s="863"/>
      <c r="BX7" s="863"/>
      <c r="BY7" s="863"/>
      <c r="BZ7" s="863"/>
      <c r="CA7" s="863"/>
      <c r="CB7" s="863"/>
      <c r="CC7" s="863"/>
      <c r="CD7" s="863"/>
      <c r="CE7" s="863"/>
      <c r="CF7" s="863"/>
      <c r="CG7" s="864"/>
      <c r="CH7" s="855">
        <v>-596</v>
      </c>
      <c r="CI7" s="856"/>
      <c r="CJ7" s="856"/>
      <c r="CK7" s="856"/>
      <c r="CL7" s="857"/>
      <c r="CM7" s="855">
        <v>71</v>
      </c>
      <c r="CN7" s="856"/>
      <c r="CO7" s="856"/>
      <c r="CP7" s="856"/>
      <c r="CQ7" s="857"/>
      <c r="CR7" s="855">
        <v>850</v>
      </c>
      <c r="CS7" s="856"/>
      <c r="CT7" s="856"/>
      <c r="CU7" s="856"/>
      <c r="CV7" s="857"/>
      <c r="CW7" s="855" t="s">
        <v>585</v>
      </c>
      <c r="CX7" s="856"/>
      <c r="CY7" s="856"/>
      <c r="CZ7" s="856"/>
      <c r="DA7" s="857"/>
      <c r="DB7" s="855" t="s">
        <v>585</v>
      </c>
      <c r="DC7" s="856"/>
      <c r="DD7" s="856"/>
      <c r="DE7" s="856"/>
      <c r="DF7" s="857"/>
      <c r="DG7" s="855" t="s">
        <v>585</v>
      </c>
      <c r="DH7" s="856"/>
      <c r="DI7" s="856"/>
      <c r="DJ7" s="856"/>
      <c r="DK7" s="857"/>
      <c r="DL7" s="855" t="s">
        <v>585</v>
      </c>
      <c r="DM7" s="856"/>
      <c r="DN7" s="856"/>
      <c r="DO7" s="856"/>
      <c r="DP7" s="857"/>
      <c r="DQ7" s="855" t="s">
        <v>585</v>
      </c>
      <c r="DR7" s="856"/>
      <c r="DS7" s="856"/>
      <c r="DT7" s="856"/>
      <c r="DU7" s="857"/>
      <c r="DV7" s="836"/>
      <c r="DW7" s="837"/>
      <c r="DX7" s="837"/>
      <c r="DY7" s="837"/>
      <c r="DZ7" s="838"/>
      <c r="EA7" s="255"/>
    </row>
    <row r="8" spans="1:131" s="256" customFormat="1" ht="26.25" customHeight="1" x14ac:dyDescent="0.2">
      <c r="A8" s="262">
        <v>2</v>
      </c>
      <c r="B8" s="839" t="s">
        <v>390</v>
      </c>
      <c r="C8" s="840"/>
      <c r="D8" s="840"/>
      <c r="E8" s="840"/>
      <c r="F8" s="840"/>
      <c r="G8" s="840"/>
      <c r="H8" s="840"/>
      <c r="I8" s="840"/>
      <c r="J8" s="840"/>
      <c r="K8" s="840"/>
      <c r="L8" s="840"/>
      <c r="M8" s="840"/>
      <c r="N8" s="840"/>
      <c r="O8" s="840"/>
      <c r="P8" s="841"/>
      <c r="Q8" s="842">
        <v>3</v>
      </c>
      <c r="R8" s="843"/>
      <c r="S8" s="843"/>
      <c r="T8" s="843"/>
      <c r="U8" s="843"/>
      <c r="V8" s="843">
        <v>2</v>
      </c>
      <c r="W8" s="843"/>
      <c r="X8" s="843"/>
      <c r="Y8" s="843"/>
      <c r="Z8" s="843"/>
      <c r="AA8" s="843">
        <f>Q8-V8</f>
        <v>1</v>
      </c>
      <c r="AB8" s="843"/>
      <c r="AC8" s="843"/>
      <c r="AD8" s="843"/>
      <c r="AE8" s="844"/>
      <c r="AF8" s="845" t="s">
        <v>138</v>
      </c>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587</v>
      </c>
      <c r="BT8" s="853"/>
      <c r="BU8" s="853"/>
      <c r="BV8" s="853"/>
      <c r="BW8" s="853"/>
      <c r="BX8" s="853"/>
      <c r="BY8" s="853"/>
      <c r="BZ8" s="853"/>
      <c r="CA8" s="853"/>
      <c r="CB8" s="853"/>
      <c r="CC8" s="853"/>
      <c r="CD8" s="853"/>
      <c r="CE8" s="853"/>
      <c r="CF8" s="853"/>
      <c r="CG8" s="854"/>
      <c r="CH8" s="865">
        <v>1</v>
      </c>
      <c r="CI8" s="866"/>
      <c r="CJ8" s="866"/>
      <c r="CK8" s="866"/>
      <c r="CL8" s="867"/>
      <c r="CM8" s="865">
        <v>153</v>
      </c>
      <c r="CN8" s="866"/>
      <c r="CO8" s="866"/>
      <c r="CP8" s="866"/>
      <c r="CQ8" s="867"/>
      <c r="CR8" s="865">
        <v>4</v>
      </c>
      <c r="CS8" s="866"/>
      <c r="CT8" s="866"/>
      <c r="CU8" s="866"/>
      <c r="CV8" s="867"/>
      <c r="CW8" s="865" t="s">
        <v>585</v>
      </c>
      <c r="CX8" s="866"/>
      <c r="CY8" s="866"/>
      <c r="CZ8" s="866"/>
      <c r="DA8" s="867"/>
      <c r="DB8" s="865" t="s">
        <v>585</v>
      </c>
      <c r="DC8" s="866"/>
      <c r="DD8" s="866"/>
      <c r="DE8" s="866"/>
      <c r="DF8" s="867"/>
      <c r="DG8" s="865" t="s">
        <v>585</v>
      </c>
      <c r="DH8" s="866"/>
      <c r="DI8" s="866"/>
      <c r="DJ8" s="866"/>
      <c r="DK8" s="867"/>
      <c r="DL8" s="865" t="s">
        <v>585</v>
      </c>
      <c r="DM8" s="866"/>
      <c r="DN8" s="866"/>
      <c r="DO8" s="866"/>
      <c r="DP8" s="867"/>
      <c r="DQ8" s="865" t="s">
        <v>585</v>
      </c>
      <c r="DR8" s="866"/>
      <c r="DS8" s="866"/>
      <c r="DT8" s="866"/>
      <c r="DU8" s="867"/>
      <c r="DV8" s="868"/>
      <c r="DW8" s="869"/>
      <c r="DX8" s="869"/>
      <c r="DY8" s="869"/>
      <c r="DZ8" s="870"/>
      <c r="EA8" s="255"/>
    </row>
    <row r="9" spans="1:131" s="256" customFormat="1" ht="26.25" customHeight="1" x14ac:dyDescent="0.2">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588</v>
      </c>
      <c r="BT9" s="853"/>
      <c r="BU9" s="853"/>
      <c r="BV9" s="853"/>
      <c r="BW9" s="853"/>
      <c r="BX9" s="853"/>
      <c r="BY9" s="853"/>
      <c r="BZ9" s="853"/>
      <c r="CA9" s="853"/>
      <c r="CB9" s="853"/>
      <c r="CC9" s="853"/>
      <c r="CD9" s="853"/>
      <c r="CE9" s="853"/>
      <c r="CF9" s="853"/>
      <c r="CG9" s="854"/>
      <c r="CH9" s="865">
        <v>4</v>
      </c>
      <c r="CI9" s="866"/>
      <c r="CJ9" s="866"/>
      <c r="CK9" s="866"/>
      <c r="CL9" s="867"/>
      <c r="CM9" s="865">
        <v>25</v>
      </c>
      <c r="CN9" s="866"/>
      <c r="CO9" s="866"/>
      <c r="CP9" s="866"/>
      <c r="CQ9" s="867"/>
      <c r="CR9" s="865">
        <v>6</v>
      </c>
      <c r="CS9" s="866"/>
      <c r="CT9" s="866"/>
      <c r="CU9" s="866"/>
      <c r="CV9" s="867"/>
      <c r="CW9" s="865" t="s">
        <v>585</v>
      </c>
      <c r="CX9" s="866"/>
      <c r="CY9" s="866"/>
      <c r="CZ9" s="866"/>
      <c r="DA9" s="867"/>
      <c r="DB9" s="865" t="s">
        <v>585</v>
      </c>
      <c r="DC9" s="866"/>
      <c r="DD9" s="866"/>
      <c r="DE9" s="866"/>
      <c r="DF9" s="867"/>
      <c r="DG9" s="865" t="s">
        <v>585</v>
      </c>
      <c r="DH9" s="866"/>
      <c r="DI9" s="866"/>
      <c r="DJ9" s="866"/>
      <c r="DK9" s="867"/>
      <c r="DL9" s="865" t="s">
        <v>585</v>
      </c>
      <c r="DM9" s="866"/>
      <c r="DN9" s="866"/>
      <c r="DO9" s="866"/>
      <c r="DP9" s="867"/>
      <c r="DQ9" s="865" t="s">
        <v>585</v>
      </c>
      <c r="DR9" s="866"/>
      <c r="DS9" s="866"/>
      <c r="DT9" s="866"/>
      <c r="DU9" s="867"/>
      <c r="DV9" s="868"/>
      <c r="DW9" s="869"/>
      <c r="DX9" s="869"/>
      <c r="DY9" s="869"/>
      <c r="DZ9" s="870"/>
      <c r="EA9" s="255"/>
    </row>
    <row r="10" spans="1:131" s="256" customFormat="1" ht="26.25" customHeight="1" x14ac:dyDescent="0.2">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2">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2">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2">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2">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2">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2">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2">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2">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2">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2">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5">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2">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391</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5">
      <c r="A23" s="265" t="s">
        <v>392</v>
      </c>
      <c r="B23" s="874" t="s">
        <v>393</v>
      </c>
      <c r="C23" s="875"/>
      <c r="D23" s="875"/>
      <c r="E23" s="875"/>
      <c r="F23" s="875"/>
      <c r="G23" s="875"/>
      <c r="H23" s="875"/>
      <c r="I23" s="875"/>
      <c r="J23" s="875"/>
      <c r="K23" s="875"/>
      <c r="L23" s="875"/>
      <c r="M23" s="875"/>
      <c r="N23" s="875"/>
      <c r="O23" s="875"/>
      <c r="P23" s="876"/>
      <c r="Q23" s="877">
        <f>Q7+Q8</f>
        <v>11400</v>
      </c>
      <c r="R23" s="878"/>
      <c r="S23" s="878"/>
      <c r="T23" s="878"/>
      <c r="U23" s="878"/>
      <c r="V23" s="878">
        <f>V7+V8</f>
        <v>10783</v>
      </c>
      <c r="W23" s="878"/>
      <c r="X23" s="878"/>
      <c r="Y23" s="878"/>
      <c r="Z23" s="878"/>
      <c r="AA23" s="878">
        <f>AA7+AA8</f>
        <v>617</v>
      </c>
      <c r="AB23" s="878"/>
      <c r="AC23" s="878"/>
      <c r="AD23" s="878"/>
      <c r="AE23" s="879"/>
      <c r="AF23" s="880">
        <v>427</v>
      </c>
      <c r="AG23" s="878"/>
      <c r="AH23" s="878"/>
      <c r="AI23" s="878"/>
      <c r="AJ23" s="881"/>
      <c r="AK23" s="882"/>
      <c r="AL23" s="883"/>
      <c r="AM23" s="883"/>
      <c r="AN23" s="883"/>
      <c r="AO23" s="883"/>
      <c r="AP23" s="878">
        <f>AP7</f>
        <v>6525</v>
      </c>
      <c r="AQ23" s="878"/>
      <c r="AR23" s="878"/>
      <c r="AS23" s="878"/>
      <c r="AT23" s="878"/>
      <c r="AU23" s="884"/>
      <c r="AV23" s="884"/>
      <c r="AW23" s="884"/>
      <c r="AX23" s="884"/>
      <c r="AY23" s="885"/>
      <c r="AZ23" s="893" t="s">
        <v>138</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2">
      <c r="A24" s="892" t="s">
        <v>394</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5">
      <c r="A25" s="833" t="s">
        <v>395</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2">
      <c r="A26" s="824" t="s">
        <v>372</v>
      </c>
      <c r="B26" s="825"/>
      <c r="C26" s="825"/>
      <c r="D26" s="825"/>
      <c r="E26" s="825"/>
      <c r="F26" s="825"/>
      <c r="G26" s="825"/>
      <c r="H26" s="825"/>
      <c r="I26" s="825"/>
      <c r="J26" s="825"/>
      <c r="K26" s="825"/>
      <c r="L26" s="825"/>
      <c r="M26" s="825"/>
      <c r="N26" s="825"/>
      <c r="O26" s="825"/>
      <c r="P26" s="826"/>
      <c r="Q26" s="801" t="s">
        <v>396</v>
      </c>
      <c r="R26" s="802"/>
      <c r="S26" s="802"/>
      <c r="T26" s="802"/>
      <c r="U26" s="803"/>
      <c r="V26" s="801" t="s">
        <v>397</v>
      </c>
      <c r="W26" s="802"/>
      <c r="X26" s="802"/>
      <c r="Y26" s="802"/>
      <c r="Z26" s="803"/>
      <c r="AA26" s="801" t="s">
        <v>398</v>
      </c>
      <c r="AB26" s="802"/>
      <c r="AC26" s="802"/>
      <c r="AD26" s="802"/>
      <c r="AE26" s="802"/>
      <c r="AF26" s="896" t="s">
        <v>399</v>
      </c>
      <c r="AG26" s="897"/>
      <c r="AH26" s="897"/>
      <c r="AI26" s="897"/>
      <c r="AJ26" s="898"/>
      <c r="AK26" s="802" t="s">
        <v>400</v>
      </c>
      <c r="AL26" s="802"/>
      <c r="AM26" s="802"/>
      <c r="AN26" s="802"/>
      <c r="AO26" s="803"/>
      <c r="AP26" s="801" t="s">
        <v>401</v>
      </c>
      <c r="AQ26" s="802"/>
      <c r="AR26" s="802"/>
      <c r="AS26" s="802"/>
      <c r="AT26" s="803"/>
      <c r="AU26" s="801" t="s">
        <v>402</v>
      </c>
      <c r="AV26" s="802"/>
      <c r="AW26" s="802"/>
      <c r="AX26" s="802"/>
      <c r="AY26" s="803"/>
      <c r="AZ26" s="801" t="s">
        <v>403</v>
      </c>
      <c r="BA26" s="802"/>
      <c r="BB26" s="802"/>
      <c r="BC26" s="802"/>
      <c r="BD26" s="803"/>
      <c r="BE26" s="801" t="s">
        <v>379</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5">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2">
      <c r="A28" s="267">
        <v>1</v>
      </c>
      <c r="B28" s="815" t="s">
        <v>404</v>
      </c>
      <c r="C28" s="816"/>
      <c r="D28" s="816"/>
      <c r="E28" s="816"/>
      <c r="F28" s="816"/>
      <c r="G28" s="816"/>
      <c r="H28" s="816"/>
      <c r="I28" s="816"/>
      <c r="J28" s="816"/>
      <c r="K28" s="816"/>
      <c r="L28" s="816"/>
      <c r="M28" s="816"/>
      <c r="N28" s="816"/>
      <c r="O28" s="816"/>
      <c r="P28" s="817"/>
      <c r="Q28" s="906">
        <v>1649</v>
      </c>
      <c r="R28" s="907"/>
      <c r="S28" s="907"/>
      <c r="T28" s="907"/>
      <c r="U28" s="907"/>
      <c r="V28" s="907">
        <v>1635</v>
      </c>
      <c r="W28" s="907"/>
      <c r="X28" s="907"/>
      <c r="Y28" s="907"/>
      <c r="Z28" s="907"/>
      <c r="AA28" s="907">
        <f>Q28-V28</f>
        <v>14</v>
      </c>
      <c r="AB28" s="907"/>
      <c r="AC28" s="907"/>
      <c r="AD28" s="907"/>
      <c r="AE28" s="908"/>
      <c r="AF28" s="909">
        <v>14</v>
      </c>
      <c r="AG28" s="907"/>
      <c r="AH28" s="907"/>
      <c r="AI28" s="907"/>
      <c r="AJ28" s="910"/>
      <c r="AK28" s="911">
        <v>154</v>
      </c>
      <c r="AL28" s="902"/>
      <c r="AM28" s="902"/>
      <c r="AN28" s="902"/>
      <c r="AO28" s="902"/>
      <c r="AP28" s="902" t="s">
        <v>582</v>
      </c>
      <c r="AQ28" s="902"/>
      <c r="AR28" s="902"/>
      <c r="AS28" s="902"/>
      <c r="AT28" s="902"/>
      <c r="AU28" s="902" t="s">
        <v>585</v>
      </c>
      <c r="AV28" s="902"/>
      <c r="AW28" s="902"/>
      <c r="AX28" s="902"/>
      <c r="AY28" s="902"/>
      <c r="AZ28" s="903" t="s">
        <v>582</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2">
      <c r="A29" s="267">
        <v>2</v>
      </c>
      <c r="B29" s="839" t="s">
        <v>405</v>
      </c>
      <c r="C29" s="840"/>
      <c r="D29" s="840"/>
      <c r="E29" s="840"/>
      <c r="F29" s="840"/>
      <c r="G29" s="840"/>
      <c r="H29" s="840"/>
      <c r="I29" s="840"/>
      <c r="J29" s="840"/>
      <c r="K29" s="840"/>
      <c r="L29" s="840"/>
      <c r="M29" s="840"/>
      <c r="N29" s="840"/>
      <c r="O29" s="840"/>
      <c r="P29" s="841"/>
      <c r="Q29" s="842">
        <v>1310</v>
      </c>
      <c r="R29" s="843"/>
      <c r="S29" s="843"/>
      <c r="T29" s="843"/>
      <c r="U29" s="843"/>
      <c r="V29" s="843">
        <v>1251</v>
      </c>
      <c r="W29" s="843"/>
      <c r="X29" s="843"/>
      <c r="Y29" s="843"/>
      <c r="Z29" s="843"/>
      <c r="AA29" s="843">
        <f>Q29-V29</f>
        <v>59</v>
      </c>
      <c r="AB29" s="843"/>
      <c r="AC29" s="843"/>
      <c r="AD29" s="843"/>
      <c r="AE29" s="844"/>
      <c r="AF29" s="845">
        <v>59</v>
      </c>
      <c r="AG29" s="846"/>
      <c r="AH29" s="846"/>
      <c r="AI29" s="846"/>
      <c r="AJ29" s="847"/>
      <c r="AK29" s="914">
        <v>208</v>
      </c>
      <c r="AL29" s="915"/>
      <c r="AM29" s="915"/>
      <c r="AN29" s="915"/>
      <c r="AO29" s="915"/>
      <c r="AP29" s="915" t="s">
        <v>582</v>
      </c>
      <c r="AQ29" s="915"/>
      <c r="AR29" s="915"/>
      <c r="AS29" s="915"/>
      <c r="AT29" s="915"/>
      <c r="AU29" s="915" t="s">
        <v>585</v>
      </c>
      <c r="AV29" s="915"/>
      <c r="AW29" s="915"/>
      <c r="AX29" s="915"/>
      <c r="AY29" s="915"/>
      <c r="AZ29" s="916" t="s">
        <v>582</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2">
      <c r="A30" s="267">
        <v>3</v>
      </c>
      <c r="B30" s="839" t="s">
        <v>406</v>
      </c>
      <c r="C30" s="840"/>
      <c r="D30" s="840"/>
      <c r="E30" s="840"/>
      <c r="F30" s="840"/>
      <c r="G30" s="840"/>
      <c r="H30" s="840"/>
      <c r="I30" s="840"/>
      <c r="J30" s="840"/>
      <c r="K30" s="840"/>
      <c r="L30" s="840"/>
      <c r="M30" s="840"/>
      <c r="N30" s="840"/>
      <c r="O30" s="840"/>
      <c r="P30" s="841"/>
      <c r="Q30" s="842">
        <v>157</v>
      </c>
      <c r="R30" s="843"/>
      <c r="S30" s="843"/>
      <c r="T30" s="843"/>
      <c r="U30" s="843"/>
      <c r="V30" s="843">
        <v>154</v>
      </c>
      <c r="W30" s="843"/>
      <c r="X30" s="843"/>
      <c r="Y30" s="843"/>
      <c r="Z30" s="843"/>
      <c r="AA30" s="843">
        <f>Q30-V30</f>
        <v>3</v>
      </c>
      <c r="AB30" s="843"/>
      <c r="AC30" s="843"/>
      <c r="AD30" s="843"/>
      <c r="AE30" s="844"/>
      <c r="AF30" s="845">
        <v>3</v>
      </c>
      <c r="AG30" s="846"/>
      <c r="AH30" s="846"/>
      <c r="AI30" s="846"/>
      <c r="AJ30" s="847"/>
      <c r="AK30" s="914">
        <v>45</v>
      </c>
      <c r="AL30" s="915"/>
      <c r="AM30" s="915"/>
      <c r="AN30" s="915"/>
      <c r="AO30" s="915"/>
      <c r="AP30" s="915" t="s">
        <v>582</v>
      </c>
      <c r="AQ30" s="915"/>
      <c r="AR30" s="915"/>
      <c r="AS30" s="915"/>
      <c r="AT30" s="915"/>
      <c r="AU30" s="915" t="s">
        <v>585</v>
      </c>
      <c r="AV30" s="915"/>
      <c r="AW30" s="915"/>
      <c r="AX30" s="915"/>
      <c r="AY30" s="915"/>
      <c r="AZ30" s="916" t="s">
        <v>582</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2">
      <c r="A31" s="267">
        <v>4</v>
      </c>
      <c r="B31" s="839" t="s">
        <v>407</v>
      </c>
      <c r="C31" s="840"/>
      <c r="D31" s="840"/>
      <c r="E31" s="840"/>
      <c r="F31" s="840"/>
      <c r="G31" s="840"/>
      <c r="H31" s="840"/>
      <c r="I31" s="840"/>
      <c r="J31" s="840"/>
      <c r="K31" s="840"/>
      <c r="L31" s="840"/>
      <c r="M31" s="840"/>
      <c r="N31" s="840"/>
      <c r="O31" s="840"/>
      <c r="P31" s="841"/>
      <c r="Q31" s="842">
        <v>335</v>
      </c>
      <c r="R31" s="843"/>
      <c r="S31" s="843"/>
      <c r="T31" s="843"/>
      <c r="U31" s="843"/>
      <c r="V31" s="843">
        <v>293</v>
      </c>
      <c r="W31" s="843"/>
      <c r="X31" s="843"/>
      <c r="Y31" s="843"/>
      <c r="Z31" s="843"/>
      <c r="AA31" s="843">
        <f>Q31-V31</f>
        <v>42</v>
      </c>
      <c r="AB31" s="843"/>
      <c r="AC31" s="843"/>
      <c r="AD31" s="843"/>
      <c r="AE31" s="844"/>
      <c r="AF31" s="845">
        <v>639</v>
      </c>
      <c r="AG31" s="846"/>
      <c r="AH31" s="846"/>
      <c r="AI31" s="846"/>
      <c r="AJ31" s="847"/>
      <c r="AK31" s="914">
        <v>6</v>
      </c>
      <c r="AL31" s="915"/>
      <c r="AM31" s="915"/>
      <c r="AN31" s="915"/>
      <c r="AO31" s="915"/>
      <c r="AP31" s="915">
        <v>660</v>
      </c>
      <c r="AQ31" s="915"/>
      <c r="AR31" s="915"/>
      <c r="AS31" s="915"/>
      <c r="AT31" s="915"/>
      <c r="AU31" s="915" t="s">
        <v>585</v>
      </c>
      <c r="AV31" s="915"/>
      <c r="AW31" s="915"/>
      <c r="AX31" s="915"/>
      <c r="AY31" s="915"/>
      <c r="AZ31" s="916" t="s">
        <v>585</v>
      </c>
      <c r="BA31" s="916"/>
      <c r="BB31" s="916"/>
      <c r="BC31" s="916"/>
      <c r="BD31" s="916"/>
      <c r="BE31" s="912" t="s">
        <v>408</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2">
      <c r="A32" s="267">
        <v>5</v>
      </c>
      <c r="B32" s="839" t="s">
        <v>409</v>
      </c>
      <c r="C32" s="840"/>
      <c r="D32" s="840"/>
      <c r="E32" s="840"/>
      <c r="F32" s="840"/>
      <c r="G32" s="840"/>
      <c r="H32" s="840"/>
      <c r="I32" s="840"/>
      <c r="J32" s="840"/>
      <c r="K32" s="840"/>
      <c r="L32" s="840"/>
      <c r="M32" s="840"/>
      <c r="N32" s="840"/>
      <c r="O32" s="840"/>
      <c r="P32" s="841"/>
      <c r="Q32" s="842">
        <f>204+40+11</f>
        <v>255</v>
      </c>
      <c r="R32" s="843"/>
      <c r="S32" s="843"/>
      <c r="T32" s="843"/>
      <c r="U32" s="843"/>
      <c r="V32" s="843">
        <f>166+19+11</f>
        <v>196</v>
      </c>
      <c r="W32" s="843"/>
      <c r="X32" s="843"/>
      <c r="Y32" s="843"/>
      <c r="Z32" s="843"/>
      <c r="AA32" s="843">
        <f>Q32-V32</f>
        <v>59</v>
      </c>
      <c r="AB32" s="843"/>
      <c r="AC32" s="843"/>
      <c r="AD32" s="843"/>
      <c r="AE32" s="844"/>
      <c r="AF32" s="845">
        <v>820</v>
      </c>
      <c r="AG32" s="846"/>
      <c r="AH32" s="846"/>
      <c r="AI32" s="846"/>
      <c r="AJ32" s="847"/>
      <c r="AK32" s="914">
        <v>17</v>
      </c>
      <c r="AL32" s="915"/>
      <c r="AM32" s="915"/>
      <c r="AN32" s="915"/>
      <c r="AO32" s="915"/>
      <c r="AP32" s="915">
        <v>867</v>
      </c>
      <c r="AQ32" s="915"/>
      <c r="AR32" s="915"/>
      <c r="AS32" s="915"/>
      <c r="AT32" s="915"/>
      <c r="AU32" s="915" t="s">
        <v>585</v>
      </c>
      <c r="AV32" s="915"/>
      <c r="AW32" s="915"/>
      <c r="AX32" s="915"/>
      <c r="AY32" s="915"/>
      <c r="AZ32" s="916" t="s">
        <v>585</v>
      </c>
      <c r="BA32" s="916"/>
      <c r="BB32" s="916"/>
      <c r="BC32" s="916"/>
      <c r="BD32" s="916"/>
      <c r="BE32" s="912" t="s">
        <v>408</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2">
      <c r="A33" s="267">
        <v>6</v>
      </c>
      <c r="B33" s="839" t="s">
        <v>410</v>
      </c>
      <c r="C33" s="840"/>
      <c r="D33" s="840"/>
      <c r="E33" s="840"/>
      <c r="F33" s="840"/>
      <c r="G33" s="840"/>
      <c r="H33" s="840"/>
      <c r="I33" s="840"/>
      <c r="J33" s="840"/>
      <c r="K33" s="840"/>
      <c r="L33" s="840"/>
      <c r="M33" s="840"/>
      <c r="N33" s="840"/>
      <c r="O33" s="840"/>
      <c r="P33" s="841"/>
      <c r="Q33" s="842">
        <v>627</v>
      </c>
      <c r="R33" s="843"/>
      <c r="S33" s="843"/>
      <c r="T33" s="843"/>
      <c r="U33" s="843"/>
      <c r="V33" s="843">
        <v>618</v>
      </c>
      <c r="W33" s="843"/>
      <c r="X33" s="843"/>
      <c r="Y33" s="843"/>
      <c r="Z33" s="843"/>
      <c r="AA33" s="843">
        <v>9</v>
      </c>
      <c r="AB33" s="843"/>
      <c r="AC33" s="843"/>
      <c r="AD33" s="843"/>
      <c r="AE33" s="844"/>
      <c r="AF33" s="845">
        <v>9</v>
      </c>
      <c r="AG33" s="846"/>
      <c r="AH33" s="846"/>
      <c r="AI33" s="846"/>
      <c r="AJ33" s="847"/>
      <c r="AK33" s="914">
        <v>311</v>
      </c>
      <c r="AL33" s="915"/>
      <c r="AM33" s="915"/>
      <c r="AN33" s="915"/>
      <c r="AO33" s="915"/>
      <c r="AP33" s="915">
        <v>3172</v>
      </c>
      <c r="AQ33" s="915"/>
      <c r="AR33" s="915"/>
      <c r="AS33" s="915"/>
      <c r="AT33" s="915"/>
      <c r="AU33" s="915">
        <v>2467</v>
      </c>
      <c r="AV33" s="915"/>
      <c r="AW33" s="915"/>
      <c r="AX33" s="915"/>
      <c r="AY33" s="915"/>
      <c r="AZ33" s="916" t="s">
        <v>589</v>
      </c>
      <c r="BA33" s="916"/>
      <c r="BB33" s="916"/>
      <c r="BC33" s="916"/>
      <c r="BD33" s="916"/>
      <c r="BE33" s="912" t="s">
        <v>411</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2">
      <c r="A34" s="267">
        <v>7</v>
      </c>
      <c r="B34" s="839" t="s">
        <v>412</v>
      </c>
      <c r="C34" s="840"/>
      <c r="D34" s="840"/>
      <c r="E34" s="840"/>
      <c r="F34" s="840"/>
      <c r="G34" s="840"/>
      <c r="H34" s="840"/>
      <c r="I34" s="840"/>
      <c r="J34" s="840"/>
      <c r="K34" s="840"/>
      <c r="L34" s="840"/>
      <c r="M34" s="840"/>
      <c r="N34" s="840"/>
      <c r="O34" s="840"/>
      <c r="P34" s="841"/>
      <c r="Q34" s="842">
        <v>171</v>
      </c>
      <c r="R34" s="843"/>
      <c r="S34" s="843"/>
      <c r="T34" s="843"/>
      <c r="U34" s="843"/>
      <c r="V34" s="843">
        <v>164</v>
      </c>
      <c r="W34" s="843"/>
      <c r="X34" s="843"/>
      <c r="Y34" s="843"/>
      <c r="Z34" s="843"/>
      <c r="AA34" s="843">
        <v>6</v>
      </c>
      <c r="AB34" s="843"/>
      <c r="AC34" s="843"/>
      <c r="AD34" s="843"/>
      <c r="AE34" s="844"/>
      <c r="AF34" s="845">
        <v>6</v>
      </c>
      <c r="AG34" s="846"/>
      <c r="AH34" s="846"/>
      <c r="AI34" s="846"/>
      <c r="AJ34" s="847"/>
      <c r="AK34" s="914">
        <v>139</v>
      </c>
      <c r="AL34" s="915"/>
      <c r="AM34" s="915"/>
      <c r="AN34" s="915"/>
      <c r="AO34" s="915"/>
      <c r="AP34" s="915">
        <v>955</v>
      </c>
      <c r="AQ34" s="915"/>
      <c r="AR34" s="915"/>
      <c r="AS34" s="915"/>
      <c r="AT34" s="915"/>
      <c r="AU34" s="915">
        <v>955</v>
      </c>
      <c r="AV34" s="915"/>
      <c r="AW34" s="915"/>
      <c r="AX34" s="915"/>
      <c r="AY34" s="915"/>
      <c r="AZ34" s="916" t="s">
        <v>589</v>
      </c>
      <c r="BA34" s="916"/>
      <c r="BB34" s="916"/>
      <c r="BC34" s="916"/>
      <c r="BD34" s="916"/>
      <c r="BE34" s="912" t="s">
        <v>411</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2">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2">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2">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2">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2">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2">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2">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2">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2">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2">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2">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2">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2">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2">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2">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2">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2">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2">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2">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2">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2">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2">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2">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2">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2">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2">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5">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2">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413</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5">
      <c r="A63" s="265" t="s">
        <v>392</v>
      </c>
      <c r="B63" s="874" t="s">
        <v>414</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1550</v>
      </c>
      <c r="AG63" s="926"/>
      <c r="AH63" s="926"/>
      <c r="AI63" s="926"/>
      <c r="AJ63" s="927"/>
      <c r="AK63" s="928"/>
      <c r="AL63" s="923"/>
      <c r="AM63" s="923"/>
      <c r="AN63" s="923"/>
      <c r="AO63" s="923"/>
      <c r="AP63" s="926">
        <f>SUM(AP28:AT34)</f>
        <v>5654</v>
      </c>
      <c r="AQ63" s="926"/>
      <c r="AR63" s="926"/>
      <c r="AS63" s="926"/>
      <c r="AT63" s="926"/>
      <c r="AU63" s="926">
        <f>SUM(AU28:AY34)</f>
        <v>3422</v>
      </c>
      <c r="AV63" s="926"/>
      <c r="AW63" s="926"/>
      <c r="AX63" s="926"/>
      <c r="AY63" s="926"/>
      <c r="AZ63" s="930"/>
      <c r="BA63" s="930"/>
      <c r="BB63" s="930"/>
      <c r="BC63" s="930"/>
      <c r="BD63" s="930"/>
      <c r="BE63" s="931"/>
      <c r="BF63" s="931"/>
      <c r="BG63" s="931"/>
      <c r="BH63" s="931"/>
      <c r="BI63" s="932"/>
      <c r="BJ63" s="933" t="s">
        <v>415</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5">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2">
      <c r="A66" s="824" t="s">
        <v>417</v>
      </c>
      <c r="B66" s="825"/>
      <c r="C66" s="825"/>
      <c r="D66" s="825"/>
      <c r="E66" s="825"/>
      <c r="F66" s="825"/>
      <c r="G66" s="825"/>
      <c r="H66" s="825"/>
      <c r="I66" s="825"/>
      <c r="J66" s="825"/>
      <c r="K66" s="825"/>
      <c r="L66" s="825"/>
      <c r="M66" s="825"/>
      <c r="N66" s="825"/>
      <c r="O66" s="825"/>
      <c r="P66" s="826"/>
      <c r="Q66" s="801" t="s">
        <v>418</v>
      </c>
      <c r="R66" s="802"/>
      <c r="S66" s="802"/>
      <c r="T66" s="802"/>
      <c r="U66" s="803"/>
      <c r="V66" s="801" t="s">
        <v>397</v>
      </c>
      <c r="W66" s="802"/>
      <c r="X66" s="802"/>
      <c r="Y66" s="802"/>
      <c r="Z66" s="803"/>
      <c r="AA66" s="801" t="s">
        <v>419</v>
      </c>
      <c r="AB66" s="802"/>
      <c r="AC66" s="802"/>
      <c r="AD66" s="802"/>
      <c r="AE66" s="803"/>
      <c r="AF66" s="936" t="s">
        <v>399</v>
      </c>
      <c r="AG66" s="897"/>
      <c r="AH66" s="897"/>
      <c r="AI66" s="897"/>
      <c r="AJ66" s="937"/>
      <c r="AK66" s="801" t="s">
        <v>420</v>
      </c>
      <c r="AL66" s="825"/>
      <c r="AM66" s="825"/>
      <c r="AN66" s="825"/>
      <c r="AO66" s="826"/>
      <c r="AP66" s="801" t="s">
        <v>401</v>
      </c>
      <c r="AQ66" s="802"/>
      <c r="AR66" s="802"/>
      <c r="AS66" s="802"/>
      <c r="AT66" s="803"/>
      <c r="AU66" s="801" t="s">
        <v>421</v>
      </c>
      <c r="AV66" s="802"/>
      <c r="AW66" s="802"/>
      <c r="AX66" s="802"/>
      <c r="AY66" s="803"/>
      <c r="AZ66" s="801" t="s">
        <v>379</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5">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2">
      <c r="A68" s="259">
        <v>1</v>
      </c>
      <c r="B68" s="953" t="s">
        <v>574</v>
      </c>
      <c r="C68" s="954"/>
      <c r="D68" s="954"/>
      <c r="E68" s="954"/>
      <c r="F68" s="954"/>
      <c r="G68" s="954"/>
      <c r="H68" s="954"/>
      <c r="I68" s="954"/>
      <c r="J68" s="954"/>
      <c r="K68" s="954"/>
      <c r="L68" s="954"/>
      <c r="M68" s="954"/>
      <c r="N68" s="954"/>
      <c r="O68" s="954"/>
      <c r="P68" s="955"/>
      <c r="Q68" s="956">
        <v>7032</v>
      </c>
      <c r="R68" s="950"/>
      <c r="S68" s="950"/>
      <c r="T68" s="950"/>
      <c r="U68" s="950"/>
      <c r="V68" s="950">
        <v>6827</v>
      </c>
      <c r="W68" s="950"/>
      <c r="X68" s="950"/>
      <c r="Y68" s="950"/>
      <c r="Z68" s="950"/>
      <c r="AA68" s="950">
        <v>205</v>
      </c>
      <c r="AB68" s="950"/>
      <c r="AC68" s="950"/>
      <c r="AD68" s="950"/>
      <c r="AE68" s="950"/>
      <c r="AF68" s="950" t="s">
        <v>582</v>
      </c>
      <c r="AG68" s="950"/>
      <c r="AH68" s="950"/>
      <c r="AI68" s="950"/>
      <c r="AJ68" s="950"/>
      <c r="AK68" s="950">
        <v>15</v>
      </c>
      <c r="AL68" s="950"/>
      <c r="AM68" s="950"/>
      <c r="AN68" s="950"/>
      <c r="AO68" s="950"/>
      <c r="AP68" s="950" t="s">
        <v>582</v>
      </c>
      <c r="AQ68" s="950"/>
      <c r="AR68" s="950"/>
      <c r="AS68" s="950"/>
      <c r="AT68" s="950"/>
      <c r="AU68" s="950" t="s">
        <v>585</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2">
      <c r="A69" s="262">
        <v>2</v>
      </c>
      <c r="B69" s="957" t="s">
        <v>575</v>
      </c>
      <c r="C69" s="958"/>
      <c r="D69" s="958"/>
      <c r="E69" s="958"/>
      <c r="F69" s="958"/>
      <c r="G69" s="958"/>
      <c r="H69" s="958"/>
      <c r="I69" s="958"/>
      <c r="J69" s="958"/>
      <c r="K69" s="958"/>
      <c r="L69" s="958"/>
      <c r="M69" s="958"/>
      <c r="N69" s="958"/>
      <c r="O69" s="958"/>
      <c r="P69" s="959"/>
      <c r="Q69" s="960">
        <v>1625</v>
      </c>
      <c r="R69" s="915"/>
      <c r="S69" s="915"/>
      <c r="T69" s="915"/>
      <c r="U69" s="915"/>
      <c r="V69" s="915">
        <v>1624</v>
      </c>
      <c r="W69" s="915"/>
      <c r="X69" s="915"/>
      <c r="Y69" s="915"/>
      <c r="Z69" s="915"/>
      <c r="AA69" s="915">
        <v>1</v>
      </c>
      <c r="AB69" s="915"/>
      <c r="AC69" s="915"/>
      <c r="AD69" s="915"/>
      <c r="AE69" s="915"/>
      <c r="AF69" s="915" t="s">
        <v>582</v>
      </c>
      <c r="AG69" s="915"/>
      <c r="AH69" s="915"/>
      <c r="AI69" s="915"/>
      <c r="AJ69" s="915"/>
      <c r="AK69" s="915" t="s">
        <v>582</v>
      </c>
      <c r="AL69" s="915"/>
      <c r="AM69" s="915"/>
      <c r="AN69" s="915"/>
      <c r="AO69" s="915"/>
      <c r="AP69" s="915" t="s">
        <v>582</v>
      </c>
      <c r="AQ69" s="915"/>
      <c r="AR69" s="915"/>
      <c r="AS69" s="915"/>
      <c r="AT69" s="915"/>
      <c r="AU69" s="915" t="s">
        <v>585</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2">
      <c r="A70" s="262">
        <v>3</v>
      </c>
      <c r="B70" s="957" t="s">
        <v>576</v>
      </c>
      <c r="C70" s="958"/>
      <c r="D70" s="958"/>
      <c r="E70" s="958"/>
      <c r="F70" s="958"/>
      <c r="G70" s="958"/>
      <c r="H70" s="958"/>
      <c r="I70" s="958"/>
      <c r="J70" s="958"/>
      <c r="K70" s="958"/>
      <c r="L70" s="958"/>
      <c r="M70" s="958"/>
      <c r="N70" s="958"/>
      <c r="O70" s="958"/>
      <c r="P70" s="959"/>
      <c r="Q70" s="960">
        <v>1</v>
      </c>
      <c r="R70" s="915"/>
      <c r="S70" s="915"/>
      <c r="T70" s="915"/>
      <c r="U70" s="915"/>
      <c r="V70" s="915">
        <v>0</v>
      </c>
      <c r="W70" s="915"/>
      <c r="X70" s="915"/>
      <c r="Y70" s="915"/>
      <c r="Z70" s="915"/>
      <c r="AA70" s="915">
        <v>1</v>
      </c>
      <c r="AB70" s="915"/>
      <c r="AC70" s="915"/>
      <c r="AD70" s="915"/>
      <c r="AE70" s="915"/>
      <c r="AF70" s="915" t="s">
        <v>582</v>
      </c>
      <c r="AG70" s="915"/>
      <c r="AH70" s="915"/>
      <c r="AI70" s="915"/>
      <c r="AJ70" s="915"/>
      <c r="AK70" s="915" t="s">
        <v>582</v>
      </c>
      <c r="AL70" s="915"/>
      <c r="AM70" s="915"/>
      <c r="AN70" s="915"/>
      <c r="AO70" s="915"/>
      <c r="AP70" s="915" t="s">
        <v>582</v>
      </c>
      <c r="AQ70" s="915"/>
      <c r="AR70" s="915"/>
      <c r="AS70" s="915"/>
      <c r="AT70" s="915"/>
      <c r="AU70" s="915" t="s">
        <v>585</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2">
      <c r="A71" s="262">
        <v>4</v>
      </c>
      <c r="B71" s="957" t="s">
        <v>577</v>
      </c>
      <c r="C71" s="958"/>
      <c r="D71" s="958"/>
      <c r="E71" s="958"/>
      <c r="F71" s="958"/>
      <c r="G71" s="958"/>
      <c r="H71" s="958"/>
      <c r="I71" s="958"/>
      <c r="J71" s="958"/>
      <c r="K71" s="958"/>
      <c r="L71" s="958"/>
      <c r="M71" s="958"/>
      <c r="N71" s="958"/>
      <c r="O71" s="958"/>
      <c r="P71" s="959"/>
      <c r="Q71" s="960">
        <v>65</v>
      </c>
      <c r="R71" s="915"/>
      <c r="S71" s="915"/>
      <c r="T71" s="915"/>
      <c r="U71" s="915"/>
      <c r="V71" s="915">
        <v>53</v>
      </c>
      <c r="W71" s="915"/>
      <c r="X71" s="915"/>
      <c r="Y71" s="915"/>
      <c r="Z71" s="915"/>
      <c r="AA71" s="915">
        <v>12</v>
      </c>
      <c r="AB71" s="915"/>
      <c r="AC71" s="915"/>
      <c r="AD71" s="915"/>
      <c r="AE71" s="915"/>
      <c r="AF71" s="915" t="s">
        <v>582</v>
      </c>
      <c r="AG71" s="915"/>
      <c r="AH71" s="915"/>
      <c r="AI71" s="915"/>
      <c r="AJ71" s="915"/>
      <c r="AK71" s="915">
        <v>26</v>
      </c>
      <c r="AL71" s="915"/>
      <c r="AM71" s="915"/>
      <c r="AN71" s="915"/>
      <c r="AO71" s="915"/>
      <c r="AP71" s="915" t="s">
        <v>582</v>
      </c>
      <c r="AQ71" s="915"/>
      <c r="AR71" s="915"/>
      <c r="AS71" s="915"/>
      <c r="AT71" s="915"/>
      <c r="AU71" s="915" t="s">
        <v>585</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2">
      <c r="A72" s="262">
        <v>5</v>
      </c>
      <c r="B72" s="957" t="s">
        <v>578</v>
      </c>
      <c r="C72" s="958"/>
      <c r="D72" s="958"/>
      <c r="E72" s="958"/>
      <c r="F72" s="958"/>
      <c r="G72" s="958"/>
      <c r="H72" s="958"/>
      <c r="I72" s="958"/>
      <c r="J72" s="958"/>
      <c r="K72" s="958"/>
      <c r="L72" s="958"/>
      <c r="M72" s="958"/>
      <c r="N72" s="958"/>
      <c r="O72" s="958"/>
      <c r="P72" s="959"/>
      <c r="Q72" s="960">
        <v>30</v>
      </c>
      <c r="R72" s="915"/>
      <c r="S72" s="915"/>
      <c r="T72" s="915"/>
      <c r="U72" s="915"/>
      <c r="V72" s="915">
        <v>26</v>
      </c>
      <c r="W72" s="915"/>
      <c r="X72" s="915"/>
      <c r="Y72" s="915"/>
      <c r="Z72" s="915"/>
      <c r="AA72" s="915">
        <v>4</v>
      </c>
      <c r="AB72" s="915"/>
      <c r="AC72" s="915"/>
      <c r="AD72" s="915"/>
      <c r="AE72" s="915"/>
      <c r="AF72" s="915" t="s">
        <v>582</v>
      </c>
      <c r="AG72" s="915"/>
      <c r="AH72" s="915"/>
      <c r="AI72" s="915"/>
      <c r="AJ72" s="915"/>
      <c r="AK72" s="915" t="s">
        <v>582</v>
      </c>
      <c r="AL72" s="915"/>
      <c r="AM72" s="915"/>
      <c r="AN72" s="915"/>
      <c r="AO72" s="915"/>
      <c r="AP72" s="915" t="s">
        <v>582</v>
      </c>
      <c r="AQ72" s="915"/>
      <c r="AR72" s="915"/>
      <c r="AS72" s="915"/>
      <c r="AT72" s="915"/>
      <c r="AU72" s="915" t="s">
        <v>585</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2">
      <c r="A73" s="262">
        <v>6</v>
      </c>
      <c r="B73" s="839" t="s">
        <v>579</v>
      </c>
      <c r="C73" s="840"/>
      <c r="D73" s="840"/>
      <c r="E73" s="840"/>
      <c r="F73" s="840"/>
      <c r="G73" s="840"/>
      <c r="H73" s="840"/>
      <c r="I73" s="840"/>
      <c r="J73" s="840"/>
      <c r="K73" s="840"/>
      <c r="L73" s="840"/>
      <c r="M73" s="840"/>
      <c r="N73" s="840"/>
      <c r="O73" s="840"/>
      <c r="P73" s="841"/>
      <c r="Q73" s="960">
        <v>4815</v>
      </c>
      <c r="R73" s="915"/>
      <c r="S73" s="915"/>
      <c r="T73" s="915"/>
      <c r="U73" s="915"/>
      <c r="V73" s="915">
        <v>4517</v>
      </c>
      <c r="W73" s="915"/>
      <c r="X73" s="915"/>
      <c r="Y73" s="915"/>
      <c r="Z73" s="915"/>
      <c r="AA73" s="915">
        <v>298</v>
      </c>
      <c r="AB73" s="915"/>
      <c r="AC73" s="915"/>
      <c r="AD73" s="915"/>
      <c r="AE73" s="915"/>
      <c r="AF73" s="915">
        <v>144</v>
      </c>
      <c r="AG73" s="915"/>
      <c r="AH73" s="915"/>
      <c r="AI73" s="915"/>
      <c r="AJ73" s="915"/>
      <c r="AK73" s="915">
        <v>182</v>
      </c>
      <c r="AL73" s="915"/>
      <c r="AM73" s="915"/>
      <c r="AN73" s="915"/>
      <c r="AO73" s="915"/>
      <c r="AP73" s="915">
        <v>608</v>
      </c>
      <c r="AQ73" s="915"/>
      <c r="AR73" s="915"/>
      <c r="AS73" s="915"/>
      <c r="AT73" s="915"/>
      <c r="AU73" s="915">
        <v>81</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2">
      <c r="A74" s="262">
        <v>7</v>
      </c>
      <c r="B74" s="839" t="s">
        <v>580</v>
      </c>
      <c r="C74" s="840"/>
      <c r="D74" s="840"/>
      <c r="E74" s="840"/>
      <c r="F74" s="840"/>
      <c r="G74" s="840"/>
      <c r="H74" s="840"/>
      <c r="I74" s="840"/>
      <c r="J74" s="840"/>
      <c r="K74" s="840"/>
      <c r="L74" s="840"/>
      <c r="M74" s="840"/>
      <c r="N74" s="840"/>
      <c r="O74" s="840"/>
      <c r="P74" s="841"/>
      <c r="Q74" s="960">
        <v>1096</v>
      </c>
      <c r="R74" s="915"/>
      <c r="S74" s="915"/>
      <c r="T74" s="915"/>
      <c r="U74" s="915"/>
      <c r="V74" s="915">
        <v>873</v>
      </c>
      <c r="W74" s="915"/>
      <c r="X74" s="915"/>
      <c r="Y74" s="915"/>
      <c r="Z74" s="915"/>
      <c r="AA74" s="915">
        <v>223</v>
      </c>
      <c r="AB74" s="915"/>
      <c r="AC74" s="915"/>
      <c r="AD74" s="915"/>
      <c r="AE74" s="915"/>
      <c r="AF74" s="915">
        <v>526</v>
      </c>
      <c r="AG74" s="915"/>
      <c r="AH74" s="915"/>
      <c r="AI74" s="915"/>
      <c r="AJ74" s="915"/>
      <c r="AK74" s="915" t="s">
        <v>582</v>
      </c>
      <c r="AL74" s="915"/>
      <c r="AM74" s="915"/>
      <c r="AN74" s="915"/>
      <c r="AO74" s="915"/>
      <c r="AP74" s="915">
        <v>2650</v>
      </c>
      <c r="AQ74" s="915"/>
      <c r="AR74" s="915"/>
      <c r="AS74" s="915"/>
      <c r="AT74" s="915"/>
      <c r="AU74" s="915">
        <v>0</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2">
      <c r="A75" s="262">
        <v>8</v>
      </c>
      <c r="B75" s="957" t="s">
        <v>583</v>
      </c>
      <c r="C75" s="958"/>
      <c r="D75" s="958"/>
      <c r="E75" s="958"/>
      <c r="F75" s="958"/>
      <c r="G75" s="958"/>
      <c r="H75" s="958"/>
      <c r="I75" s="958"/>
      <c r="J75" s="958"/>
      <c r="K75" s="958"/>
      <c r="L75" s="958"/>
      <c r="M75" s="958"/>
      <c r="N75" s="958"/>
      <c r="O75" s="958"/>
      <c r="P75" s="959"/>
      <c r="Q75" s="963">
        <v>899</v>
      </c>
      <c r="R75" s="964"/>
      <c r="S75" s="964"/>
      <c r="T75" s="964"/>
      <c r="U75" s="914"/>
      <c r="V75" s="965">
        <v>853</v>
      </c>
      <c r="W75" s="964"/>
      <c r="X75" s="964"/>
      <c r="Y75" s="964"/>
      <c r="Z75" s="914"/>
      <c r="AA75" s="965">
        <v>46</v>
      </c>
      <c r="AB75" s="964"/>
      <c r="AC75" s="964"/>
      <c r="AD75" s="964"/>
      <c r="AE75" s="914"/>
      <c r="AF75" s="965">
        <v>46</v>
      </c>
      <c r="AG75" s="964"/>
      <c r="AH75" s="964"/>
      <c r="AI75" s="964"/>
      <c r="AJ75" s="914"/>
      <c r="AK75" s="965">
        <v>0</v>
      </c>
      <c r="AL75" s="964"/>
      <c r="AM75" s="964"/>
      <c r="AN75" s="964"/>
      <c r="AO75" s="914"/>
      <c r="AP75" s="965" t="s">
        <v>582</v>
      </c>
      <c r="AQ75" s="964"/>
      <c r="AR75" s="964"/>
      <c r="AS75" s="964"/>
      <c r="AT75" s="914"/>
      <c r="AU75" s="965" t="s">
        <v>585</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2">
      <c r="A76" s="262">
        <v>9</v>
      </c>
      <c r="B76" s="957" t="s">
        <v>584</v>
      </c>
      <c r="C76" s="958"/>
      <c r="D76" s="958"/>
      <c r="E76" s="958"/>
      <c r="F76" s="958"/>
      <c r="G76" s="958"/>
      <c r="H76" s="958"/>
      <c r="I76" s="958"/>
      <c r="J76" s="958"/>
      <c r="K76" s="958"/>
      <c r="L76" s="958"/>
      <c r="M76" s="958"/>
      <c r="N76" s="958"/>
      <c r="O76" s="958"/>
      <c r="P76" s="959"/>
      <c r="Q76" s="963">
        <v>255217</v>
      </c>
      <c r="R76" s="964"/>
      <c r="S76" s="964"/>
      <c r="T76" s="964"/>
      <c r="U76" s="914"/>
      <c r="V76" s="965">
        <v>243412</v>
      </c>
      <c r="W76" s="964"/>
      <c r="X76" s="964"/>
      <c r="Y76" s="964"/>
      <c r="Z76" s="914"/>
      <c r="AA76" s="965">
        <v>11805</v>
      </c>
      <c r="AB76" s="964"/>
      <c r="AC76" s="964"/>
      <c r="AD76" s="964"/>
      <c r="AE76" s="914"/>
      <c r="AF76" s="965">
        <v>11805</v>
      </c>
      <c r="AG76" s="964"/>
      <c r="AH76" s="964"/>
      <c r="AI76" s="964"/>
      <c r="AJ76" s="914"/>
      <c r="AK76" s="965">
        <v>646</v>
      </c>
      <c r="AL76" s="964"/>
      <c r="AM76" s="964"/>
      <c r="AN76" s="964"/>
      <c r="AO76" s="914"/>
      <c r="AP76" s="965" t="s">
        <v>582</v>
      </c>
      <c r="AQ76" s="964"/>
      <c r="AR76" s="964"/>
      <c r="AS76" s="964"/>
      <c r="AT76" s="914"/>
      <c r="AU76" s="965" t="s">
        <v>585</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2">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2">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2">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2">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2">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2">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2">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2">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2">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2">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2">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5">
      <c r="A88" s="265" t="s">
        <v>392</v>
      </c>
      <c r="B88" s="874" t="s">
        <v>422</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f>SUM(AF68:AJ76)</f>
        <v>12521</v>
      </c>
      <c r="AG88" s="926"/>
      <c r="AH88" s="926"/>
      <c r="AI88" s="926"/>
      <c r="AJ88" s="926"/>
      <c r="AK88" s="923"/>
      <c r="AL88" s="923"/>
      <c r="AM88" s="923"/>
      <c r="AN88" s="923"/>
      <c r="AO88" s="923"/>
      <c r="AP88" s="926">
        <f>SUM(AP68:AT76)</f>
        <v>3258</v>
      </c>
      <c r="AQ88" s="926"/>
      <c r="AR88" s="926"/>
      <c r="AS88" s="926"/>
      <c r="AT88" s="926"/>
      <c r="AU88" s="926">
        <f>SUM(AU68:AY76)</f>
        <v>81</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74" t="s">
        <v>423</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f>SUM(CR7:CV10)</f>
        <v>860</v>
      </c>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424</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425</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05" t="s">
        <v>428</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429</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2">
      <c r="A109" s="998" t="s">
        <v>430</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431</v>
      </c>
      <c r="AB109" s="979"/>
      <c r="AC109" s="979"/>
      <c r="AD109" s="979"/>
      <c r="AE109" s="980"/>
      <c r="AF109" s="978" t="s">
        <v>309</v>
      </c>
      <c r="AG109" s="979"/>
      <c r="AH109" s="979"/>
      <c r="AI109" s="979"/>
      <c r="AJ109" s="980"/>
      <c r="AK109" s="978" t="s">
        <v>308</v>
      </c>
      <c r="AL109" s="979"/>
      <c r="AM109" s="979"/>
      <c r="AN109" s="979"/>
      <c r="AO109" s="980"/>
      <c r="AP109" s="978" t="s">
        <v>432</v>
      </c>
      <c r="AQ109" s="979"/>
      <c r="AR109" s="979"/>
      <c r="AS109" s="979"/>
      <c r="AT109" s="981"/>
      <c r="AU109" s="998" t="s">
        <v>430</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431</v>
      </c>
      <c r="BR109" s="979"/>
      <c r="BS109" s="979"/>
      <c r="BT109" s="979"/>
      <c r="BU109" s="980"/>
      <c r="BV109" s="978" t="s">
        <v>309</v>
      </c>
      <c r="BW109" s="979"/>
      <c r="BX109" s="979"/>
      <c r="BY109" s="979"/>
      <c r="BZ109" s="980"/>
      <c r="CA109" s="978" t="s">
        <v>308</v>
      </c>
      <c r="CB109" s="979"/>
      <c r="CC109" s="979"/>
      <c r="CD109" s="979"/>
      <c r="CE109" s="980"/>
      <c r="CF109" s="999" t="s">
        <v>432</v>
      </c>
      <c r="CG109" s="999"/>
      <c r="CH109" s="999"/>
      <c r="CI109" s="999"/>
      <c r="CJ109" s="999"/>
      <c r="CK109" s="978" t="s">
        <v>433</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431</v>
      </c>
      <c r="DH109" s="979"/>
      <c r="DI109" s="979"/>
      <c r="DJ109" s="979"/>
      <c r="DK109" s="980"/>
      <c r="DL109" s="978" t="s">
        <v>309</v>
      </c>
      <c r="DM109" s="979"/>
      <c r="DN109" s="979"/>
      <c r="DO109" s="979"/>
      <c r="DP109" s="980"/>
      <c r="DQ109" s="978" t="s">
        <v>308</v>
      </c>
      <c r="DR109" s="979"/>
      <c r="DS109" s="979"/>
      <c r="DT109" s="979"/>
      <c r="DU109" s="980"/>
      <c r="DV109" s="978" t="s">
        <v>432</v>
      </c>
      <c r="DW109" s="979"/>
      <c r="DX109" s="979"/>
      <c r="DY109" s="979"/>
      <c r="DZ109" s="981"/>
    </row>
    <row r="110" spans="1:131" s="247" customFormat="1" ht="26.25" customHeight="1" x14ac:dyDescent="0.2">
      <c r="A110" s="982" t="s">
        <v>434</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651591</v>
      </c>
      <c r="AB110" s="986"/>
      <c r="AC110" s="986"/>
      <c r="AD110" s="986"/>
      <c r="AE110" s="987"/>
      <c r="AF110" s="988">
        <v>624174</v>
      </c>
      <c r="AG110" s="986"/>
      <c r="AH110" s="986"/>
      <c r="AI110" s="986"/>
      <c r="AJ110" s="987"/>
      <c r="AK110" s="988">
        <v>610164</v>
      </c>
      <c r="AL110" s="986"/>
      <c r="AM110" s="986"/>
      <c r="AN110" s="986"/>
      <c r="AO110" s="987"/>
      <c r="AP110" s="989">
        <v>12.7</v>
      </c>
      <c r="AQ110" s="990"/>
      <c r="AR110" s="990"/>
      <c r="AS110" s="990"/>
      <c r="AT110" s="991"/>
      <c r="AU110" s="992" t="s">
        <v>73</v>
      </c>
      <c r="AV110" s="993"/>
      <c r="AW110" s="993"/>
      <c r="AX110" s="993"/>
      <c r="AY110" s="993"/>
      <c r="AZ110" s="1034" t="s">
        <v>435</v>
      </c>
      <c r="BA110" s="983"/>
      <c r="BB110" s="983"/>
      <c r="BC110" s="983"/>
      <c r="BD110" s="983"/>
      <c r="BE110" s="983"/>
      <c r="BF110" s="983"/>
      <c r="BG110" s="983"/>
      <c r="BH110" s="983"/>
      <c r="BI110" s="983"/>
      <c r="BJ110" s="983"/>
      <c r="BK110" s="983"/>
      <c r="BL110" s="983"/>
      <c r="BM110" s="983"/>
      <c r="BN110" s="983"/>
      <c r="BO110" s="983"/>
      <c r="BP110" s="984"/>
      <c r="BQ110" s="1020">
        <v>6893558</v>
      </c>
      <c r="BR110" s="1021"/>
      <c r="BS110" s="1021"/>
      <c r="BT110" s="1021"/>
      <c r="BU110" s="1021"/>
      <c r="BV110" s="1021">
        <v>6871620</v>
      </c>
      <c r="BW110" s="1021"/>
      <c r="BX110" s="1021"/>
      <c r="BY110" s="1021"/>
      <c r="BZ110" s="1021"/>
      <c r="CA110" s="1021">
        <v>6524797</v>
      </c>
      <c r="CB110" s="1021"/>
      <c r="CC110" s="1021"/>
      <c r="CD110" s="1021"/>
      <c r="CE110" s="1021"/>
      <c r="CF110" s="1035">
        <v>135.5</v>
      </c>
      <c r="CG110" s="1036"/>
      <c r="CH110" s="1036"/>
      <c r="CI110" s="1036"/>
      <c r="CJ110" s="1036"/>
      <c r="CK110" s="1037" t="s">
        <v>436</v>
      </c>
      <c r="CL110" s="1038"/>
      <c r="CM110" s="1017" t="s">
        <v>437</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138</v>
      </c>
      <c r="DH110" s="1021"/>
      <c r="DI110" s="1021"/>
      <c r="DJ110" s="1021"/>
      <c r="DK110" s="1021"/>
      <c r="DL110" s="1021" t="s">
        <v>138</v>
      </c>
      <c r="DM110" s="1021"/>
      <c r="DN110" s="1021"/>
      <c r="DO110" s="1021"/>
      <c r="DP110" s="1021"/>
      <c r="DQ110" s="1021" t="s">
        <v>138</v>
      </c>
      <c r="DR110" s="1021"/>
      <c r="DS110" s="1021"/>
      <c r="DT110" s="1021"/>
      <c r="DU110" s="1021"/>
      <c r="DV110" s="1022" t="s">
        <v>138</v>
      </c>
      <c r="DW110" s="1022"/>
      <c r="DX110" s="1022"/>
      <c r="DY110" s="1022"/>
      <c r="DZ110" s="1023"/>
    </row>
    <row r="111" spans="1:131" s="247" customFormat="1" ht="26.25" customHeight="1" x14ac:dyDescent="0.2">
      <c r="A111" s="1024" t="s">
        <v>438</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138</v>
      </c>
      <c r="AB111" s="1028"/>
      <c r="AC111" s="1028"/>
      <c r="AD111" s="1028"/>
      <c r="AE111" s="1029"/>
      <c r="AF111" s="1030" t="s">
        <v>138</v>
      </c>
      <c r="AG111" s="1028"/>
      <c r="AH111" s="1028"/>
      <c r="AI111" s="1028"/>
      <c r="AJ111" s="1029"/>
      <c r="AK111" s="1030" t="s">
        <v>439</v>
      </c>
      <c r="AL111" s="1028"/>
      <c r="AM111" s="1028"/>
      <c r="AN111" s="1028"/>
      <c r="AO111" s="1029"/>
      <c r="AP111" s="1031" t="s">
        <v>138</v>
      </c>
      <c r="AQ111" s="1032"/>
      <c r="AR111" s="1032"/>
      <c r="AS111" s="1032"/>
      <c r="AT111" s="1033"/>
      <c r="AU111" s="994"/>
      <c r="AV111" s="995"/>
      <c r="AW111" s="995"/>
      <c r="AX111" s="995"/>
      <c r="AY111" s="995"/>
      <c r="AZ111" s="1043" t="s">
        <v>440</v>
      </c>
      <c r="BA111" s="1044"/>
      <c r="BB111" s="1044"/>
      <c r="BC111" s="1044"/>
      <c r="BD111" s="1044"/>
      <c r="BE111" s="1044"/>
      <c r="BF111" s="1044"/>
      <c r="BG111" s="1044"/>
      <c r="BH111" s="1044"/>
      <c r="BI111" s="1044"/>
      <c r="BJ111" s="1044"/>
      <c r="BK111" s="1044"/>
      <c r="BL111" s="1044"/>
      <c r="BM111" s="1044"/>
      <c r="BN111" s="1044"/>
      <c r="BO111" s="1044"/>
      <c r="BP111" s="1045"/>
      <c r="BQ111" s="1013">
        <v>23723</v>
      </c>
      <c r="BR111" s="1014"/>
      <c r="BS111" s="1014"/>
      <c r="BT111" s="1014"/>
      <c r="BU111" s="1014"/>
      <c r="BV111" s="1014" t="s">
        <v>138</v>
      </c>
      <c r="BW111" s="1014"/>
      <c r="BX111" s="1014"/>
      <c r="BY111" s="1014"/>
      <c r="BZ111" s="1014"/>
      <c r="CA111" s="1014" t="s">
        <v>138</v>
      </c>
      <c r="CB111" s="1014"/>
      <c r="CC111" s="1014"/>
      <c r="CD111" s="1014"/>
      <c r="CE111" s="1014"/>
      <c r="CF111" s="1008" t="s">
        <v>138</v>
      </c>
      <c r="CG111" s="1009"/>
      <c r="CH111" s="1009"/>
      <c r="CI111" s="1009"/>
      <c r="CJ111" s="1009"/>
      <c r="CK111" s="1039"/>
      <c r="CL111" s="1040"/>
      <c r="CM111" s="1010" t="s">
        <v>441</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138</v>
      </c>
      <c r="DH111" s="1014"/>
      <c r="DI111" s="1014"/>
      <c r="DJ111" s="1014"/>
      <c r="DK111" s="1014"/>
      <c r="DL111" s="1014" t="s">
        <v>138</v>
      </c>
      <c r="DM111" s="1014"/>
      <c r="DN111" s="1014"/>
      <c r="DO111" s="1014"/>
      <c r="DP111" s="1014"/>
      <c r="DQ111" s="1014" t="s">
        <v>138</v>
      </c>
      <c r="DR111" s="1014"/>
      <c r="DS111" s="1014"/>
      <c r="DT111" s="1014"/>
      <c r="DU111" s="1014"/>
      <c r="DV111" s="1015" t="s">
        <v>138</v>
      </c>
      <c r="DW111" s="1015"/>
      <c r="DX111" s="1015"/>
      <c r="DY111" s="1015"/>
      <c r="DZ111" s="1016"/>
    </row>
    <row r="112" spans="1:131" s="247" customFormat="1" ht="26.25" customHeight="1" x14ac:dyDescent="0.2">
      <c r="A112" s="1046" t="s">
        <v>442</v>
      </c>
      <c r="B112" s="1047"/>
      <c r="C112" s="1044" t="s">
        <v>443</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138</v>
      </c>
      <c r="AB112" s="1053"/>
      <c r="AC112" s="1053"/>
      <c r="AD112" s="1053"/>
      <c r="AE112" s="1054"/>
      <c r="AF112" s="1055" t="s">
        <v>138</v>
      </c>
      <c r="AG112" s="1053"/>
      <c r="AH112" s="1053"/>
      <c r="AI112" s="1053"/>
      <c r="AJ112" s="1054"/>
      <c r="AK112" s="1055" t="s">
        <v>138</v>
      </c>
      <c r="AL112" s="1053"/>
      <c r="AM112" s="1053"/>
      <c r="AN112" s="1053"/>
      <c r="AO112" s="1054"/>
      <c r="AP112" s="1056" t="s">
        <v>138</v>
      </c>
      <c r="AQ112" s="1057"/>
      <c r="AR112" s="1057"/>
      <c r="AS112" s="1057"/>
      <c r="AT112" s="1058"/>
      <c r="AU112" s="994"/>
      <c r="AV112" s="995"/>
      <c r="AW112" s="995"/>
      <c r="AX112" s="995"/>
      <c r="AY112" s="995"/>
      <c r="AZ112" s="1043" t="s">
        <v>444</v>
      </c>
      <c r="BA112" s="1044"/>
      <c r="BB112" s="1044"/>
      <c r="BC112" s="1044"/>
      <c r="BD112" s="1044"/>
      <c r="BE112" s="1044"/>
      <c r="BF112" s="1044"/>
      <c r="BG112" s="1044"/>
      <c r="BH112" s="1044"/>
      <c r="BI112" s="1044"/>
      <c r="BJ112" s="1044"/>
      <c r="BK112" s="1044"/>
      <c r="BL112" s="1044"/>
      <c r="BM112" s="1044"/>
      <c r="BN112" s="1044"/>
      <c r="BO112" s="1044"/>
      <c r="BP112" s="1045"/>
      <c r="BQ112" s="1013">
        <v>3846539</v>
      </c>
      <c r="BR112" s="1014"/>
      <c r="BS112" s="1014"/>
      <c r="BT112" s="1014"/>
      <c r="BU112" s="1014"/>
      <c r="BV112" s="1014">
        <v>3741770</v>
      </c>
      <c r="BW112" s="1014"/>
      <c r="BX112" s="1014"/>
      <c r="BY112" s="1014"/>
      <c r="BZ112" s="1014"/>
      <c r="CA112" s="1014">
        <v>3622119</v>
      </c>
      <c r="CB112" s="1014"/>
      <c r="CC112" s="1014"/>
      <c r="CD112" s="1014"/>
      <c r="CE112" s="1014"/>
      <c r="CF112" s="1008">
        <v>75.2</v>
      </c>
      <c r="CG112" s="1009"/>
      <c r="CH112" s="1009"/>
      <c r="CI112" s="1009"/>
      <c r="CJ112" s="1009"/>
      <c r="CK112" s="1039"/>
      <c r="CL112" s="1040"/>
      <c r="CM112" s="1010" t="s">
        <v>445</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138</v>
      </c>
      <c r="DH112" s="1014"/>
      <c r="DI112" s="1014"/>
      <c r="DJ112" s="1014"/>
      <c r="DK112" s="1014"/>
      <c r="DL112" s="1014" t="s">
        <v>138</v>
      </c>
      <c r="DM112" s="1014"/>
      <c r="DN112" s="1014"/>
      <c r="DO112" s="1014"/>
      <c r="DP112" s="1014"/>
      <c r="DQ112" s="1014" t="s">
        <v>138</v>
      </c>
      <c r="DR112" s="1014"/>
      <c r="DS112" s="1014"/>
      <c r="DT112" s="1014"/>
      <c r="DU112" s="1014"/>
      <c r="DV112" s="1015" t="s">
        <v>138</v>
      </c>
      <c r="DW112" s="1015"/>
      <c r="DX112" s="1015"/>
      <c r="DY112" s="1015"/>
      <c r="DZ112" s="1016"/>
    </row>
    <row r="113" spans="1:130" s="247" customFormat="1" ht="26.25" customHeight="1" x14ac:dyDescent="0.2">
      <c r="A113" s="1048"/>
      <c r="B113" s="1049"/>
      <c r="C113" s="1044" t="s">
        <v>446</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367720</v>
      </c>
      <c r="AB113" s="1028"/>
      <c r="AC113" s="1028"/>
      <c r="AD113" s="1028"/>
      <c r="AE113" s="1029"/>
      <c r="AF113" s="1030">
        <v>379709</v>
      </c>
      <c r="AG113" s="1028"/>
      <c r="AH113" s="1028"/>
      <c r="AI113" s="1028"/>
      <c r="AJ113" s="1029"/>
      <c r="AK113" s="1030">
        <v>373115</v>
      </c>
      <c r="AL113" s="1028"/>
      <c r="AM113" s="1028"/>
      <c r="AN113" s="1028"/>
      <c r="AO113" s="1029"/>
      <c r="AP113" s="1031">
        <v>7.7</v>
      </c>
      <c r="AQ113" s="1032"/>
      <c r="AR113" s="1032"/>
      <c r="AS113" s="1032"/>
      <c r="AT113" s="1033"/>
      <c r="AU113" s="994"/>
      <c r="AV113" s="995"/>
      <c r="AW113" s="995"/>
      <c r="AX113" s="995"/>
      <c r="AY113" s="995"/>
      <c r="AZ113" s="1043" t="s">
        <v>447</v>
      </c>
      <c r="BA113" s="1044"/>
      <c r="BB113" s="1044"/>
      <c r="BC113" s="1044"/>
      <c r="BD113" s="1044"/>
      <c r="BE113" s="1044"/>
      <c r="BF113" s="1044"/>
      <c r="BG113" s="1044"/>
      <c r="BH113" s="1044"/>
      <c r="BI113" s="1044"/>
      <c r="BJ113" s="1044"/>
      <c r="BK113" s="1044"/>
      <c r="BL113" s="1044"/>
      <c r="BM113" s="1044"/>
      <c r="BN113" s="1044"/>
      <c r="BO113" s="1044"/>
      <c r="BP113" s="1045"/>
      <c r="BQ113" s="1013">
        <v>59607</v>
      </c>
      <c r="BR113" s="1014"/>
      <c r="BS113" s="1014"/>
      <c r="BT113" s="1014"/>
      <c r="BU113" s="1014"/>
      <c r="BV113" s="1014">
        <v>61388</v>
      </c>
      <c r="BW113" s="1014"/>
      <c r="BX113" s="1014"/>
      <c r="BY113" s="1014"/>
      <c r="BZ113" s="1014"/>
      <c r="CA113" s="1014">
        <v>80858</v>
      </c>
      <c r="CB113" s="1014"/>
      <c r="CC113" s="1014"/>
      <c r="CD113" s="1014"/>
      <c r="CE113" s="1014"/>
      <c r="CF113" s="1008">
        <v>1.7</v>
      </c>
      <c r="CG113" s="1009"/>
      <c r="CH113" s="1009"/>
      <c r="CI113" s="1009"/>
      <c r="CJ113" s="1009"/>
      <c r="CK113" s="1039"/>
      <c r="CL113" s="1040"/>
      <c r="CM113" s="1010" t="s">
        <v>448</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138</v>
      </c>
      <c r="DH113" s="1053"/>
      <c r="DI113" s="1053"/>
      <c r="DJ113" s="1053"/>
      <c r="DK113" s="1054"/>
      <c r="DL113" s="1055" t="s">
        <v>439</v>
      </c>
      <c r="DM113" s="1053"/>
      <c r="DN113" s="1053"/>
      <c r="DO113" s="1053"/>
      <c r="DP113" s="1054"/>
      <c r="DQ113" s="1055" t="s">
        <v>138</v>
      </c>
      <c r="DR113" s="1053"/>
      <c r="DS113" s="1053"/>
      <c r="DT113" s="1053"/>
      <c r="DU113" s="1054"/>
      <c r="DV113" s="1056" t="s">
        <v>138</v>
      </c>
      <c r="DW113" s="1057"/>
      <c r="DX113" s="1057"/>
      <c r="DY113" s="1057"/>
      <c r="DZ113" s="1058"/>
    </row>
    <row r="114" spans="1:130" s="247" customFormat="1" ht="26.25" customHeight="1" x14ac:dyDescent="0.2">
      <c r="A114" s="1048"/>
      <c r="B114" s="1049"/>
      <c r="C114" s="1044" t="s">
        <v>449</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44201</v>
      </c>
      <c r="AB114" s="1053"/>
      <c r="AC114" s="1053"/>
      <c r="AD114" s="1053"/>
      <c r="AE114" s="1054"/>
      <c r="AF114" s="1055">
        <v>26848</v>
      </c>
      <c r="AG114" s="1053"/>
      <c r="AH114" s="1053"/>
      <c r="AI114" s="1053"/>
      <c r="AJ114" s="1054"/>
      <c r="AK114" s="1055">
        <v>11544</v>
      </c>
      <c r="AL114" s="1053"/>
      <c r="AM114" s="1053"/>
      <c r="AN114" s="1053"/>
      <c r="AO114" s="1054"/>
      <c r="AP114" s="1056">
        <v>0.2</v>
      </c>
      <c r="AQ114" s="1057"/>
      <c r="AR114" s="1057"/>
      <c r="AS114" s="1057"/>
      <c r="AT114" s="1058"/>
      <c r="AU114" s="994"/>
      <c r="AV114" s="995"/>
      <c r="AW114" s="995"/>
      <c r="AX114" s="995"/>
      <c r="AY114" s="995"/>
      <c r="AZ114" s="1043" t="s">
        <v>450</v>
      </c>
      <c r="BA114" s="1044"/>
      <c r="BB114" s="1044"/>
      <c r="BC114" s="1044"/>
      <c r="BD114" s="1044"/>
      <c r="BE114" s="1044"/>
      <c r="BF114" s="1044"/>
      <c r="BG114" s="1044"/>
      <c r="BH114" s="1044"/>
      <c r="BI114" s="1044"/>
      <c r="BJ114" s="1044"/>
      <c r="BK114" s="1044"/>
      <c r="BL114" s="1044"/>
      <c r="BM114" s="1044"/>
      <c r="BN114" s="1044"/>
      <c r="BO114" s="1044"/>
      <c r="BP114" s="1045"/>
      <c r="BQ114" s="1013">
        <v>720510</v>
      </c>
      <c r="BR114" s="1014"/>
      <c r="BS114" s="1014"/>
      <c r="BT114" s="1014"/>
      <c r="BU114" s="1014"/>
      <c r="BV114" s="1014">
        <v>570818</v>
      </c>
      <c r="BW114" s="1014"/>
      <c r="BX114" s="1014"/>
      <c r="BY114" s="1014"/>
      <c r="BZ114" s="1014"/>
      <c r="CA114" s="1014">
        <v>606078</v>
      </c>
      <c r="CB114" s="1014"/>
      <c r="CC114" s="1014"/>
      <c r="CD114" s="1014"/>
      <c r="CE114" s="1014"/>
      <c r="CF114" s="1008">
        <v>12.6</v>
      </c>
      <c r="CG114" s="1009"/>
      <c r="CH114" s="1009"/>
      <c r="CI114" s="1009"/>
      <c r="CJ114" s="1009"/>
      <c r="CK114" s="1039"/>
      <c r="CL114" s="1040"/>
      <c r="CM114" s="1010" t="s">
        <v>451</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439</v>
      </c>
      <c r="DH114" s="1053"/>
      <c r="DI114" s="1053"/>
      <c r="DJ114" s="1053"/>
      <c r="DK114" s="1054"/>
      <c r="DL114" s="1055" t="s">
        <v>138</v>
      </c>
      <c r="DM114" s="1053"/>
      <c r="DN114" s="1053"/>
      <c r="DO114" s="1053"/>
      <c r="DP114" s="1054"/>
      <c r="DQ114" s="1055" t="s">
        <v>138</v>
      </c>
      <c r="DR114" s="1053"/>
      <c r="DS114" s="1053"/>
      <c r="DT114" s="1053"/>
      <c r="DU114" s="1054"/>
      <c r="DV114" s="1056" t="s">
        <v>138</v>
      </c>
      <c r="DW114" s="1057"/>
      <c r="DX114" s="1057"/>
      <c r="DY114" s="1057"/>
      <c r="DZ114" s="1058"/>
    </row>
    <row r="115" spans="1:130" s="247" customFormat="1" ht="26.25" customHeight="1" x14ac:dyDescent="0.2">
      <c r="A115" s="1048"/>
      <c r="B115" s="1049"/>
      <c r="C115" s="1044" t="s">
        <v>452</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71069</v>
      </c>
      <c r="AB115" s="1028"/>
      <c r="AC115" s="1028"/>
      <c r="AD115" s="1028"/>
      <c r="AE115" s="1029"/>
      <c r="AF115" s="1030">
        <v>23834</v>
      </c>
      <c r="AG115" s="1028"/>
      <c r="AH115" s="1028"/>
      <c r="AI115" s="1028"/>
      <c r="AJ115" s="1029"/>
      <c r="AK115" s="1030">
        <v>87</v>
      </c>
      <c r="AL115" s="1028"/>
      <c r="AM115" s="1028"/>
      <c r="AN115" s="1028"/>
      <c r="AO115" s="1029"/>
      <c r="AP115" s="1031">
        <v>0</v>
      </c>
      <c r="AQ115" s="1032"/>
      <c r="AR115" s="1032"/>
      <c r="AS115" s="1032"/>
      <c r="AT115" s="1033"/>
      <c r="AU115" s="994"/>
      <c r="AV115" s="995"/>
      <c r="AW115" s="995"/>
      <c r="AX115" s="995"/>
      <c r="AY115" s="995"/>
      <c r="AZ115" s="1043" t="s">
        <v>453</v>
      </c>
      <c r="BA115" s="1044"/>
      <c r="BB115" s="1044"/>
      <c r="BC115" s="1044"/>
      <c r="BD115" s="1044"/>
      <c r="BE115" s="1044"/>
      <c r="BF115" s="1044"/>
      <c r="BG115" s="1044"/>
      <c r="BH115" s="1044"/>
      <c r="BI115" s="1044"/>
      <c r="BJ115" s="1044"/>
      <c r="BK115" s="1044"/>
      <c r="BL115" s="1044"/>
      <c r="BM115" s="1044"/>
      <c r="BN115" s="1044"/>
      <c r="BO115" s="1044"/>
      <c r="BP115" s="1045"/>
      <c r="BQ115" s="1013">
        <v>17298</v>
      </c>
      <c r="BR115" s="1014"/>
      <c r="BS115" s="1014"/>
      <c r="BT115" s="1014"/>
      <c r="BU115" s="1014"/>
      <c r="BV115" s="1014">
        <v>216391</v>
      </c>
      <c r="BW115" s="1014"/>
      <c r="BX115" s="1014"/>
      <c r="BY115" s="1014"/>
      <c r="BZ115" s="1014"/>
      <c r="CA115" s="1014" t="s">
        <v>138</v>
      </c>
      <c r="CB115" s="1014"/>
      <c r="CC115" s="1014"/>
      <c r="CD115" s="1014"/>
      <c r="CE115" s="1014"/>
      <c r="CF115" s="1008" t="s">
        <v>138</v>
      </c>
      <c r="CG115" s="1009"/>
      <c r="CH115" s="1009"/>
      <c r="CI115" s="1009"/>
      <c r="CJ115" s="1009"/>
      <c r="CK115" s="1039"/>
      <c r="CL115" s="1040"/>
      <c r="CM115" s="1043" t="s">
        <v>454</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v>23723</v>
      </c>
      <c r="DH115" s="1053"/>
      <c r="DI115" s="1053"/>
      <c r="DJ115" s="1053"/>
      <c r="DK115" s="1054"/>
      <c r="DL115" s="1055" t="s">
        <v>138</v>
      </c>
      <c r="DM115" s="1053"/>
      <c r="DN115" s="1053"/>
      <c r="DO115" s="1053"/>
      <c r="DP115" s="1054"/>
      <c r="DQ115" s="1055" t="s">
        <v>138</v>
      </c>
      <c r="DR115" s="1053"/>
      <c r="DS115" s="1053"/>
      <c r="DT115" s="1053"/>
      <c r="DU115" s="1054"/>
      <c r="DV115" s="1056" t="s">
        <v>138</v>
      </c>
      <c r="DW115" s="1057"/>
      <c r="DX115" s="1057"/>
      <c r="DY115" s="1057"/>
      <c r="DZ115" s="1058"/>
    </row>
    <row r="116" spans="1:130" s="247" customFormat="1" ht="26.25" customHeight="1" x14ac:dyDescent="0.2">
      <c r="A116" s="1050"/>
      <c r="B116" s="1051"/>
      <c r="C116" s="1059" t="s">
        <v>455</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118</v>
      </c>
      <c r="AB116" s="1053"/>
      <c r="AC116" s="1053"/>
      <c r="AD116" s="1053"/>
      <c r="AE116" s="1054"/>
      <c r="AF116" s="1055" t="s">
        <v>138</v>
      </c>
      <c r="AG116" s="1053"/>
      <c r="AH116" s="1053"/>
      <c r="AI116" s="1053"/>
      <c r="AJ116" s="1054"/>
      <c r="AK116" s="1055" t="s">
        <v>138</v>
      </c>
      <c r="AL116" s="1053"/>
      <c r="AM116" s="1053"/>
      <c r="AN116" s="1053"/>
      <c r="AO116" s="1054"/>
      <c r="AP116" s="1056" t="s">
        <v>138</v>
      </c>
      <c r="AQ116" s="1057"/>
      <c r="AR116" s="1057"/>
      <c r="AS116" s="1057"/>
      <c r="AT116" s="1058"/>
      <c r="AU116" s="994"/>
      <c r="AV116" s="995"/>
      <c r="AW116" s="995"/>
      <c r="AX116" s="995"/>
      <c r="AY116" s="995"/>
      <c r="AZ116" s="1061" t="s">
        <v>456</v>
      </c>
      <c r="BA116" s="1062"/>
      <c r="BB116" s="1062"/>
      <c r="BC116" s="1062"/>
      <c r="BD116" s="1062"/>
      <c r="BE116" s="1062"/>
      <c r="BF116" s="1062"/>
      <c r="BG116" s="1062"/>
      <c r="BH116" s="1062"/>
      <c r="BI116" s="1062"/>
      <c r="BJ116" s="1062"/>
      <c r="BK116" s="1062"/>
      <c r="BL116" s="1062"/>
      <c r="BM116" s="1062"/>
      <c r="BN116" s="1062"/>
      <c r="BO116" s="1062"/>
      <c r="BP116" s="1063"/>
      <c r="BQ116" s="1013" t="s">
        <v>138</v>
      </c>
      <c r="BR116" s="1014"/>
      <c r="BS116" s="1014"/>
      <c r="BT116" s="1014"/>
      <c r="BU116" s="1014"/>
      <c r="BV116" s="1014" t="s">
        <v>138</v>
      </c>
      <c r="BW116" s="1014"/>
      <c r="BX116" s="1014"/>
      <c r="BY116" s="1014"/>
      <c r="BZ116" s="1014"/>
      <c r="CA116" s="1014" t="s">
        <v>138</v>
      </c>
      <c r="CB116" s="1014"/>
      <c r="CC116" s="1014"/>
      <c r="CD116" s="1014"/>
      <c r="CE116" s="1014"/>
      <c r="CF116" s="1008" t="s">
        <v>138</v>
      </c>
      <c r="CG116" s="1009"/>
      <c r="CH116" s="1009"/>
      <c r="CI116" s="1009"/>
      <c r="CJ116" s="1009"/>
      <c r="CK116" s="1039"/>
      <c r="CL116" s="1040"/>
      <c r="CM116" s="1010" t="s">
        <v>457</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138</v>
      </c>
      <c r="DH116" s="1053"/>
      <c r="DI116" s="1053"/>
      <c r="DJ116" s="1053"/>
      <c r="DK116" s="1054"/>
      <c r="DL116" s="1055" t="s">
        <v>138</v>
      </c>
      <c r="DM116" s="1053"/>
      <c r="DN116" s="1053"/>
      <c r="DO116" s="1053"/>
      <c r="DP116" s="1054"/>
      <c r="DQ116" s="1055" t="s">
        <v>138</v>
      </c>
      <c r="DR116" s="1053"/>
      <c r="DS116" s="1053"/>
      <c r="DT116" s="1053"/>
      <c r="DU116" s="1054"/>
      <c r="DV116" s="1056" t="s">
        <v>138</v>
      </c>
      <c r="DW116" s="1057"/>
      <c r="DX116" s="1057"/>
      <c r="DY116" s="1057"/>
      <c r="DZ116" s="1058"/>
    </row>
    <row r="117" spans="1:130" s="247" customFormat="1" ht="26.25" customHeight="1" x14ac:dyDescent="0.2">
      <c r="A117" s="998" t="s">
        <v>189</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458</v>
      </c>
      <c r="Z117" s="980"/>
      <c r="AA117" s="1070">
        <v>1134699</v>
      </c>
      <c r="AB117" s="1071"/>
      <c r="AC117" s="1071"/>
      <c r="AD117" s="1071"/>
      <c r="AE117" s="1072"/>
      <c r="AF117" s="1073">
        <v>1054565</v>
      </c>
      <c r="AG117" s="1071"/>
      <c r="AH117" s="1071"/>
      <c r="AI117" s="1071"/>
      <c r="AJ117" s="1072"/>
      <c r="AK117" s="1073">
        <v>994910</v>
      </c>
      <c r="AL117" s="1071"/>
      <c r="AM117" s="1071"/>
      <c r="AN117" s="1071"/>
      <c r="AO117" s="1072"/>
      <c r="AP117" s="1074"/>
      <c r="AQ117" s="1075"/>
      <c r="AR117" s="1075"/>
      <c r="AS117" s="1075"/>
      <c r="AT117" s="1076"/>
      <c r="AU117" s="994"/>
      <c r="AV117" s="995"/>
      <c r="AW117" s="995"/>
      <c r="AX117" s="995"/>
      <c r="AY117" s="995"/>
      <c r="AZ117" s="1061" t="s">
        <v>459</v>
      </c>
      <c r="BA117" s="1062"/>
      <c r="BB117" s="1062"/>
      <c r="BC117" s="1062"/>
      <c r="BD117" s="1062"/>
      <c r="BE117" s="1062"/>
      <c r="BF117" s="1062"/>
      <c r="BG117" s="1062"/>
      <c r="BH117" s="1062"/>
      <c r="BI117" s="1062"/>
      <c r="BJ117" s="1062"/>
      <c r="BK117" s="1062"/>
      <c r="BL117" s="1062"/>
      <c r="BM117" s="1062"/>
      <c r="BN117" s="1062"/>
      <c r="BO117" s="1062"/>
      <c r="BP117" s="1063"/>
      <c r="BQ117" s="1013" t="s">
        <v>138</v>
      </c>
      <c r="BR117" s="1014"/>
      <c r="BS117" s="1014"/>
      <c r="BT117" s="1014"/>
      <c r="BU117" s="1014"/>
      <c r="BV117" s="1014" t="s">
        <v>138</v>
      </c>
      <c r="BW117" s="1014"/>
      <c r="BX117" s="1014"/>
      <c r="BY117" s="1014"/>
      <c r="BZ117" s="1014"/>
      <c r="CA117" s="1014" t="s">
        <v>439</v>
      </c>
      <c r="CB117" s="1014"/>
      <c r="CC117" s="1014"/>
      <c r="CD117" s="1014"/>
      <c r="CE117" s="1014"/>
      <c r="CF117" s="1008" t="s">
        <v>138</v>
      </c>
      <c r="CG117" s="1009"/>
      <c r="CH117" s="1009"/>
      <c r="CI117" s="1009"/>
      <c r="CJ117" s="1009"/>
      <c r="CK117" s="1039"/>
      <c r="CL117" s="1040"/>
      <c r="CM117" s="1010" t="s">
        <v>460</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138</v>
      </c>
      <c r="DH117" s="1053"/>
      <c r="DI117" s="1053"/>
      <c r="DJ117" s="1053"/>
      <c r="DK117" s="1054"/>
      <c r="DL117" s="1055" t="s">
        <v>138</v>
      </c>
      <c r="DM117" s="1053"/>
      <c r="DN117" s="1053"/>
      <c r="DO117" s="1053"/>
      <c r="DP117" s="1054"/>
      <c r="DQ117" s="1055" t="s">
        <v>138</v>
      </c>
      <c r="DR117" s="1053"/>
      <c r="DS117" s="1053"/>
      <c r="DT117" s="1053"/>
      <c r="DU117" s="1054"/>
      <c r="DV117" s="1056" t="s">
        <v>138</v>
      </c>
      <c r="DW117" s="1057"/>
      <c r="DX117" s="1057"/>
      <c r="DY117" s="1057"/>
      <c r="DZ117" s="1058"/>
    </row>
    <row r="118" spans="1:130" s="247" customFormat="1" ht="26.25" customHeight="1" x14ac:dyDescent="0.2">
      <c r="A118" s="998" t="s">
        <v>433</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431</v>
      </c>
      <c r="AB118" s="979"/>
      <c r="AC118" s="979"/>
      <c r="AD118" s="979"/>
      <c r="AE118" s="980"/>
      <c r="AF118" s="978" t="s">
        <v>309</v>
      </c>
      <c r="AG118" s="979"/>
      <c r="AH118" s="979"/>
      <c r="AI118" s="979"/>
      <c r="AJ118" s="980"/>
      <c r="AK118" s="978" t="s">
        <v>308</v>
      </c>
      <c r="AL118" s="979"/>
      <c r="AM118" s="979"/>
      <c r="AN118" s="979"/>
      <c r="AO118" s="980"/>
      <c r="AP118" s="1065" t="s">
        <v>432</v>
      </c>
      <c r="AQ118" s="1066"/>
      <c r="AR118" s="1066"/>
      <c r="AS118" s="1066"/>
      <c r="AT118" s="1067"/>
      <c r="AU118" s="994"/>
      <c r="AV118" s="995"/>
      <c r="AW118" s="995"/>
      <c r="AX118" s="995"/>
      <c r="AY118" s="995"/>
      <c r="AZ118" s="1068" t="s">
        <v>461</v>
      </c>
      <c r="BA118" s="1059"/>
      <c r="BB118" s="1059"/>
      <c r="BC118" s="1059"/>
      <c r="BD118" s="1059"/>
      <c r="BE118" s="1059"/>
      <c r="BF118" s="1059"/>
      <c r="BG118" s="1059"/>
      <c r="BH118" s="1059"/>
      <c r="BI118" s="1059"/>
      <c r="BJ118" s="1059"/>
      <c r="BK118" s="1059"/>
      <c r="BL118" s="1059"/>
      <c r="BM118" s="1059"/>
      <c r="BN118" s="1059"/>
      <c r="BO118" s="1059"/>
      <c r="BP118" s="1060"/>
      <c r="BQ118" s="1091" t="s">
        <v>138</v>
      </c>
      <c r="BR118" s="1092"/>
      <c r="BS118" s="1092"/>
      <c r="BT118" s="1092"/>
      <c r="BU118" s="1092"/>
      <c r="BV118" s="1092" t="s">
        <v>138</v>
      </c>
      <c r="BW118" s="1092"/>
      <c r="BX118" s="1092"/>
      <c r="BY118" s="1092"/>
      <c r="BZ118" s="1092"/>
      <c r="CA118" s="1092" t="s">
        <v>138</v>
      </c>
      <c r="CB118" s="1092"/>
      <c r="CC118" s="1092"/>
      <c r="CD118" s="1092"/>
      <c r="CE118" s="1092"/>
      <c r="CF118" s="1008" t="s">
        <v>138</v>
      </c>
      <c r="CG118" s="1009"/>
      <c r="CH118" s="1009"/>
      <c r="CI118" s="1009"/>
      <c r="CJ118" s="1009"/>
      <c r="CK118" s="1039"/>
      <c r="CL118" s="1040"/>
      <c r="CM118" s="1010" t="s">
        <v>462</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138</v>
      </c>
      <c r="DH118" s="1053"/>
      <c r="DI118" s="1053"/>
      <c r="DJ118" s="1053"/>
      <c r="DK118" s="1054"/>
      <c r="DL118" s="1055" t="s">
        <v>138</v>
      </c>
      <c r="DM118" s="1053"/>
      <c r="DN118" s="1053"/>
      <c r="DO118" s="1053"/>
      <c r="DP118" s="1054"/>
      <c r="DQ118" s="1055" t="s">
        <v>138</v>
      </c>
      <c r="DR118" s="1053"/>
      <c r="DS118" s="1053"/>
      <c r="DT118" s="1053"/>
      <c r="DU118" s="1054"/>
      <c r="DV118" s="1056" t="s">
        <v>138</v>
      </c>
      <c r="DW118" s="1057"/>
      <c r="DX118" s="1057"/>
      <c r="DY118" s="1057"/>
      <c r="DZ118" s="1058"/>
    </row>
    <row r="119" spans="1:130" s="247" customFormat="1" ht="26.25" customHeight="1" x14ac:dyDescent="0.2">
      <c r="A119" s="1152" t="s">
        <v>436</v>
      </c>
      <c r="B119" s="1038"/>
      <c r="C119" s="1017" t="s">
        <v>437</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439</v>
      </c>
      <c r="AB119" s="986"/>
      <c r="AC119" s="986"/>
      <c r="AD119" s="986"/>
      <c r="AE119" s="987"/>
      <c r="AF119" s="988" t="s">
        <v>138</v>
      </c>
      <c r="AG119" s="986"/>
      <c r="AH119" s="986"/>
      <c r="AI119" s="986"/>
      <c r="AJ119" s="987"/>
      <c r="AK119" s="988" t="s">
        <v>138</v>
      </c>
      <c r="AL119" s="986"/>
      <c r="AM119" s="986"/>
      <c r="AN119" s="986"/>
      <c r="AO119" s="987"/>
      <c r="AP119" s="989" t="s">
        <v>138</v>
      </c>
      <c r="AQ119" s="990"/>
      <c r="AR119" s="990"/>
      <c r="AS119" s="990"/>
      <c r="AT119" s="991"/>
      <c r="AU119" s="996"/>
      <c r="AV119" s="997"/>
      <c r="AW119" s="997"/>
      <c r="AX119" s="997"/>
      <c r="AY119" s="997"/>
      <c r="AZ119" s="278" t="s">
        <v>189</v>
      </c>
      <c r="BA119" s="278"/>
      <c r="BB119" s="278"/>
      <c r="BC119" s="278"/>
      <c r="BD119" s="278"/>
      <c r="BE119" s="278"/>
      <c r="BF119" s="278"/>
      <c r="BG119" s="278"/>
      <c r="BH119" s="278"/>
      <c r="BI119" s="278"/>
      <c r="BJ119" s="278"/>
      <c r="BK119" s="278"/>
      <c r="BL119" s="278"/>
      <c r="BM119" s="278"/>
      <c r="BN119" s="278"/>
      <c r="BO119" s="1069" t="s">
        <v>463</v>
      </c>
      <c r="BP119" s="1100"/>
      <c r="BQ119" s="1091">
        <v>11561235</v>
      </c>
      <c r="BR119" s="1092"/>
      <c r="BS119" s="1092"/>
      <c r="BT119" s="1092"/>
      <c r="BU119" s="1092"/>
      <c r="BV119" s="1092">
        <v>11461987</v>
      </c>
      <c r="BW119" s="1092"/>
      <c r="BX119" s="1092"/>
      <c r="BY119" s="1092"/>
      <c r="BZ119" s="1092"/>
      <c r="CA119" s="1092">
        <v>10833852</v>
      </c>
      <c r="CB119" s="1092"/>
      <c r="CC119" s="1092"/>
      <c r="CD119" s="1092"/>
      <c r="CE119" s="1092"/>
      <c r="CF119" s="1093"/>
      <c r="CG119" s="1094"/>
      <c r="CH119" s="1094"/>
      <c r="CI119" s="1094"/>
      <c r="CJ119" s="1095"/>
      <c r="CK119" s="1041"/>
      <c r="CL119" s="1042"/>
      <c r="CM119" s="1096" t="s">
        <v>464</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138</v>
      </c>
      <c r="DH119" s="1078"/>
      <c r="DI119" s="1078"/>
      <c r="DJ119" s="1078"/>
      <c r="DK119" s="1079"/>
      <c r="DL119" s="1077" t="s">
        <v>138</v>
      </c>
      <c r="DM119" s="1078"/>
      <c r="DN119" s="1078"/>
      <c r="DO119" s="1078"/>
      <c r="DP119" s="1079"/>
      <c r="DQ119" s="1077" t="s">
        <v>138</v>
      </c>
      <c r="DR119" s="1078"/>
      <c r="DS119" s="1078"/>
      <c r="DT119" s="1078"/>
      <c r="DU119" s="1079"/>
      <c r="DV119" s="1080" t="s">
        <v>138</v>
      </c>
      <c r="DW119" s="1081"/>
      <c r="DX119" s="1081"/>
      <c r="DY119" s="1081"/>
      <c r="DZ119" s="1082"/>
    </row>
    <row r="120" spans="1:130" s="247" customFormat="1" ht="26.25" customHeight="1" x14ac:dyDescent="0.2">
      <c r="A120" s="1153"/>
      <c r="B120" s="1040"/>
      <c r="C120" s="1010" t="s">
        <v>441</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138</v>
      </c>
      <c r="AB120" s="1053"/>
      <c r="AC120" s="1053"/>
      <c r="AD120" s="1053"/>
      <c r="AE120" s="1054"/>
      <c r="AF120" s="1055" t="s">
        <v>138</v>
      </c>
      <c r="AG120" s="1053"/>
      <c r="AH120" s="1053"/>
      <c r="AI120" s="1053"/>
      <c r="AJ120" s="1054"/>
      <c r="AK120" s="1055" t="s">
        <v>138</v>
      </c>
      <c r="AL120" s="1053"/>
      <c r="AM120" s="1053"/>
      <c r="AN120" s="1053"/>
      <c r="AO120" s="1054"/>
      <c r="AP120" s="1056" t="s">
        <v>138</v>
      </c>
      <c r="AQ120" s="1057"/>
      <c r="AR120" s="1057"/>
      <c r="AS120" s="1057"/>
      <c r="AT120" s="1058"/>
      <c r="AU120" s="1083" t="s">
        <v>465</v>
      </c>
      <c r="AV120" s="1084"/>
      <c r="AW120" s="1084"/>
      <c r="AX120" s="1084"/>
      <c r="AY120" s="1085"/>
      <c r="AZ120" s="1034" t="s">
        <v>466</v>
      </c>
      <c r="BA120" s="983"/>
      <c r="BB120" s="983"/>
      <c r="BC120" s="983"/>
      <c r="BD120" s="983"/>
      <c r="BE120" s="983"/>
      <c r="BF120" s="983"/>
      <c r="BG120" s="983"/>
      <c r="BH120" s="983"/>
      <c r="BI120" s="983"/>
      <c r="BJ120" s="983"/>
      <c r="BK120" s="983"/>
      <c r="BL120" s="983"/>
      <c r="BM120" s="983"/>
      <c r="BN120" s="983"/>
      <c r="BO120" s="983"/>
      <c r="BP120" s="984"/>
      <c r="BQ120" s="1020">
        <v>4712846</v>
      </c>
      <c r="BR120" s="1021"/>
      <c r="BS120" s="1021"/>
      <c r="BT120" s="1021"/>
      <c r="BU120" s="1021"/>
      <c r="BV120" s="1021">
        <v>5306301</v>
      </c>
      <c r="BW120" s="1021"/>
      <c r="BX120" s="1021"/>
      <c r="BY120" s="1021"/>
      <c r="BZ120" s="1021"/>
      <c r="CA120" s="1021">
        <v>5527180</v>
      </c>
      <c r="CB120" s="1021"/>
      <c r="CC120" s="1021"/>
      <c r="CD120" s="1021"/>
      <c r="CE120" s="1021"/>
      <c r="CF120" s="1035">
        <v>114.8</v>
      </c>
      <c r="CG120" s="1036"/>
      <c r="CH120" s="1036"/>
      <c r="CI120" s="1036"/>
      <c r="CJ120" s="1036"/>
      <c r="CK120" s="1101" t="s">
        <v>467</v>
      </c>
      <c r="CL120" s="1102"/>
      <c r="CM120" s="1102"/>
      <c r="CN120" s="1102"/>
      <c r="CO120" s="1103"/>
      <c r="CP120" s="1109" t="s">
        <v>410</v>
      </c>
      <c r="CQ120" s="1110"/>
      <c r="CR120" s="1110"/>
      <c r="CS120" s="1110"/>
      <c r="CT120" s="1110"/>
      <c r="CU120" s="1110"/>
      <c r="CV120" s="1110"/>
      <c r="CW120" s="1110"/>
      <c r="CX120" s="1110"/>
      <c r="CY120" s="1110"/>
      <c r="CZ120" s="1110"/>
      <c r="DA120" s="1110"/>
      <c r="DB120" s="1110"/>
      <c r="DC120" s="1110"/>
      <c r="DD120" s="1110"/>
      <c r="DE120" s="1110"/>
      <c r="DF120" s="1111"/>
      <c r="DG120" s="1020">
        <v>2697611</v>
      </c>
      <c r="DH120" s="1021"/>
      <c r="DI120" s="1021"/>
      <c r="DJ120" s="1021"/>
      <c r="DK120" s="1021"/>
      <c r="DL120" s="1021">
        <v>2656909</v>
      </c>
      <c r="DM120" s="1021"/>
      <c r="DN120" s="1021"/>
      <c r="DO120" s="1021"/>
      <c r="DP120" s="1021"/>
      <c r="DQ120" s="1021">
        <v>2632789</v>
      </c>
      <c r="DR120" s="1021"/>
      <c r="DS120" s="1021"/>
      <c r="DT120" s="1021"/>
      <c r="DU120" s="1021"/>
      <c r="DV120" s="1022">
        <v>54.7</v>
      </c>
      <c r="DW120" s="1022"/>
      <c r="DX120" s="1022"/>
      <c r="DY120" s="1022"/>
      <c r="DZ120" s="1023"/>
    </row>
    <row r="121" spans="1:130" s="247" customFormat="1" ht="26.25" customHeight="1" x14ac:dyDescent="0.2">
      <c r="A121" s="1153"/>
      <c r="B121" s="1040"/>
      <c r="C121" s="1061" t="s">
        <v>468</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138</v>
      </c>
      <c r="AB121" s="1053"/>
      <c r="AC121" s="1053"/>
      <c r="AD121" s="1053"/>
      <c r="AE121" s="1054"/>
      <c r="AF121" s="1055" t="s">
        <v>138</v>
      </c>
      <c r="AG121" s="1053"/>
      <c r="AH121" s="1053"/>
      <c r="AI121" s="1053"/>
      <c r="AJ121" s="1054"/>
      <c r="AK121" s="1055" t="s">
        <v>138</v>
      </c>
      <c r="AL121" s="1053"/>
      <c r="AM121" s="1053"/>
      <c r="AN121" s="1053"/>
      <c r="AO121" s="1054"/>
      <c r="AP121" s="1056" t="s">
        <v>138</v>
      </c>
      <c r="AQ121" s="1057"/>
      <c r="AR121" s="1057"/>
      <c r="AS121" s="1057"/>
      <c r="AT121" s="1058"/>
      <c r="AU121" s="1086"/>
      <c r="AV121" s="1087"/>
      <c r="AW121" s="1087"/>
      <c r="AX121" s="1087"/>
      <c r="AY121" s="1088"/>
      <c r="AZ121" s="1043" t="s">
        <v>469</v>
      </c>
      <c r="BA121" s="1044"/>
      <c r="BB121" s="1044"/>
      <c r="BC121" s="1044"/>
      <c r="BD121" s="1044"/>
      <c r="BE121" s="1044"/>
      <c r="BF121" s="1044"/>
      <c r="BG121" s="1044"/>
      <c r="BH121" s="1044"/>
      <c r="BI121" s="1044"/>
      <c r="BJ121" s="1044"/>
      <c r="BK121" s="1044"/>
      <c r="BL121" s="1044"/>
      <c r="BM121" s="1044"/>
      <c r="BN121" s="1044"/>
      <c r="BO121" s="1044"/>
      <c r="BP121" s="1045"/>
      <c r="BQ121" s="1013">
        <v>70270</v>
      </c>
      <c r="BR121" s="1014"/>
      <c r="BS121" s="1014"/>
      <c r="BT121" s="1014"/>
      <c r="BU121" s="1014"/>
      <c r="BV121" s="1014">
        <v>52449</v>
      </c>
      <c r="BW121" s="1014"/>
      <c r="BX121" s="1014"/>
      <c r="BY121" s="1014"/>
      <c r="BZ121" s="1014"/>
      <c r="CA121" s="1014">
        <v>39547</v>
      </c>
      <c r="CB121" s="1014"/>
      <c r="CC121" s="1014"/>
      <c r="CD121" s="1014"/>
      <c r="CE121" s="1014"/>
      <c r="CF121" s="1008">
        <v>0.8</v>
      </c>
      <c r="CG121" s="1009"/>
      <c r="CH121" s="1009"/>
      <c r="CI121" s="1009"/>
      <c r="CJ121" s="1009"/>
      <c r="CK121" s="1104"/>
      <c r="CL121" s="1105"/>
      <c r="CM121" s="1105"/>
      <c r="CN121" s="1105"/>
      <c r="CO121" s="1106"/>
      <c r="CP121" s="1114" t="s">
        <v>412</v>
      </c>
      <c r="CQ121" s="1115"/>
      <c r="CR121" s="1115"/>
      <c r="CS121" s="1115"/>
      <c r="CT121" s="1115"/>
      <c r="CU121" s="1115"/>
      <c r="CV121" s="1115"/>
      <c r="CW121" s="1115"/>
      <c r="CX121" s="1115"/>
      <c r="CY121" s="1115"/>
      <c r="CZ121" s="1115"/>
      <c r="DA121" s="1115"/>
      <c r="DB121" s="1115"/>
      <c r="DC121" s="1115"/>
      <c r="DD121" s="1115"/>
      <c r="DE121" s="1115"/>
      <c r="DF121" s="1116"/>
      <c r="DG121" s="1013">
        <v>1132236</v>
      </c>
      <c r="DH121" s="1014"/>
      <c r="DI121" s="1014"/>
      <c r="DJ121" s="1014"/>
      <c r="DK121" s="1014"/>
      <c r="DL121" s="1014">
        <v>1053964</v>
      </c>
      <c r="DM121" s="1014"/>
      <c r="DN121" s="1014"/>
      <c r="DO121" s="1014"/>
      <c r="DP121" s="1014"/>
      <c r="DQ121" s="1014">
        <v>955002</v>
      </c>
      <c r="DR121" s="1014"/>
      <c r="DS121" s="1014"/>
      <c r="DT121" s="1014"/>
      <c r="DU121" s="1014"/>
      <c r="DV121" s="1015">
        <v>19.8</v>
      </c>
      <c r="DW121" s="1015"/>
      <c r="DX121" s="1015"/>
      <c r="DY121" s="1015"/>
      <c r="DZ121" s="1016"/>
    </row>
    <row r="122" spans="1:130" s="247" customFormat="1" ht="26.25" customHeight="1" x14ac:dyDescent="0.2">
      <c r="A122" s="1153"/>
      <c r="B122" s="1040"/>
      <c r="C122" s="1010" t="s">
        <v>451</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138</v>
      </c>
      <c r="AB122" s="1053"/>
      <c r="AC122" s="1053"/>
      <c r="AD122" s="1053"/>
      <c r="AE122" s="1054"/>
      <c r="AF122" s="1055" t="s">
        <v>138</v>
      </c>
      <c r="AG122" s="1053"/>
      <c r="AH122" s="1053"/>
      <c r="AI122" s="1053"/>
      <c r="AJ122" s="1054"/>
      <c r="AK122" s="1055" t="s">
        <v>138</v>
      </c>
      <c r="AL122" s="1053"/>
      <c r="AM122" s="1053"/>
      <c r="AN122" s="1053"/>
      <c r="AO122" s="1054"/>
      <c r="AP122" s="1056" t="s">
        <v>138</v>
      </c>
      <c r="AQ122" s="1057"/>
      <c r="AR122" s="1057"/>
      <c r="AS122" s="1057"/>
      <c r="AT122" s="1058"/>
      <c r="AU122" s="1086"/>
      <c r="AV122" s="1087"/>
      <c r="AW122" s="1087"/>
      <c r="AX122" s="1087"/>
      <c r="AY122" s="1088"/>
      <c r="AZ122" s="1068" t="s">
        <v>470</v>
      </c>
      <c r="BA122" s="1059"/>
      <c r="BB122" s="1059"/>
      <c r="BC122" s="1059"/>
      <c r="BD122" s="1059"/>
      <c r="BE122" s="1059"/>
      <c r="BF122" s="1059"/>
      <c r="BG122" s="1059"/>
      <c r="BH122" s="1059"/>
      <c r="BI122" s="1059"/>
      <c r="BJ122" s="1059"/>
      <c r="BK122" s="1059"/>
      <c r="BL122" s="1059"/>
      <c r="BM122" s="1059"/>
      <c r="BN122" s="1059"/>
      <c r="BO122" s="1059"/>
      <c r="BP122" s="1060"/>
      <c r="BQ122" s="1091">
        <v>8843717</v>
      </c>
      <c r="BR122" s="1092"/>
      <c r="BS122" s="1092"/>
      <c r="BT122" s="1092"/>
      <c r="BU122" s="1092"/>
      <c r="BV122" s="1092">
        <v>8645988</v>
      </c>
      <c r="BW122" s="1092"/>
      <c r="BX122" s="1092"/>
      <c r="BY122" s="1092"/>
      <c r="BZ122" s="1092"/>
      <c r="CA122" s="1092">
        <v>8232383</v>
      </c>
      <c r="CB122" s="1092"/>
      <c r="CC122" s="1092"/>
      <c r="CD122" s="1092"/>
      <c r="CE122" s="1092"/>
      <c r="CF122" s="1112">
        <v>170.9</v>
      </c>
      <c r="CG122" s="1113"/>
      <c r="CH122" s="1113"/>
      <c r="CI122" s="1113"/>
      <c r="CJ122" s="1113"/>
      <c r="CK122" s="1104"/>
      <c r="CL122" s="1105"/>
      <c r="CM122" s="1105"/>
      <c r="CN122" s="1105"/>
      <c r="CO122" s="1106"/>
      <c r="CP122" s="1114" t="s">
        <v>407</v>
      </c>
      <c r="CQ122" s="1115"/>
      <c r="CR122" s="1115"/>
      <c r="CS122" s="1115"/>
      <c r="CT122" s="1115"/>
      <c r="CU122" s="1115"/>
      <c r="CV122" s="1115"/>
      <c r="CW122" s="1115"/>
      <c r="CX122" s="1115"/>
      <c r="CY122" s="1115"/>
      <c r="CZ122" s="1115"/>
      <c r="DA122" s="1115"/>
      <c r="DB122" s="1115"/>
      <c r="DC122" s="1115"/>
      <c r="DD122" s="1115"/>
      <c r="DE122" s="1115"/>
      <c r="DF122" s="1116"/>
      <c r="DG122" s="1013">
        <v>16692</v>
      </c>
      <c r="DH122" s="1014"/>
      <c r="DI122" s="1014"/>
      <c r="DJ122" s="1014"/>
      <c r="DK122" s="1014"/>
      <c r="DL122" s="1014">
        <v>30897</v>
      </c>
      <c r="DM122" s="1014"/>
      <c r="DN122" s="1014"/>
      <c r="DO122" s="1014"/>
      <c r="DP122" s="1014"/>
      <c r="DQ122" s="1014">
        <v>34328</v>
      </c>
      <c r="DR122" s="1014"/>
      <c r="DS122" s="1014"/>
      <c r="DT122" s="1014"/>
      <c r="DU122" s="1014"/>
      <c r="DV122" s="1015">
        <v>0.7</v>
      </c>
      <c r="DW122" s="1015"/>
      <c r="DX122" s="1015"/>
      <c r="DY122" s="1015"/>
      <c r="DZ122" s="1016"/>
    </row>
    <row r="123" spans="1:130" s="247" customFormat="1" ht="26.25" customHeight="1" x14ac:dyDescent="0.2">
      <c r="A123" s="1153"/>
      <c r="B123" s="1040"/>
      <c r="C123" s="1010" t="s">
        <v>457</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138</v>
      </c>
      <c r="AB123" s="1053"/>
      <c r="AC123" s="1053"/>
      <c r="AD123" s="1053"/>
      <c r="AE123" s="1054"/>
      <c r="AF123" s="1055" t="s">
        <v>138</v>
      </c>
      <c r="AG123" s="1053"/>
      <c r="AH123" s="1053"/>
      <c r="AI123" s="1053"/>
      <c r="AJ123" s="1054"/>
      <c r="AK123" s="1055" t="s">
        <v>138</v>
      </c>
      <c r="AL123" s="1053"/>
      <c r="AM123" s="1053"/>
      <c r="AN123" s="1053"/>
      <c r="AO123" s="1054"/>
      <c r="AP123" s="1056" t="s">
        <v>138</v>
      </c>
      <c r="AQ123" s="1057"/>
      <c r="AR123" s="1057"/>
      <c r="AS123" s="1057"/>
      <c r="AT123" s="1058"/>
      <c r="AU123" s="1089"/>
      <c r="AV123" s="1090"/>
      <c r="AW123" s="1090"/>
      <c r="AX123" s="1090"/>
      <c r="AY123" s="1090"/>
      <c r="AZ123" s="278" t="s">
        <v>189</v>
      </c>
      <c r="BA123" s="278"/>
      <c r="BB123" s="278"/>
      <c r="BC123" s="278"/>
      <c r="BD123" s="278"/>
      <c r="BE123" s="278"/>
      <c r="BF123" s="278"/>
      <c r="BG123" s="278"/>
      <c r="BH123" s="278"/>
      <c r="BI123" s="278"/>
      <c r="BJ123" s="278"/>
      <c r="BK123" s="278"/>
      <c r="BL123" s="278"/>
      <c r="BM123" s="278"/>
      <c r="BN123" s="278"/>
      <c r="BO123" s="1069" t="s">
        <v>471</v>
      </c>
      <c r="BP123" s="1100"/>
      <c r="BQ123" s="1159">
        <v>13626833</v>
      </c>
      <c r="BR123" s="1160"/>
      <c r="BS123" s="1160"/>
      <c r="BT123" s="1160"/>
      <c r="BU123" s="1160"/>
      <c r="BV123" s="1160">
        <v>14004738</v>
      </c>
      <c r="BW123" s="1160"/>
      <c r="BX123" s="1160"/>
      <c r="BY123" s="1160"/>
      <c r="BZ123" s="1160"/>
      <c r="CA123" s="1160">
        <v>13799110</v>
      </c>
      <c r="CB123" s="1160"/>
      <c r="CC123" s="1160"/>
      <c r="CD123" s="1160"/>
      <c r="CE123" s="1160"/>
      <c r="CF123" s="1093"/>
      <c r="CG123" s="1094"/>
      <c r="CH123" s="1094"/>
      <c r="CI123" s="1094"/>
      <c r="CJ123" s="1095"/>
      <c r="CK123" s="1104"/>
      <c r="CL123" s="1105"/>
      <c r="CM123" s="1105"/>
      <c r="CN123" s="1105"/>
      <c r="CO123" s="1106"/>
      <c r="CP123" s="1114" t="s">
        <v>472</v>
      </c>
      <c r="CQ123" s="1115"/>
      <c r="CR123" s="1115"/>
      <c r="CS123" s="1115"/>
      <c r="CT123" s="1115"/>
      <c r="CU123" s="1115"/>
      <c r="CV123" s="1115"/>
      <c r="CW123" s="1115"/>
      <c r="CX123" s="1115"/>
      <c r="CY123" s="1115"/>
      <c r="CZ123" s="1115"/>
      <c r="DA123" s="1115"/>
      <c r="DB123" s="1115"/>
      <c r="DC123" s="1115"/>
      <c r="DD123" s="1115"/>
      <c r="DE123" s="1115"/>
      <c r="DF123" s="1116"/>
      <c r="DG123" s="1052" t="s">
        <v>138</v>
      </c>
      <c r="DH123" s="1053"/>
      <c r="DI123" s="1053"/>
      <c r="DJ123" s="1053"/>
      <c r="DK123" s="1054"/>
      <c r="DL123" s="1055" t="s">
        <v>138</v>
      </c>
      <c r="DM123" s="1053"/>
      <c r="DN123" s="1053"/>
      <c r="DO123" s="1053"/>
      <c r="DP123" s="1054"/>
      <c r="DQ123" s="1055" t="s">
        <v>138</v>
      </c>
      <c r="DR123" s="1053"/>
      <c r="DS123" s="1053"/>
      <c r="DT123" s="1053"/>
      <c r="DU123" s="1054"/>
      <c r="DV123" s="1056" t="s">
        <v>138</v>
      </c>
      <c r="DW123" s="1057"/>
      <c r="DX123" s="1057"/>
      <c r="DY123" s="1057"/>
      <c r="DZ123" s="1058"/>
    </row>
    <row r="124" spans="1:130" s="247" customFormat="1" ht="26.25" customHeight="1" thickBot="1" x14ac:dyDescent="0.25">
      <c r="A124" s="1153"/>
      <c r="B124" s="1040"/>
      <c r="C124" s="1010" t="s">
        <v>460</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439</v>
      </c>
      <c r="AB124" s="1053"/>
      <c r="AC124" s="1053"/>
      <c r="AD124" s="1053"/>
      <c r="AE124" s="1054"/>
      <c r="AF124" s="1055" t="s">
        <v>138</v>
      </c>
      <c r="AG124" s="1053"/>
      <c r="AH124" s="1053"/>
      <c r="AI124" s="1053"/>
      <c r="AJ124" s="1054"/>
      <c r="AK124" s="1055" t="s">
        <v>138</v>
      </c>
      <c r="AL124" s="1053"/>
      <c r="AM124" s="1053"/>
      <c r="AN124" s="1053"/>
      <c r="AO124" s="1054"/>
      <c r="AP124" s="1056" t="s">
        <v>138</v>
      </c>
      <c r="AQ124" s="1057"/>
      <c r="AR124" s="1057"/>
      <c r="AS124" s="1057"/>
      <c r="AT124" s="1058"/>
      <c r="AU124" s="1155" t="s">
        <v>473</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439</v>
      </c>
      <c r="BR124" s="1122"/>
      <c r="BS124" s="1122"/>
      <c r="BT124" s="1122"/>
      <c r="BU124" s="1122"/>
      <c r="BV124" s="1122" t="s">
        <v>138</v>
      </c>
      <c r="BW124" s="1122"/>
      <c r="BX124" s="1122"/>
      <c r="BY124" s="1122"/>
      <c r="BZ124" s="1122"/>
      <c r="CA124" s="1122" t="s">
        <v>138</v>
      </c>
      <c r="CB124" s="1122"/>
      <c r="CC124" s="1122"/>
      <c r="CD124" s="1122"/>
      <c r="CE124" s="1122"/>
      <c r="CF124" s="1123"/>
      <c r="CG124" s="1124"/>
      <c r="CH124" s="1124"/>
      <c r="CI124" s="1124"/>
      <c r="CJ124" s="1125"/>
      <c r="CK124" s="1107"/>
      <c r="CL124" s="1107"/>
      <c r="CM124" s="1107"/>
      <c r="CN124" s="1107"/>
      <c r="CO124" s="1108"/>
      <c r="CP124" s="1114" t="s">
        <v>474</v>
      </c>
      <c r="CQ124" s="1115"/>
      <c r="CR124" s="1115"/>
      <c r="CS124" s="1115"/>
      <c r="CT124" s="1115"/>
      <c r="CU124" s="1115"/>
      <c r="CV124" s="1115"/>
      <c r="CW124" s="1115"/>
      <c r="CX124" s="1115"/>
      <c r="CY124" s="1115"/>
      <c r="CZ124" s="1115"/>
      <c r="DA124" s="1115"/>
      <c r="DB124" s="1115"/>
      <c r="DC124" s="1115"/>
      <c r="DD124" s="1115"/>
      <c r="DE124" s="1115"/>
      <c r="DF124" s="1116"/>
      <c r="DG124" s="1099" t="s">
        <v>138</v>
      </c>
      <c r="DH124" s="1078"/>
      <c r="DI124" s="1078"/>
      <c r="DJ124" s="1078"/>
      <c r="DK124" s="1079"/>
      <c r="DL124" s="1077" t="s">
        <v>138</v>
      </c>
      <c r="DM124" s="1078"/>
      <c r="DN124" s="1078"/>
      <c r="DO124" s="1078"/>
      <c r="DP124" s="1079"/>
      <c r="DQ124" s="1077" t="s">
        <v>138</v>
      </c>
      <c r="DR124" s="1078"/>
      <c r="DS124" s="1078"/>
      <c r="DT124" s="1078"/>
      <c r="DU124" s="1079"/>
      <c r="DV124" s="1080" t="s">
        <v>138</v>
      </c>
      <c r="DW124" s="1081"/>
      <c r="DX124" s="1081"/>
      <c r="DY124" s="1081"/>
      <c r="DZ124" s="1082"/>
    </row>
    <row r="125" spans="1:130" s="247" customFormat="1" ht="26.25" customHeight="1" x14ac:dyDescent="0.2">
      <c r="A125" s="1153"/>
      <c r="B125" s="1040"/>
      <c r="C125" s="1010" t="s">
        <v>462</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138</v>
      </c>
      <c r="AB125" s="1053"/>
      <c r="AC125" s="1053"/>
      <c r="AD125" s="1053"/>
      <c r="AE125" s="1054"/>
      <c r="AF125" s="1055" t="s">
        <v>138</v>
      </c>
      <c r="AG125" s="1053"/>
      <c r="AH125" s="1053"/>
      <c r="AI125" s="1053"/>
      <c r="AJ125" s="1054"/>
      <c r="AK125" s="1055" t="s">
        <v>138</v>
      </c>
      <c r="AL125" s="1053"/>
      <c r="AM125" s="1053"/>
      <c r="AN125" s="1053"/>
      <c r="AO125" s="1054"/>
      <c r="AP125" s="1056" t="s">
        <v>138</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475</v>
      </c>
      <c r="CL125" s="1102"/>
      <c r="CM125" s="1102"/>
      <c r="CN125" s="1102"/>
      <c r="CO125" s="1103"/>
      <c r="CP125" s="1034" t="s">
        <v>476</v>
      </c>
      <c r="CQ125" s="983"/>
      <c r="CR125" s="983"/>
      <c r="CS125" s="983"/>
      <c r="CT125" s="983"/>
      <c r="CU125" s="983"/>
      <c r="CV125" s="983"/>
      <c r="CW125" s="983"/>
      <c r="CX125" s="983"/>
      <c r="CY125" s="983"/>
      <c r="CZ125" s="983"/>
      <c r="DA125" s="983"/>
      <c r="DB125" s="983"/>
      <c r="DC125" s="983"/>
      <c r="DD125" s="983"/>
      <c r="DE125" s="983"/>
      <c r="DF125" s="984"/>
      <c r="DG125" s="1020" t="s">
        <v>138</v>
      </c>
      <c r="DH125" s="1021"/>
      <c r="DI125" s="1021"/>
      <c r="DJ125" s="1021"/>
      <c r="DK125" s="1021"/>
      <c r="DL125" s="1021" t="s">
        <v>138</v>
      </c>
      <c r="DM125" s="1021"/>
      <c r="DN125" s="1021"/>
      <c r="DO125" s="1021"/>
      <c r="DP125" s="1021"/>
      <c r="DQ125" s="1021" t="s">
        <v>138</v>
      </c>
      <c r="DR125" s="1021"/>
      <c r="DS125" s="1021"/>
      <c r="DT125" s="1021"/>
      <c r="DU125" s="1021"/>
      <c r="DV125" s="1022" t="s">
        <v>138</v>
      </c>
      <c r="DW125" s="1022"/>
      <c r="DX125" s="1022"/>
      <c r="DY125" s="1022"/>
      <c r="DZ125" s="1023"/>
    </row>
    <row r="126" spans="1:130" s="247" customFormat="1" ht="26.25" customHeight="1" thickBot="1" x14ac:dyDescent="0.25">
      <c r="A126" s="1153"/>
      <c r="B126" s="1040"/>
      <c r="C126" s="1010" t="s">
        <v>464</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70933</v>
      </c>
      <c r="AB126" s="1053"/>
      <c r="AC126" s="1053"/>
      <c r="AD126" s="1053"/>
      <c r="AE126" s="1054"/>
      <c r="AF126" s="1055">
        <v>23723</v>
      </c>
      <c r="AG126" s="1053"/>
      <c r="AH126" s="1053"/>
      <c r="AI126" s="1053"/>
      <c r="AJ126" s="1054"/>
      <c r="AK126" s="1055" t="s">
        <v>138</v>
      </c>
      <c r="AL126" s="1053"/>
      <c r="AM126" s="1053"/>
      <c r="AN126" s="1053"/>
      <c r="AO126" s="1054"/>
      <c r="AP126" s="1056" t="s">
        <v>138</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477</v>
      </c>
      <c r="CQ126" s="1044"/>
      <c r="CR126" s="1044"/>
      <c r="CS126" s="1044"/>
      <c r="CT126" s="1044"/>
      <c r="CU126" s="1044"/>
      <c r="CV126" s="1044"/>
      <c r="CW126" s="1044"/>
      <c r="CX126" s="1044"/>
      <c r="CY126" s="1044"/>
      <c r="CZ126" s="1044"/>
      <c r="DA126" s="1044"/>
      <c r="DB126" s="1044"/>
      <c r="DC126" s="1044"/>
      <c r="DD126" s="1044"/>
      <c r="DE126" s="1044"/>
      <c r="DF126" s="1045"/>
      <c r="DG126" s="1013">
        <v>17298</v>
      </c>
      <c r="DH126" s="1014"/>
      <c r="DI126" s="1014"/>
      <c r="DJ126" s="1014"/>
      <c r="DK126" s="1014"/>
      <c r="DL126" s="1014">
        <v>216391</v>
      </c>
      <c r="DM126" s="1014"/>
      <c r="DN126" s="1014"/>
      <c r="DO126" s="1014"/>
      <c r="DP126" s="1014"/>
      <c r="DQ126" s="1014" t="s">
        <v>138</v>
      </c>
      <c r="DR126" s="1014"/>
      <c r="DS126" s="1014"/>
      <c r="DT126" s="1014"/>
      <c r="DU126" s="1014"/>
      <c r="DV126" s="1015" t="s">
        <v>138</v>
      </c>
      <c r="DW126" s="1015"/>
      <c r="DX126" s="1015"/>
      <c r="DY126" s="1015"/>
      <c r="DZ126" s="1016"/>
    </row>
    <row r="127" spans="1:130" s="247" customFormat="1" ht="26.25" customHeight="1" x14ac:dyDescent="0.2">
      <c r="A127" s="1154"/>
      <c r="B127" s="1042"/>
      <c r="C127" s="1096" t="s">
        <v>478</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136</v>
      </c>
      <c r="AB127" s="1053"/>
      <c r="AC127" s="1053"/>
      <c r="AD127" s="1053"/>
      <c r="AE127" s="1054"/>
      <c r="AF127" s="1055">
        <v>111</v>
      </c>
      <c r="AG127" s="1053"/>
      <c r="AH127" s="1053"/>
      <c r="AI127" s="1053"/>
      <c r="AJ127" s="1054"/>
      <c r="AK127" s="1055">
        <v>87</v>
      </c>
      <c r="AL127" s="1053"/>
      <c r="AM127" s="1053"/>
      <c r="AN127" s="1053"/>
      <c r="AO127" s="1054"/>
      <c r="AP127" s="1056">
        <v>0</v>
      </c>
      <c r="AQ127" s="1057"/>
      <c r="AR127" s="1057"/>
      <c r="AS127" s="1057"/>
      <c r="AT127" s="1058"/>
      <c r="AU127" s="283"/>
      <c r="AV127" s="283"/>
      <c r="AW127" s="283"/>
      <c r="AX127" s="1126" t="s">
        <v>479</v>
      </c>
      <c r="AY127" s="1127"/>
      <c r="AZ127" s="1127"/>
      <c r="BA127" s="1127"/>
      <c r="BB127" s="1127"/>
      <c r="BC127" s="1127"/>
      <c r="BD127" s="1127"/>
      <c r="BE127" s="1128"/>
      <c r="BF127" s="1129" t="s">
        <v>480</v>
      </c>
      <c r="BG127" s="1127"/>
      <c r="BH127" s="1127"/>
      <c r="BI127" s="1127"/>
      <c r="BJ127" s="1127"/>
      <c r="BK127" s="1127"/>
      <c r="BL127" s="1128"/>
      <c r="BM127" s="1129" t="s">
        <v>481</v>
      </c>
      <c r="BN127" s="1127"/>
      <c r="BO127" s="1127"/>
      <c r="BP127" s="1127"/>
      <c r="BQ127" s="1127"/>
      <c r="BR127" s="1127"/>
      <c r="BS127" s="1128"/>
      <c r="BT127" s="1129" t="s">
        <v>482</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483</v>
      </c>
      <c r="CQ127" s="1044"/>
      <c r="CR127" s="1044"/>
      <c r="CS127" s="1044"/>
      <c r="CT127" s="1044"/>
      <c r="CU127" s="1044"/>
      <c r="CV127" s="1044"/>
      <c r="CW127" s="1044"/>
      <c r="CX127" s="1044"/>
      <c r="CY127" s="1044"/>
      <c r="CZ127" s="1044"/>
      <c r="DA127" s="1044"/>
      <c r="DB127" s="1044"/>
      <c r="DC127" s="1044"/>
      <c r="DD127" s="1044"/>
      <c r="DE127" s="1044"/>
      <c r="DF127" s="1045"/>
      <c r="DG127" s="1013" t="s">
        <v>138</v>
      </c>
      <c r="DH127" s="1014"/>
      <c r="DI127" s="1014"/>
      <c r="DJ127" s="1014"/>
      <c r="DK127" s="1014"/>
      <c r="DL127" s="1014" t="s">
        <v>138</v>
      </c>
      <c r="DM127" s="1014"/>
      <c r="DN127" s="1014"/>
      <c r="DO127" s="1014"/>
      <c r="DP127" s="1014"/>
      <c r="DQ127" s="1014" t="s">
        <v>138</v>
      </c>
      <c r="DR127" s="1014"/>
      <c r="DS127" s="1014"/>
      <c r="DT127" s="1014"/>
      <c r="DU127" s="1014"/>
      <c r="DV127" s="1015" t="s">
        <v>138</v>
      </c>
      <c r="DW127" s="1015"/>
      <c r="DX127" s="1015"/>
      <c r="DY127" s="1015"/>
      <c r="DZ127" s="1016"/>
    </row>
    <row r="128" spans="1:130" s="247" customFormat="1" ht="26.25" customHeight="1" thickBot="1" x14ac:dyDescent="0.25">
      <c r="A128" s="1137" t="s">
        <v>484</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485</v>
      </c>
      <c r="X128" s="1139"/>
      <c r="Y128" s="1139"/>
      <c r="Z128" s="1140"/>
      <c r="AA128" s="1141">
        <v>12295</v>
      </c>
      <c r="AB128" s="1142"/>
      <c r="AC128" s="1142"/>
      <c r="AD128" s="1142"/>
      <c r="AE128" s="1143"/>
      <c r="AF128" s="1144">
        <v>18476</v>
      </c>
      <c r="AG128" s="1142"/>
      <c r="AH128" s="1142"/>
      <c r="AI128" s="1142"/>
      <c r="AJ128" s="1143"/>
      <c r="AK128" s="1144">
        <v>16888</v>
      </c>
      <c r="AL128" s="1142"/>
      <c r="AM128" s="1142"/>
      <c r="AN128" s="1142"/>
      <c r="AO128" s="1143"/>
      <c r="AP128" s="1145"/>
      <c r="AQ128" s="1146"/>
      <c r="AR128" s="1146"/>
      <c r="AS128" s="1146"/>
      <c r="AT128" s="1147"/>
      <c r="AU128" s="283"/>
      <c r="AV128" s="283"/>
      <c r="AW128" s="283"/>
      <c r="AX128" s="982" t="s">
        <v>486</v>
      </c>
      <c r="AY128" s="983"/>
      <c r="AZ128" s="983"/>
      <c r="BA128" s="983"/>
      <c r="BB128" s="983"/>
      <c r="BC128" s="983"/>
      <c r="BD128" s="983"/>
      <c r="BE128" s="984"/>
      <c r="BF128" s="1148" t="s">
        <v>138</v>
      </c>
      <c r="BG128" s="1149"/>
      <c r="BH128" s="1149"/>
      <c r="BI128" s="1149"/>
      <c r="BJ128" s="1149"/>
      <c r="BK128" s="1149"/>
      <c r="BL128" s="1150"/>
      <c r="BM128" s="1148">
        <v>14.65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487</v>
      </c>
      <c r="CQ128" s="1131"/>
      <c r="CR128" s="1131"/>
      <c r="CS128" s="1131"/>
      <c r="CT128" s="1131"/>
      <c r="CU128" s="1131"/>
      <c r="CV128" s="1131"/>
      <c r="CW128" s="1131"/>
      <c r="CX128" s="1131"/>
      <c r="CY128" s="1131"/>
      <c r="CZ128" s="1131"/>
      <c r="DA128" s="1131"/>
      <c r="DB128" s="1131"/>
      <c r="DC128" s="1131"/>
      <c r="DD128" s="1131"/>
      <c r="DE128" s="1131"/>
      <c r="DF128" s="1132"/>
      <c r="DG128" s="1133" t="s">
        <v>138</v>
      </c>
      <c r="DH128" s="1134"/>
      <c r="DI128" s="1134"/>
      <c r="DJ128" s="1134"/>
      <c r="DK128" s="1134"/>
      <c r="DL128" s="1134" t="s">
        <v>138</v>
      </c>
      <c r="DM128" s="1134"/>
      <c r="DN128" s="1134"/>
      <c r="DO128" s="1134"/>
      <c r="DP128" s="1134"/>
      <c r="DQ128" s="1134" t="s">
        <v>138</v>
      </c>
      <c r="DR128" s="1134"/>
      <c r="DS128" s="1134"/>
      <c r="DT128" s="1134"/>
      <c r="DU128" s="1134"/>
      <c r="DV128" s="1135" t="s">
        <v>138</v>
      </c>
      <c r="DW128" s="1135"/>
      <c r="DX128" s="1135"/>
      <c r="DY128" s="1135"/>
      <c r="DZ128" s="1136"/>
    </row>
    <row r="129" spans="1:131" s="247" customFormat="1" ht="26.25" customHeight="1" x14ac:dyDescent="0.2">
      <c r="A129" s="1024" t="s">
        <v>108</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488</v>
      </c>
      <c r="X129" s="1168"/>
      <c r="Y129" s="1168"/>
      <c r="Z129" s="1169"/>
      <c r="AA129" s="1052">
        <v>5331211</v>
      </c>
      <c r="AB129" s="1053"/>
      <c r="AC129" s="1053"/>
      <c r="AD129" s="1053"/>
      <c r="AE129" s="1054"/>
      <c r="AF129" s="1055">
        <v>5420263</v>
      </c>
      <c r="AG129" s="1053"/>
      <c r="AH129" s="1053"/>
      <c r="AI129" s="1053"/>
      <c r="AJ129" s="1054"/>
      <c r="AK129" s="1055">
        <v>5579804</v>
      </c>
      <c r="AL129" s="1053"/>
      <c r="AM129" s="1053"/>
      <c r="AN129" s="1053"/>
      <c r="AO129" s="1054"/>
      <c r="AP129" s="1170"/>
      <c r="AQ129" s="1171"/>
      <c r="AR129" s="1171"/>
      <c r="AS129" s="1171"/>
      <c r="AT129" s="1172"/>
      <c r="AU129" s="285"/>
      <c r="AV129" s="285"/>
      <c r="AW129" s="285"/>
      <c r="AX129" s="1161" t="s">
        <v>489</v>
      </c>
      <c r="AY129" s="1044"/>
      <c r="AZ129" s="1044"/>
      <c r="BA129" s="1044"/>
      <c r="BB129" s="1044"/>
      <c r="BC129" s="1044"/>
      <c r="BD129" s="1044"/>
      <c r="BE129" s="1045"/>
      <c r="BF129" s="1162" t="s">
        <v>138</v>
      </c>
      <c r="BG129" s="1163"/>
      <c r="BH129" s="1163"/>
      <c r="BI129" s="1163"/>
      <c r="BJ129" s="1163"/>
      <c r="BK129" s="1163"/>
      <c r="BL129" s="1164"/>
      <c r="BM129" s="1162">
        <v>19.649999999999999</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1024" t="s">
        <v>490</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491</v>
      </c>
      <c r="X130" s="1168"/>
      <c r="Y130" s="1168"/>
      <c r="Z130" s="1169"/>
      <c r="AA130" s="1052">
        <v>798432</v>
      </c>
      <c r="AB130" s="1053"/>
      <c r="AC130" s="1053"/>
      <c r="AD130" s="1053"/>
      <c r="AE130" s="1054"/>
      <c r="AF130" s="1055">
        <v>789280</v>
      </c>
      <c r="AG130" s="1053"/>
      <c r="AH130" s="1053"/>
      <c r="AI130" s="1053"/>
      <c r="AJ130" s="1054"/>
      <c r="AK130" s="1055">
        <v>764116</v>
      </c>
      <c r="AL130" s="1053"/>
      <c r="AM130" s="1053"/>
      <c r="AN130" s="1053"/>
      <c r="AO130" s="1054"/>
      <c r="AP130" s="1170"/>
      <c r="AQ130" s="1171"/>
      <c r="AR130" s="1171"/>
      <c r="AS130" s="1171"/>
      <c r="AT130" s="1172"/>
      <c r="AU130" s="285"/>
      <c r="AV130" s="285"/>
      <c r="AW130" s="285"/>
      <c r="AX130" s="1161" t="s">
        <v>492</v>
      </c>
      <c r="AY130" s="1044"/>
      <c r="AZ130" s="1044"/>
      <c r="BA130" s="1044"/>
      <c r="BB130" s="1044"/>
      <c r="BC130" s="1044"/>
      <c r="BD130" s="1044"/>
      <c r="BE130" s="1045"/>
      <c r="BF130" s="1198">
        <v>5.6</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493</v>
      </c>
      <c r="X131" s="1206"/>
      <c r="Y131" s="1206"/>
      <c r="Z131" s="1207"/>
      <c r="AA131" s="1099">
        <v>4532779</v>
      </c>
      <c r="AB131" s="1078"/>
      <c r="AC131" s="1078"/>
      <c r="AD131" s="1078"/>
      <c r="AE131" s="1079"/>
      <c r="AF131" s="1077">
        <v>4630983</v>
      </c>
      <c r="AG131" s="1078"/>
      <c r="AH131" s="1078"/>
      <c r="AI131" s="1078"/>
      <c r="AJ131" s="1079"/>
      <c r="AK131" s="1077">
        <v>4815688</v>
      </c>
      <c r="AL131" s="1078"/>
      <c r="AM131" s="1078"/>
      <c r="AN131" s="1078"/>
      <c r="AO131" s="1079"/>
      <c r="AP131" s="1208"/>
      <c r="AQ131" s="1209"/>
      <c r="AR131" s="1209"/>
      <c r="AS131" s="1209"/>
      <c r="AT131" s="1210"/>
      <c r="AU131" s="285"/>
      <c r="AV131" s="285"/>
      <c r="AW131" s="285"/>
      <c r="AX131" s="1180" t="s">
        <v>494</v>
      </c>
      <c r="AY131" s="1131"/>
      <c r="AZ131" s="1131"/>
      <c r="BA131" s="1131"/>
      <c r="BB131" s="1131"/>
      <c r="BC131" s="1131"/>
      <c r="BD131" s="1131"/>
      <c r="BE131" s="1132"/>
      <c r="BF131" s="1181" t="s">
        <v>138</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87" t="s">
        <v>495</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496</v>
      </c>
      <c r="W132" s="1191"/>
      <c r="X132" s="1191"/>
      <c r="Y132" s="1191"/>
      <c r="Z132" s="1192"/>
      <c r="AA132" s="1193">
        <v>7.1473151460000004</v>
      </c>
      <c r="AB132" s="1194"/>
      <c r="AC132" s="1194"/>
      <c r="AD132" s="1194"/>
      <c r="AE132" s="1195"/>
      <c r="AF132" s="1196">
        <v>5.3295164330000002</v>
      </c>
      <c r="AG132" s="1194"/>
      <c r="AH132" s="1194"/>
      <c r="AI132" s="1194"/>
      <c r="AJ132" s="1195"/>
      <c r="AK132" s="1196">
        <v>4.441857529</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497</v>
      </c>
      <c r="W133" s="1174"/>
      <c r="X133" s="1174"/>
      <c r="Y133" s="1174"/>
      <c r="Z133" s="1175"/>
      <c r="AA133" s="1176">
        <v>8.1999999999999993</v>
      </c>
      <c r="AB133" s="1177"/>
      <c r="AC133" s="1177"/>
      <c r="AD133" s="1177"/>
      <c r="AE133" s="1178"/>
      <c r="AF133" s="1176">
        <v>6.9</v>
      </c>
      <c r="AG133" s="1177"/>
      <c r="AH133" s="1177"/>
      <c r="AI133" s="1177"/>
      <c r="AJ133" s="1178"/>
      <c r="AK133" s="1176">
        <v>5.6</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8y6HvSPOfDyRtbHE/iAMmooSvWhp9cbemCIxqjxiaYtW7TzCJ38mGGnVCJ0zXir5T2FBktTx78hs9lW6rGeh2A==" saltValue="pHdc/rE9wXpv2ZZsgjTcd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Y43" zoomScale="90" zoomScaleNormal="85" zoomScaleSheetLayoutView="90" workbookViewId="0">
      <selection activeCell="DB52" sqref="DB52"/>
    </sheetView>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498</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5rcA6pJMdNvlapk/AvelIEgQVVfCAGIegjm0cVw7CN1AVYYGEUfvAC4B+V6UkLIkgxWAMr+4iVGZXgxkrC8IRQ==" saltValue="qNand2sB9gPpVPcsD0pPy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Y64" zoomScaleNormal="100"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WY/9wtLi409SrD/GS/E5oD2fG1Pc1MXJN7ga7Qxh041aUg9CPxYTQh/ryoZ9oLZ97BWuJJANhvJEZw6G4pdlpA==" saltValue="TuGqIfHl2mOioYvGDfXbm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6"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499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500</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501</v>
      </c>
      <c r="AP7" s="304"/>
      <c r="AQ7" s="305" t="s">
        <v>502</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503</v>
      </c>
      <c r="AQ8" s="311" t="s">
        <v>504</v>
      </c>
      <c r="AR8" s="312" t="s">
        <v>505</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506</v>
      </c>
      <c r="AL9" s="1217"/>
      <c r="AM9" s="1217"/>
      <c r="AN9" s="1218"/>
      <c r="AO9" s="313">
        <v>1292743</v>
      </c>
      <c r="AP9" s="313">
        <v>63710</v>
      </c>
      <c r="AQ9" s="314">
        <v>62963</v>
      </c>
      <c r="AR9" s="315">
        <v>1.2</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507</v>
      </c>
      <c r="AL10" s="1217"/>
      <c r="AM10" s="1217"/>
      <c r="AN10" s="1218"/>
      <c r="AO10" s="316">
        <v>196028</v>
      </c>
      <c r="AP10" s="316">
        <v>9661</v>
      </c>
      <c r="AQ10" s="317">
        <v>6807</v>
      </c>
      <c r="AR10" s="318">
        <v>41.9</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508</v>
      </c>
      <c r="AL11" s="1217"/>
      <c r="AM11" s="1217"/>
      <c r="AN11" s="1218"/>
      <c r="AO11" s="316">
        <v>227795</v>
      </c>
      <c r="AP11" s="316">
        <v>11226</v>
      </c>
      <c r="AQ11" s="317">
        <v>9161</v>
      </c>
      <c r="AR11" s="318">
        <v>22.5</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509</v>
      </c>
      <c r="AL12" s="1217"/>
      <c r="AM12" s="1217"/>
      <c r="AN12" s="1218"/>
      <c r="AO12" s="316" t="s">
        <v>510</v>
      </c>
      <c r="AP12" s="316" t="s">
        <v>510</v>
      </c>
      <c r="AQ12" s="317">
        <v>469</v>
      </c>
      <c r="AR12" s="318" t="s">
        <v>510</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511</v>
      </c>
      <c r="AL13" s="1217"/>
      <c r="AM13" s="1217"/>
      <c r="AN13" s="1218"/>
      <c r="AO13" s="316" t="s">
        <v>510</v>
      </c>
      <c r="AP13" s="316" t="s">
        <v>510</v>
      </c>
      <c r="AQ13" s="317" t="s">
        <v>510</v>
      </c>
      <c r="AR13" s="318" t="s">
        <v>510</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512</v>
      </c>
      <c r="AL14" s="1217"/>
      <c r="AM14" s="1217"/>
      <c r="AN14" s="1218"/>
      <c r="AO14" s="316">
        <v>36279</v>
      </c>
      <c r="AP14" s="316">
        <v>1788</v>
      </c>
      <c r="AQ14" s="317">
        <v>2905</v>
      </c>
      <c r="AR14" s="318">
        <v>-38.5</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513</v>
      </c>
      <c r="AL15" s="1217"/>
      <c r="AM15" s="1217"/>
      <c r="AN15" s="1218"/>
      <c r="AO15" s="316" t="s">
        <v>510</v>
      </c>
      <c r="AP15" s="316" t="s">
        <v>510</v>
      </c>
      <c r="AQ15" s="317">
        <v>1486</v>
      </c>
      <c r="AR15" s="318" t="s">
        <v>510</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514</v>
      </c>
      <c r="AL16" s="1220"/>
      <c r="AM16" s="1220"/>
      <c r="AN16" s="1221"/>
      <c r="AO16" s="316">
        <v>-110887</v>
      </c>
      <c r="AP16" s="316">
        <v>-5465</v>
      </c>
      <c r="AQ16" s="317">
        <v>-5107</v>
      </c>
      <c r="AR16" s="318">
        <v>7</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189</v>
      </c>
      <c r="AL17" s="1220"/>
      <c r="AM17" s="1220"/>
      <c r="AN17" s="1221"/>
      <c r="AO17" s="316">
        <v>1641958</v>
      </c>
      <c r="AP17" s="316">
        <v>80921</v>
      </c>
      <c r="AQ17" s="317">
        <v>78684</v>
      </c>
      <c r="AR17" s="318">
        <v>2.8</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515</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516</v>
      </c>
      <c r="AP20" s="324" t="s">
        <v>517</v>
      </c>
      <c r="AQ20" s="325" t="s">
        <v>518</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519</v>
      </c>
      <c r="AL21" s="1212"/>
      <c r="AM21" s="1212"/>
      <c r="AN21" s="1213"/>
      <c r="AO21" s="328">
        <v>7</v>
      </c>
      <c r="AP21" s="329">
        <v>7.53</v>
      </c>
      <c r="AQ21" s="330">
        <v>-0.53</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520</v>
      </c>
      <c r="AL22" s="1212"/>
      <c r="AM22" s="1212"/>
      <c r="AN22" s="1213"/>
      <c r="AO22" s="333">
        <v>100.7</v>
      </c>
      <c r="AP22" s="334">
        <v>97.4</v>
      </c>
      <c r="AQ22" s="335">
        <v>3.3</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521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522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523</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501</v>
      </c>
      <c r="AP30" s="304"/>
      <c r="AQ30" s="305" t="s">
        <v>502</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503</v>
      </c>
      <c r="AQ31" s="311" t="s">
        <v>504</v>
      </c>
      <c r="AR31" s="312" t="s">
        <v>505</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524</v>
      </c>
      <c r="AL32" s="1228"/>
      <c r="AM32" s="1228"/>
      <c r="AN32" s="1229"/>
      <c r="AO32" s="343">
        <v>610164</v>
      </c>
      <c r="AP32" s="343">
        <v>30071</v>
      </c>
      <c r="AQ32" s="344">
        <v>34297</v>
      </c>
      <c r="AR32" s="345">
        <v>-12.3</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525</v>
      </c>
      <c r="AL33" s="1228"/>
      <c r="AM33" s="1228"/>
      <c r="AN33" s="1229"/>
      <c r="AO33" s="343" t="s">
        <v>510</v>
      </c>
      <c r="AP33" s="343" t="s">
        <v>510</v>
      </c>
      <c r="AQ33" s="344" t="s">
        <v>510</v>
      </c>
      <c r="AR33" s="345" t="s">
        <v>510</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526</v>
      </c>
      <c r="AL34" s="1228"/>
      <c r="AM34" s="1228"/>
      <c r="AN34" s="1229"/>
      <c r="AO34" s="343" t="s">
        <v>510</v>
      </c>
      <c r="AP34" s="343" t="s">
        <v>510</v>
      </c>
      <c r="AQ34" s="344" t="s">
        <v>510</v>
      </c>
      <c r="AR34" s="345" t="s">
        <v>510</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527</v>
      </c>
      <c r="AL35" s="1228"/>
      <c r="AM35" s="1228"/>
      <c r="AN35" s="1229"/>
      <c r="AO35" s="343">
        <v>373115</v>
      </c>
      <c r="AP35" s="343">
        <v>18388</v>
      </c>
      <c r="AQ35" s="344">
        <v>14866</v>
      </c>
      <c r="AR35" s="345">
        <v>23.7</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528</v>
      </c>
      <c r="AL36" s="1228"/>
      <c r="AM36" s="1228"/>
      <c r="AN36" s="1229"/>
      <c r="AO36" s="343">
        <v>11544</v>
      </c>
      <c r="AP36" s="343">
        <v>569</v>
      </c>
      <c r="AQ36" s="344">
        <v>2278</v>
      </c>
      <c r="AR36" s="345">
        <v>-75</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529</v>
      </c>
      <c r="AL37" s="1228"/>
      <c r="AM37" s="1228"/>
      <c r="AN37" s="1229"/>
      <c r="AO37" s="343">
        <v>87</v>
      </c>
      <c r="AP37" s="343">
        <v>4</v>
      </c>
      <c r="AQ37" s="344">
        <v>453</v>
      </c>
      <c r="AR37" s="345">
        <v>-99.1</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530</v>
      </c>
      <c r="AL38" s="1231"/>
      <c r="AM38" s="1231"/>
      <c r="AN38" s="1232"/>
      <c r="AO38" s="346" t="s">
        <v>510</v>
      </c>
      <c r="AP38" s="346" t="s">
        <v>510</v>
      </c>
      <c r="AQ38" s="347">
        <v>1</v>
      </c>
      <c r="AR38" s="335" t="s">
        <v>510</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531</v>
      </c>
      <c r="AL39" s="1231"/>
      <c r="AM39" s="1231"/>
      <c r="AN39" s="1232"/>
      <c r="AO39" s="343">
        <v>-16888</v>
      </c>
      <c r="AP39" s="343">
        <v>-832</v>
      </c>
      <c r="AQ39" s="344">
        <v>-3000</v>
      </c>
      <c r="AR39" s="345">
        <v>-72.3</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532</v>
      </c>
      <c r="AL40" s="1228"/>
      <c r="AM40" s="1228"/>
      <c r="AN40" s="1229"/>
      <c r="AO40" s="343">
        <v>-764116</v>
      </c>
      <c r="AP40" s="343">
        <v>-37658</v>
      </c>
      <c r="AQ40" s="344">
        <v>-34641</v>
      </c>
      <c r="AR40" s="345">
        <v>8.6999999999999993</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301</v>
      </c>
      <c r="AL41" s="1234"/>
      <c r="AM41" s="1234"/>
      <c r="AN41" s="1235"/>
      <c r="AO41" s="343">
        <v>213906</v>
      </c>
      <c r="AP41" s="343">
        <v>10542</v>
      </c>
      <c r="AQ41" s="344">
        <v>14254</v>
      </c>
      <c r="AR41" s="345">
        <v>-26</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533</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534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535</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501</v>
      </c>
      <c r="AN49" s="1224" t="s">
        <v>536</v>
      </c>
      <c r="AO49" s="1225"/>
      <c r="AP49" s="1225"/>
      <c r="AQ49" s="1225"/>
      <c r="AR49" s="1226"/>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537</v>
      </c>
      <c r="AO50" s="360" t="s">
        <v>538</v>
      </c>
      <c r="AP50" s="361" t="s">
        <v>539</v>
      </c>
      <c r="AQ50" s="362" t="s">
        <v>540</v>
      </c>
      <c r="AR50" s="363" t="s">
        <v>541</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542</v>
      </c>
      <c r="AL51" s="356"/>
      <c r="AM51" s="364">
        <v>2743205</v>
      </c>
      <c r="AN51" s="365">
        <v>136573</v>
      </c>
      <c r="AO51" s="366">
        <v>19</v>
      </c>
      <c r="AP51" s="367">
        <v>56894</v>
      </c>
      <c r="AQ51" s="368">
        <v>-35</v>
      </c>
      <c r="AR51" s="369">
        <v>54</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543</v>
      </c>
      <c r="AM52" s="372">
        <v>412753</v>
      </c>
      <c r="AN52" s="373">
        <v>20549</v>
      </c>
      <c r="AO52" s="374">
        <v>-36.1</v>
      </c>
      <c r="AP52" s="375">
        <v>32548</v>
      </c>
      <c r="AQ52" s="376">
        <v>-26</v>
      </c>
      <c r="AR52" s="377">
        <v>-10.1</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544</v>
      </c>
      <c r="AL53" s="356"/>
      <c r="AM53" s="364">
        <v>1896350</v>
      </c>
      <c r="AN53" s="365">
        <v>94289</v>
      </c>
      <c r="AO53" s="366">
        <v>-31</v>
      </c>
      <c r="AP53" s="367">
        <v>57122</v>
      </c>
      <c r="AQ53" s="368">
        <v>0.4</v>
      </c>
      <c r="AR53" s="369">
        <v>-31.4</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543</v>
      </c>
      <c r="AM54" s="372">
        <v>565539</v>
      </c>
      <c r="AN54" s="373">
        <v>28119</v>
      </c>
      <c r="AO54" s="374">
        <v>36.799999999999997</v>
      </c>
      <c r="AP54" s="375">
        <v>36191</v>
      </c>
      <c r="AQ54" s="376">
        <v>11.2</v>
      </c>
      <c r="AR54" s="377">
        <v>25.6</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545</v>
      </c>
      <c r="AL55" s="356"/>
      <c r="AM55" s="364">
        <v>2067371</v>
      </c>
      <c r="AN55" s="365">
        <v>102772</v>
      </c>
      <c r="AO55" s="366">
        <v>9</v>
      </c>
      <c r="AP55" s="367">
        <v>53655</v>
      </c>
      <c r="AQ55" s="368">
        <v>-6.1</v>
      </c>
      <c r="AR55" s="369">
        <v>15.1</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543</v>
      </c>
      <c r="AM56" s="372">
        <v>683599</v>
      </c>
      <c r="AN56" s="373">
        <v>33983</v>
      </c>
      <c r="AO56" s="374">
        <v>20.9</v>
      </c>
      <c r="AP56" s="375">
        <v>32719</v>
      </c>
      <c r="AQ56" s="376">
        <v>-9.6</v>
      </c>
      <c r="AR56" s="377">
        <v>30.5</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546</v>
      </c>
      <c r="AL57" s="356"/>
      <c r="AM57" s="364">
        <v>3188291</v>
      </c>
      <c r="AN57" s="365">
        <v>158110</v>
      </c>
      <c r="AO57" s="366">
        <v>53.8</v>
      </c>
      <c r="AP57" s="367">
        <v>53869</v>
      </c>
      <c r="AQ57" s="368">
        <v>0.4</v>
      </c>
      <c r="AR57" s="369">
        <v>53.4</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543</v>
      </c>
      <c r="AM58" s="372">
        <v>991093</v>
      </c>
      <c r="AN58" s="373">
        <v>49149</v>
      </c>
      <c r="AO58" s="374">
        <v>44.6</v>
      </c>
      <c r="AP58" s="375">
        <v>35046</v>
      </c>
      <c r="AQ58" s="376">
        <v>7.1</v>
      </c>
      <c r="AR58" s="377">
        <v>37.5</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547</v>
      </c>
      <c r="AL59" s="356"/>
      <c r="AM59" s="364">
        <v>3056366</v>
      </c>
      <c r="AN59" s="365">
        <v>150627</v>
      </c>
      <c r="AO59" s="366">
        <v>-4.7</v>
      </c>
      <c r="AP59" s="367">
        <v>59119</v>
      </c>
      <c r="AQ59" s="368">
        <v>9.6999999999999993</v>
      </c>
      <c r="AR59" s="369">
        <v>-14.4</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543</v>
      </c>
      <c r="AM60" s="372">
        <v>560682</v>
      </c>
      <c r="AN60" s="373">
        <v>27632</v>
      </c>
      <c r="AO60" s="374">
        <v>-43.8</v>
      </c>
      <c r="AP60" s="375">
        <v>29900</v>
      </c>
      <c r="AQ60" s="376">
        <v>-14.7</v>
      </c>
      <c r="AR60" s="377">
        <v>-29.1</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548</v>
      </c>
      <c r="AL61" s="378"/>
      <c r="AM61" s="379">
        <v>2590317</v>
      </c>
      <c r="AN61" s="380">
        <v>128474</v>
      </c>
      <c r="AO61" s="381">
        <v>9.1999999999999993</v>
      </c>
      <c r="AP61" s="382">
        <v>56132</v>
      </c>
      <c r="AQ61" s="383">
        <v>-6.1</v>
      </c>
      <c r="AR61" s="369">
        <v>15.3</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543</v>
      </c>
      <c r="AM62" s="372">
        <v>642733</v>
      </c>
      <c r="AN62" s="373">
        <v>31886</v>
      </c>
      <c r="AO62" s="374">
        <v>4.5</v>
      </c>
      <c r="AP62" s="375">
        <v>33281</v>
      </c>
      <c r="AQ62" s="376">
        <v>-6.4</v>
      </c>
      <c r="AR62" s="377">
        <v>10.9</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NMC/Q2tk+7c04X+eiI5txla75nYsh1lpxV6VlI00SUZn+t740PpC7G4n9Rz9A+tGYc2u8mBhMn6+TAlE+72SJw==" saltValue="ACJWmJhWQLuUbHgYcYesH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5" zoomScale="80" zoomScaleNormal="80" zoomScaleSheetLayoutView="55" workbookViewId="0">
      <selection activeCell="BJ103" sqref="BJ103"/>
    </sheetView>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550</v>
      </c>
    </row>
    <row r="120" spans="125:125" ht="13.5" hidden="1" customHeight="1" x14ac:dyDescent="0.2"/>
    <row r="121" spans="125:125" ht="13.5" hidden="1" customHeight="1" x14ac:dyDescent="0.2">
      <c r="DU121" s="291"/>
    </row>
  </sheetData>
  <sheetProtection algorithmName="SHA-512" hashValue="iVU9EP9nFfYmaWRH3C/d+GYqul2xgAUem14U1kBvQKdjZ5+SYBynv0ZbFzgFhwJXajuEYpoAboijy5p+OCrNDQ==" saltValue="8r6dQSyJ1ZGbJyjR5LILY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7" zoomScaleNormal="100" zoomScaleSheetLayoutView="55" workbookViewId="0">
      <selection activeCell="W116" sqref="W116"/>
    </sheetView>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551</v>
      </c>
    </row>
  </sheetData>
  <sheetProtection algorithmName="SHA-512" hashValue="MbLPixe+aHR8xLgA+Zioku75Bc//A35v3fKaH8orvSv/EUWkolN0fc3rkk/Pim0iYNiOOO5yCZt33X3bvMgN5g==" saltValue="QKKnV25tec3FJqlRo0Sep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45"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2">
      <c r="B47" s="10"/>
      <c r="C47" s="1236" t="s">
        <v>3</v>
      </c>
      <c r="D47" s="1236"/>
      <c r="E47" s="1237"/>
      <c r="F47" s="11">
        <v>42.33</v>
      </c>
      <c r="G47" s="12">
        <v>37.32</v>
      </c>
      <c r="H47" s="12">
        <v>40.67</v>
      </c>
      <c r="I47" s="12">
        <v>44.46</v>
      </c>
      <c r="J47" s="13">
        <v>46.22</v>
      </c>
    </row>
    <row r="48" spans="2:10" ht="57.75" customHeight="1" x14ac:dyDescent="0.2">
      <c r="B48" s="14"/>
      <c r="C48" s="1238" t="s">
        <v>4</v>
      </c>
      <c r="D48" s="1238"/>
      <c r="E48" s="1239"/>
      <c r="F48" s="15">
        <v>6.18</v>
      </c>
      <c r="G48" s="16">
        <v>5.87</v>
      </c>
      <c r="H48" s="16">
        <v>9.0500000000000007</v>
      </c>
      <c r="I48" s="16">
        <v>6.24</v>
      </c>
      <c r="J48" s="17">
        <v>7.65</v>
      </c>
    </row>
    <row r="49" spans="2:10" ht="57.75" customHeight="1" thickBot="1" x14ac:dyDescent="0.25">
      <c r="B49" s="18"/>
      <c r="C49" s="1240" t="s">
        <v>5</v>
      </c>
      <c r="D49" s="1240"/>
      <c r="E49" s="1241"/>
      <c r="F49" s="19">
        <v>6.58</v>
      </c>
      <c r="G49" s="20" t="s">
        <v>557</v>
      </c>
      <c r="H49" s="20">
        <v>6.09</v>
      </c>
      <c r="I49" s="20">
        <v>1.79</v>
      </c>
      <c r="J49" s="21">
        <v>4.62</v>
      </c>
    </row>
    <row r="50" spans="2:10" ht="13.5" customHeight="1" x14ac:dyDescent="0.2"/>
  </sheetData>
  <sheetProtection algorithmName="SHA-512" hashValue="NBRfx0YchfjTSQG2J1mqIrFjyEsNmetVR0VVaHgdOxJvQsclniuBlRtFXwZcDISUkbY18w6LQj+eABxUHoJQ9A==" saltValue="kJqBky9s4W0GKsttlE8m0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渡部 祥一</cp:lastModifiedBy>
  <cp:lastPrinted>2021-09-16T00:48:21Z</cp:lastPrinted>
  <dcterms:created xsi:type="dcterms:W3CDTF">2021-02-05T01:20:59Z</dcterms:created>
  <dcterms:modified xsi:type="dcterms:W3CDTF">2021-09-16T00:49:20Z</dcterms:modified>
  <cp:category/>
</cp:coreProperties>
</file>