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50\Desktop\R031020_【補足説明】【追加作業依頼】令和元年度財政状況資料集の作成について（公会計分\"/>
    </mc:Choice>
  </mc:AlternateContent>
  <bookViews>
    <workbookView xWindow="0" yWindow="0" windowWidth="15360" windowHeight="7632" tabRatio="922" firstSheet="1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AP23" i="12"/>
  <c r="AA23" i="12"/>
  <c r="V23" i="12"/>
  <c r="Q23" i="12"/>
  <c r="AA32" i="12" l="1"/>
  <c r="V32" i="12"/>
  <c r="Q32" i="12"/>
  <c r="AA31" i="12"/>
  <c r="AA29" i="12" l="1"/>
  <c r="AA28" i="12" l="1"/>
  <c r="AA30" i="12" l="1"/>
  <c r="AA8" i="12" l="1"/>
  <c r="AA7"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W39" i="10"/>
  <c r="BW40" i="10" s="1"/>
  <c r="BE39" i="10"/>
  <c r="AM39" i="10"/>
  <c r="U39" i="10"/>
  <c r="C39" i="10"/>
  <c r="CO38" i="10"/>
  <c r="BE38" i="10"/>
  <c r="AM38" i="10"/>
  <c r="U38" i="10"/>
  <c r="C38" i="10"/>
  <c r="CO37" i="10"/>
  <c r="BE37" i="10"/>
  <c r="AM37" i="10"/>
  <c r="U37" i="10"/>
  <c r="C37" i="10"/>
  <c r="CO36" i="10"/>
  <c r="BW36" i="10"/>
  <c r="BW37" i="10" s="1"/>
  <c r="BW38" i="10" s="1"/>
  <c r="BE36" i="10"/>
  <c r="AM36" i="10"/>
  <c r="C36" i="10"/>
  <c r="CO35" i="10"/>
  <c r="BW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alcChain>
</file>

<file path=xl/sharedStrings.xml><?xml version="1.0" encoding="utf-8"?>
<sst xmlns="http://schemas.openxmlformats.org/spreadsheetml/2006/main" count="1129" uniqueCount="609">
  <si>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</si>
  <si>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</si>
  <si>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</si>
  <si>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</si>
  <si>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</si>
  <si>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</si>
  <si>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</si>
  <si>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</si>
  <si>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</si>
  <si>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</si>
  <si>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</si>
  <si>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</si>
  <si>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</si>
  <si>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</si>
  <si>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</si>
  <si>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</si>
  <si>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</si>
  <si>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</si>
  <si>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</si>
  <si>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</si>
  <si>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</si>
  <si>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</si>
  <si>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</si>
  <si>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</si>
  <si>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</si>
  <si>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</si>
  <si>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</si>
  <si>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</si>
  <si>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</si>
  <si>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</si>
  <si>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</si>
  <si>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</si>
  <si>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</si>
  <si>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</si>
  <si>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</si>
  <si>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</si>
  <si>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</si>
  <si>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</si>
  <si>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</si>
  <si>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</si>
  <si>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</si>
  <si>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</si>
  <si>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</si>
  <si>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</si>
  <si>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</si>
  <si>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</si>
  <si>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</si>
  <si>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</si>
  <si>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</si>
  <si>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</si>
  <si>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</si>
  <si>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</si>
  <si>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</si>
  <si>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</si>
  <si>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</si>
  <si>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</si>
  <si>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</si>
  <si>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</si>
  <si>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</si>
  <si>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</si>
  <si>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</si>
  <si>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</si>
  <si>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</si>
  <si>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</si>
  <si>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</si>
  <si>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</si>
  <si>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</si>
  <si>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</si>
  <si>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</si>
  <si>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</si>
  <si>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</si>
  <si>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</si>
  <si>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</si>
  <si>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</si>
  <si>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</si>
  <si>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</si>
  <si>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</si>
  <si>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</si>
  <si>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</si>
  <si>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</si>
  <si>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</si>
  <si>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</si>
  <si>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</si>
  <si>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</si>
  <si>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</si>
  <si>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</si>
  <si>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</si>
  <si>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</si>
  <si>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</si>
  <si>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</si>
  <si>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</si>
  <si>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</si>
  <si>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</si>
  <si>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</si>
  <si>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</si>
  <si>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</si>
  <si>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</si>
  <si>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</si>
  <si>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西郷村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</si>
  <si>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</si>
  <si>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</si>
  <si>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</si>
  <si>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</si>
  <si>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</si>
  <si>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</si>
  <si>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</si>
  <si>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</si>
  <si>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</si>
  <si>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</si>
  <si>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</si>
  <si>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</si>
  <si>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</si>
  <si>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</si>
  <si>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</si>
  <si>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</si>
  <si>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</si>
  <si>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</si>
  <si>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</si>
  <si>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</si>
  <si>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</si>
  <si>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</si>
  <si>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</si>
  <si>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</si>
  <si>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</si>
  <si>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</si>
  <si>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</si>
  <si>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</si>
  <si>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</si>
  <si>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</si>
  <si>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</si>
  <si>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</si>
  <si>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</si>
  <si>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</si>
  <si>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</si>
  <si>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</si>
  <si>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</si>
  <si>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</si>
  <si>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</si>
  <si>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</si>
  <si>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</si>
  <si>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</si>
  <si>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</si>
  <si>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</si>
  <si>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</si>
  <si>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</si>
  <si>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</si>
  <si>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</si>
  <si>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</si>
  <si>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</si>
  <si>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</si>
  <si>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</si>
  <si>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</si>
  <si>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</si>
  <si>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</si>
  <si>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</si>
  <si>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</si>
  <si>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</si>
  <si>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</si>
  <si>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</si>
  <si>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</si>
  <si>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</si>
  <si>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</si>
  <si>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</si>
  <si>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</si>
  <si>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</si>
  <si>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</si>
  <si>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</si>
  <si>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</si>
  <si>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</si>
  <si>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</si>
  <si>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</si>
  <si>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</si>
  <si>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</si>
  <si>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</si>
  <si>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</si>
  <si>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</si>
  <si>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</si>
  <si>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</si>
  <si>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</si>
  <si>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</si>
  <si>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</si>
  <si>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</si>
  <si>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</si>
  <si>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</si>
  <si>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</si>
  <si>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</si>
  <si>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</si>
  <si>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</si>
  <si>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</si>
  <si>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</si>
  <si>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</si>
  <si>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</si>
  <si>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</si>
  <si>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</si>
  <si>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</si>
  <si>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</si>
  <si>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</si>
  <si>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</si>
  <si>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</si>
  <si>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</si>
  <si>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</si>
  <si>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</si>
  <si>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</si>
  <si>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</si>
  <si>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</si>
  <si>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</si>
  <si>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</si>
  <si>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</si>
  <si>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</si>
  <si>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</si>
  <si>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</si>
  <si>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</si>
  <si>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</si>
  <si>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</si>
  <si>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福島県西郷村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</si>
  <si>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</si>
  <si>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</si>
  <si>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</si>
  <si>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</si>
  <si>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</si>
  <si>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</si>
  <si>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</si>
  <si>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</si>
  <si>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</si>
  <si>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</si>
  <si>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</si>
  <si>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</si>
  <si>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</si>
  <si>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</si>
  <si>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</si>
  <si>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</si>
  <si>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</si>
  <si>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</si>
  <si>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</si>
  <si>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</si>
  <si>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</si>
  <si>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</si>
  <si>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</si>
  <si>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</si>
  <si>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</si>
  <si>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</si>
  <si>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</si>
  <si>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</si>
  <si>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</si>
  <si>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</si>
  <si>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</si>
  <si>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</si>
  <si>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</si>
  <si>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</si>
  <si>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</si>
  <si>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</si>
  <si>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</si>
  <si>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</si>
  <si>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</si>
  <si>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</si>
  <si>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</si>
  <si>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</si>
  <si>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</si>
  <si>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</si>
  <si>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</si>
  <si>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</si>
  <si>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</si>
  <si>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</si>
  <si>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</si>
  <si>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</si>
  <si>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</si>
  <si>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</si>
  <si>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</si>
  <si>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</si>
  <si>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</si>
  <si>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</si>
  <si>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</si>
  <si>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</si>
  <si>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</si>
  <si>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</si>
  <si>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</si>
  <si>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</si>
  <si>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</si>
  <si>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</si>
  <si>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</si>
  <si>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</si>
  <si>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</si>
  <si>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</si>
  <si>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</si>
  <si>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</si>
  <si>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</si>
  <si>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</si>
  <si>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</si>
  <si>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</si>
  <si>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</si>
  <si>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</si>
  <si>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</si>
  <si>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</si>
  <si>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</si>
  <si>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</si>
  <si>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</si>
  <si>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</si>
  <si>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</si>
  <si>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</si>
  <si>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</si>
  <si>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</si>
  <si>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</si>
  <si>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</si>
  <si>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</si>
  <si>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</si>
  <si>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</si>
  <si>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</si>
  <si>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</si>
  <si>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</si>
  <si>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</si>
  <si>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</si>
  <si>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</si>
  <si>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</si>
  <si>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</si>
  <si>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</si>
  <si>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</si>
  <si>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</si>
  <si>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</si>
  <si>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</si>
  <si>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</si>
  <si>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</si>
  <si>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</si>
  <si>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</si>
  <si>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</si>
  <si>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</si>
  <si>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</si>
  <si>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</si>
  <si>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</si>
  <si>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</si>
  <si>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</si>
  <si>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</si>
  <si>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</si>
  <si>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</si>
  <si>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</si>
  <si>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</si>
  <si>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</si>
  <si>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</si>
  <si>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</si>
  <si>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</si>
  <si>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</si>
  <si>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</si>
  <si>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</si>
  <si>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</si>
  <si>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</si>
  <si>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</si>
  <si>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</si>
  <si>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</si>
  <si>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</si>
  <si>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</si>
  <si>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</si>
  <si>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</si>
  <si>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</si>
  <si>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</si>
  <si>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</si>
  <si>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</si>
  <si>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</si>
  <si>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</si>
  <si>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</si>
  <si>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</si>
  <si>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</si>
  <si>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</si>
  <si>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</si>
  <si>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</si>
  <si>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</si>
  <si>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</si>
  <si>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</si>
  <si>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</si>
  <si>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</si>
  <si>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</si>
  <si>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福島県西郷村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</si>
  <si>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</si>
  <si>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</si>
  <si>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</si>
  <si>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</si>
  <si>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</si>
  <si>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</si>
  <si>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</si>
  <si>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</si>
  <si>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</si>
  <si>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</si>
  <si>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</si>
  <si>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</si>
  <si>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</si>
  <si>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</si>
  <si>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</si>
  <si>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</si>
  <si>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</si>
  <si>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</si>
  <si>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</si>
  <si>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</si>
  <si>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</si>
  <si>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</si>
  <si>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</si>
  <si>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</si>
  <si>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</si>
  <si>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</si>
  <si>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</si>
  <si>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</si>
  <si>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</si>
  <si>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</si>
  <si>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</si>
  <si>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</si>
  <si>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</si>
  <si>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</si>
  <si>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</si>
  <si>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</si>
  <si>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</si>
  <si>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t>
    <phoneticPr fontId="5"/>
  </si>
  <si>
    <t>法適用企業</t>
    <phoneticPr fontId="5"/>
  </si>
  <si>
    <t>工業用水道事業</t>
    <phoneticPr fontId="5"/>
  </si>
  <si>
    <t>公共下水道事業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</si>
  <si>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</si>
  <si>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</si>
  <si>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</si>
  <si>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</si>
  <si>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</si>
  <si>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</si>
  <si>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</si>
  <si>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</si>
  <si>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</si>
  <si>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</si>
  <si>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</si>
  <si>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</si>
  <si>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</si>
  <si>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</si>
  <si>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</si>
  <si>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</si>
  <si>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</si>
  <si>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</si>
  <si>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</si>
  <si>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</si>
  <si>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</si>
  <si>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</si>
  <si>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</si>
  <si>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</si>
  <si>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</si>
  <si>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</si>
  <si>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</si>
  <si>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</si>
  <si>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</si>
  <si>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</si>
  <si>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</si>
  <si>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</si>
  <si>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</si>
  <si>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</si>
  <si>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</si>
  <si>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</si>
  <si>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</si>
  <si>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</si>
  <si>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</si>
  <si>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</si>
  <si>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</si>
  <si>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</si>
  <si>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</si>
  <si>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</si>
  <si>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</si>
  <si>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</si>
  <si>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</si>
  <si>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</si>
  <si>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</si>
  <si>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</si>
  <si>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</si>
  <si>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</si>
  <si>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</si>
  <si>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</si>
  <si>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</si>
  <si>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</si>
  <si>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</si>
  <si>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</si>
  <si>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</si>
  <si>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</si>
  <si>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</si>
  <si>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</si>
  <si>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</si>
  <si>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</si>
  <si>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</si>
  <si>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</si>
  <si>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</si>
  <si>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</si>
  <si>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</si>
  <si>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</si>
  <si>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</si>
  <si>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</si>
  <si>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</si>
  <si>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</si>
  <si>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</si>
  <si>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</si>
  <si>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</si>
  <si>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</si>
  <si>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</si>
  <si>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</si>
  <si>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</si>
  <si>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</si>
  <si>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</si>
  <si>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</si>
  <si>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</si>
  <si>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</si>
  <si>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</si>
  <si>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</si>
  <si>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</si>
  <si>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</si>
  <si>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</si>
  <si>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</si>
  <si>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</si>
  <si>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</si>
  <si>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</si>
  <si>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</si>
  <si>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</si>
  <si>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</si>
  <si>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</si>
  <si>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</si>
  <si>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</si>
  <si>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</si>
  <si>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</si>
  <si>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</si>
  <si>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</si>
  <si>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</si>
  <si>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</si>
  <si>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</si>
  <si>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</si>
  <si>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</si>
  <si>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</si>
  <si>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</si>
  <si>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</si>
  <si>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</si>
  <si>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</si>
  <si>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</si>
  <si>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</si>
  <si>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</si>
  <si>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</si>
  <si>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</si>
  <si>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</si>
  <si>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</si>
  <si>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</si>
  <si>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</si>
  <si>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</si>
  <si>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</si>
  <si>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</si>
  <si>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</si>
  <si>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</si>
  <si>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</si>
  <si>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</si>
  <si>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</si>
  <si>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</si>
  <si>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</si>
  <si>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</si>
  <si>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</si>
  <si>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</si>
  <si>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</si>
  <si>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</si>
  <si>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</si>
  <si>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</si>
  <si>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</si>
  <si>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</si>
  <si>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</si>
  <si>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</si>
  <si>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</si>
  <si>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5.72</t>
  </si>
  <si>
    <t>工業用水道事業</t>
  </si>
  <si>
    <t>水道事業</t>
  </si>
  <si>
    <t>一般会計</t>
  </si>
  <si>
    <t>介護保険事業特別会計</t>
  </si>
  <si>
    <t>国民健康保険特別会計</t>
  </si>
  <si>
    <t>公共下水道事業</t>
  </si>
  <si>
    <t>農業集落排水事業</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</si>
  <si>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</si>
  <si>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</si>
  <si>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</si>
  <si>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</si>
  <si>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</si>
  <si>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</si>
  <si>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</si>
  <si>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</si>
  <si>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</si>
  <si>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</si>
  <si>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13" eb="15">
      <t>ショウボウ</t>
    </rPh>
    <rPh sb="15" eb="17">
      <t>ホショウ</t>
    </rPh>
    <rPh sb="17" eb="18">
      <t>トウ</t>
    </rPh>
    <rPh sb="18" eb="20">
      <t>トクベツ</t>
    </rPh>
    <rPh sb="20" eb="22">
      <t>カイケイ</t>
    </rPh>
    <phoneticPr fontId="2"/>
  </si>
  <si>
    <t>福島県市町村総合事務組合　消防賞じゅつ金特別会計</t>
    <rPh sb="13" eb="15">
      <t>ショウボウ</t>
    </rPh>
    <rPh sb="15" eb="16">
      <t>ショウ</t>
    </rPh>
    <rPh sb="19" eb="20">
      <t>キン</t>
    </rPh>
    <rPh sb="20" eb="22">
      <t>トクベツ</t>
    </rPh>
    <rPh sb="22" eb="24">
      <t>カイケイ</t>
    </rPh>
    <phoneticPr fontId="2"/>
  </si>
  <si>
    <t>福島県市町村総合事務組合　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</si>
  <si>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13" eb="15">
      <t>ジチ</t>
    </rPh>
    <rPh sb="15" eb="17">
      <t>カイカン</t>
    </rPh>
    <rPh sb="17" eb="19">
      <t>カンリ</t>
    </rPh>
    <rPh sb="19" eb="21">
      <t>トクベツ</t>
    </rPh>
    <rPh sb="21" eb="23">
      <t>カイケイ</t>
    </rPh>
    <phoneticPr fontId="2"/>
  </si>
  <si>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</si>
  <si>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　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2"/>
  </si>
  <si>
    <t>白河地方土地開発公社</t>
    <rPh sb="0" eb="2">
      <t>シラカワ</t>
    </rPh>
    <rPh sb="2" eb="4">
      <t>チホウ</t>
    </rPh>
    <rPh sb="4" eb="6">
      <t>トチ</t>
    </rPh>
    <rPh sb="6" eb="8">
      <t>カイハツ</t>
    </rPh>
    <rPh sb="8" eb="10">
      <t>コウシャ</t>
    </rPh>
    <phoneticPr fontId="2"/>
  </si>
  <si>
    <t>-</t>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</si>
  <si>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</si>
  <si>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15" eb="17">
      <t>コウキ</t>
    </rPh>
    <rPh sb="17" eb="20">
      <t>コウレイシャ</t>
    </rPh>
    <rPh sb="20" eb="22">
      <t>イリョウ</t>
    </rPh>
    <rPh sb="22" eb="24">
      <t>トクベツ</t>
    </rPh>
    <rPh sb="24" eb="26">
      <t>カイケイ</t>
    </rPh>
    <phoneticPr fontId="2"/>
  </si>
  <si>
    <t>-</t>
    <phoneticPr fontId="2"/>
  </si>
  <si>
    <t>〇</t>
    <phoneticPr fontId="2"/>
  </si>
  <si>
    <t>新甲子温泉開発㈱</t>
    <rPh sb="0" eb="1">
      <t>シン</t>
    </rPh>
    <rPh sb="1" eb="3">
      <t>カシ</t>
    </rPh>
    <rPh sb="3" eb="5">
      <t>オンセン</t>
    </rPh>
    <rPh sb="5" eb="7">
      <t>カイハツ</t>
    </rPh>
    <phoneticPr fontId="2"/>
  </si>
  <si>
    <t>一般社団法人西郷村農業公社</t>
    <rPh sb="0" eb="2">
      <t>イッパン</t>
    </rPh>
    <rPh sb="2" eb="4">
      <t>シャダン</t>
    </rPh>
    <rPh sb="4" eb="6">
      <t>ホウジン</t>
    </rPh>
    <rPh sb="6" eb="9">
      <t>ニシゴウムラ</t>
    </rPh>
    <rPh sb="9" eb="11">
      <t>ノウギョウ</t>
    </rPh>
    <rPh sb="11" eb="13">
      <t>コウシャ</t>
    </rPh>
    <phoneticPr fontId="2"/>
  </si>
  <si>
    <t>-</t>
    <phoneticPr fontId="2"/>
  </si>
  <si>
    <t>公共施設整備基金</t>
    <rPh sb="0" eb="2">
      <t>コウキョウ</t>
    </rPh>
    <rPh sb="2" eb="4">
      <t>シセツ</t>
    </rPh>
    <rPh sb="4" eb="6">
      <t>セイビ</t>
    </rPh>
    <rPh sb="6" eb="8">
      <t>キキン</t>
    </rPh>
    <phoneticPr fontId="5"/>
  </si>
  <si>
    <t>人材育成基金</t>
    <rPh sb="0" eb="2">
      <t>ジンザイ</t>
    </rPh>
    <rPh sb="2" eb="4">
      <t>イクセイ</t>
    </rPh>
    <rPh sb="4" eb="6">
      <t>キキン</t>
    </rPh>
    <phoneticPr fontId="5"/>
  </si>
  <si>
    <t>子育て基金</t>
    <rPh sb="0" eb="2">
      <t>コソダ</t>
    </rPh>
    <rPh sb="3" eb="5">
      <t>キキン</t>
    </rPh>
    <phoneticPr fontId="5"/>
  </si>
  <si>
    <t>地域福祉基金</t>
    <rPh sb="0" eb="2">
      <t>チイキ</t>
    </rPh>
    <rPh sb="2" eb="4">
      <t>フクシ</t>
    </rPh>
    <rPh sb="4" eb="6">
      <t>キキン</t>
    </rPh>
    <phoneticPr fontId="5"/>
  </si>
  <si>
    <t>教育施設整備基金</t>
    <rPh sb="0" eb="2">
      <t>キョウイク</t>
    </rPh>
    <rPh sb="2" eb="4">
      <t>シセツ</t>
    </rPh>
    <rPh sb="4" eb="6">
      <t>セイビ</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</si>
  <si>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</si>
  <si>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</si>
  <si>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</si>
  <si>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</si>
  <si>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</si>
  <si>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</si>
  <si>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</si>
  <si>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</si>
  <si>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</si>
  <si>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</si>
  <si>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</si>
  <si>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</si>
  <si>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地方債の新規発行を抑制してきた結果、将来負担比率が低下している。有形固定資産減価償却率は前年度比で上昇したが、類似団体内平均値は下回っている。公共施設総合管理計画に基づき、今後も、老朽化対策に積極的に取り組んでいく。</t>
    <phoneticPr fontId="5"/>
  </si>
  <si>
    <t>実質公債費比率、将来負担比率ともに類似団体と比較して低くなっている。これは平成25年度以降の財政運営の基本方針として、毎年の地方債の新規発行額を、その年の償還元金を上回らないよう抑制してきたためである。なお、今後、新庁舎整備事業による公共施設等適正管理推進事業債の借り入れなどにより、一時的に地方債残高の上昇が見込まれるため、実質公債費比率の上昇に伴い、将来負担比率も上昇してくるものと想定される。</t>
    <rPh sb="104" eb="106">
      <t>コンゴ</t>
    </rPh>
    <rPh sb="107" eb="110">
      <t>シンチョウシャ</t>
    </rPh>
    <rPh sb="110" eb="112">
      <t>セイビ</t>
    </rPh>
    <rPh sb="112" eb="114">
      <t>ジギョウ</t>
    </rPh>
    <rPh sb="117" eb="119">
      <t>コウキョウ</t>
    </rPh>
    <rPh sb="119" eb="121">
      <t>シセツ</t>
    </rPh>
    <rPh sb="121" eb="122">
      <t>トウ</t>
    </rPh>
    <rPh sb="122" eb="124">
      <t>テキセイ</t>
    </rPh>
    <rPh sb="124" eb="126">
      <t>カンリ</t>
    </rPh>
    <rPh sb="126" eb="128">
      <t>スイシン</t>
    </rPh>
    <rPh sb="128" eb="130">
      <t>ジギョウ</t>
    </rPh>
    <rPh sb="130" eb="131">
      <t>サイ</t>
    </rPh>
    <rPh sb="132" eb="133">
      <t>カ</t>
    </rPh>
    <rPh sb="134" eb="135">
      <t>イ</t>
    </rPh>
    <rPh sb="142" eb="145">
      <t>イチジテキ</t>
    </rPh>
    <rPh sb="146" eb="148">
      <t>チホウ</t>
    </rPh>
    <rPh sb="148" eb="149">
      <t>サイ</t>
    </rPh>
    <rPh sb="149" eb="151">
      <t>ザンダカ</t>
    </rPh>
    <rPh sb="152" eb="154">
      <t>ジョウショウ</t>
    </rPh>
    <rPh sb="155" eb="157">
      <t>ミコ</t>
    </rPh>
    <rPh sb="171" eb="173">
      <t>ジョウショウ</t>
    </rPh>
    <rPh sb="174" eb="175">
      <t>トモナ</t>
    </rPh>
    <rPh sb="177" eb="179">
      <t>ショウライ</t>
    </rPh>
    <rPh sb="179" eb="181">
      <t>フタン</t>
    </rPh>
    <rPh sb="181" eb="183">
      <t>ヒリツ</t>
    </rPh>
    <rPh sb="184" eb="186">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</si>
</sst>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9079-4D5C-881B-8AED4F255B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136573</c:v>
                </c:pt>
                <c:pt idx="1">
                  <c:v>94289</c:v>
                </c:pt>
                <c:pt idx="2">
                  <c:v>102772</c:v>
                </c:pt>
                <c:pt idx="3">
                  <c:v>158110</c:v>
                </c:pt>
                <c:pt idx="4">
                  <c:v>150627</c:v>
                </c:pt>
              </c:numCache>
            </c:numRef>
          </c:val>
          <c:smooth val="0"/>
          <c:extLst>
            <c:ext xmlns:c16="http://schemas.microsoft.com/office/drawing/2014/chart" uri="{C3380CC4-5D6E-409C-BE32-E72D297353CC}">
              <c16:uniqueId val="{00000001-9079-4D5C-881B-8AED4F255B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6.18</c:v>
                </c:pt>
                <c:pt idx="1">
                  <c:v>5.87</c:v>
                </c:pt>
                <c:pt idx="2">
                  <c:v>9.0500000000000007</c:v>
                </c:pt>
                <c:pt idx="3">
                  <c:v>6.24</c:v>
                </c:pt>
                <c:pt idx="4">
                  <c:v>7.65</c:v>
                </c:pt>
              </c:numCache>
            </c:numRef>
          </c:val>
          <c:extLst>
            <c:ext xmlns:c16="http://schemas.microsoft.com/office/drawing/2014/chart" uri="{C3380CC4-5D6E-409C-BE32-E72D297353CC}">
              <c16:uniqueId val="{00000000-BEA8-4BF9-8C6D-4893C5B9D9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42.33</c:v>
                </c:pt>
                <c:pt idx="1">
                  <c:v>37.32</c:v>
                </c:pt>
                <c:pt idx="2">
                  <c:v>40.67</c:v>
                </c:pt>
                <c:pt idx="3">
                  <c:v>44.46</c:v>
                </c:pt>
                <c:pt idx="4">
                  <c:v>46.22</c:v>
                </c:pt>
              </c:numCache>
            </c:numRef>
          </c:val>
          <c:extLst>
            <c:ext xmlns:c16="http://schemas.microsoft.com/office/drawing/2014/chart" uri="{C3380CC4-5D6E-409C-BE32-E72D297353CC}">
              <c16:uniqueId val="{00000001-BEA8-4BF9-8C6D-4893C5B9D91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6.58</c:v>
                </c:pt>
                <c:pt idx="1">
                  <c:v>-5.72</c:v>
                </c:pt>
                <c:pt idx="2">
                  <c:v>6.09</c:v>
                </c:pt>
                <c:pt idx="3">
                  <c:v>1.79</c:v>
                </c:pt>
                <c:pt idx="4">
                  <c:v>4.62</c:v>
                </c:pt>
              </c:numCache>
            </c:numRef>
          </c:val>
          <c:smooth val="0"/>
          <c:extLst>
            <c:ext xmlns:c16="http://schemas.microsoft.com/office/drawing/2014/chart" uri="{C3380CC4-5D6E-409C-BE32-E72D297353CC}">
              <c16:uniqueId val="{00000002-BEA8-4BF9-8C6D-4893C5B9D91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E0B-4FBF-83FA-F6D5A42BB3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0B-4FBF-83FA-F6D5A42BB3B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2-9E0B-4FBF-83FA-F6D5A42BB3B7}"/>
            </c:ext>
          </c:extLst>
        </c:ser>
        <c:ser>
          <c:idx val="3"/>
          <c:order val="3"/>
          <c:tx>
            <c:strRef>
              <c:f>データシート!$A$30</c:f>
              <c:strCache>
                <c:ptCount val="1"/>
                <c:pt idx="0">
                  <c:v>農業集落排水事業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0.1</c:v>
                </c:pt>
                <c:pt idx="4">
                  <c:v>#N/A</c:v>
                </c:pt>
                <c:pt idx="5">
                  <c:v>0.04</c:v>
                </c:pt>
                <c:pt idx="6">
                  <c:v>#N/A</c:v>
                </c:pt>
                <c:pt idx="7">
                  <c:v>0.14000000000000001</c:v>
                </c:pt>
                <c:pt idx="8">
                  <c:v>#N/A</c:v>
                </c:pt>
                <c:pt idx="9">
                  <c:v>0.11</c:v>
                </c:pt>
              </c:numCache>
            </c:numRef>
          </c:val>
          <c:extLst>
            <c:ext xmlns:c16="http://schemas.microsoft.com/office/drawing/2014/chart" uri="{C3380CC4-5D6E-409C-BE32-E72D297353CC}">
              <c16:uniqueId val="{00000003-9E0B-4FBF-83FA-F6D5A42BB3B7}"/>
            </c:ext>
          </c:extLst>
        </c:ser>
        <c:ser>
          <c:idx val="4"/>
          <c:order val="4"/>
          <c:tx>
            <c:strRef>
              <c:f>データシート!$A$31</c:f>
              <c:strCache>
                <c:ptCount val="1"/>
                <c:pt idx="0">
                  <c:v>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0.19</c:v>
                </c:pt>
                <c:pt idx="4">
                  <c:v>#N/A</c:v>
                </c:pt>
                <c:pt idx="5">
                  <c:v>0.53</c:v>
                </c:pt>
                <c:pt idx="6">
                  <c:v>#N/A</c:v>
                </c:pt>
                <c:pt idx="7">
                  <c:v>0.33</c:v>
                </c:pt>
                <c:pt idx="8">
                  <c:v>#N/A</c:v>
                </c:pt>
                <c:pt idx="9">
                  <c:v>0.16</c:v>
                </c:pt>
              </c:numCache>
            </c:numRef>
          </c:val>
          <c:extLst>
            <c:ext xmlns:c16="http://schemas.microsoft.com/office/drawing/2014/chart" uri="{C3380CC4-5D6E-409C-BE32-E72D297353CC}">
              <c16:uniqueId val="{00000004-9E0B-4FBF-83FA-F6D5A42BB3B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1.89</c:v>
                </c:pt>
                <c:pt idx="2">
                  <c:v>#N/A</c:v>
                </c:pt>
                <c:pt idx="3">
                  <c:v>2.94</c:v>
                </c:pt>
                <c:pt idx="4">
                  <c:v>#N/A</c:v>
                </c:pt>
                <c:pt idx="5">
                  <c:v>3.3</c:v>
                </c:pt>
                <c:pt idx="6">
                  <c:v>#N/A</c:v>
                </c:pt>
                <c:pt idx="7">
                  <c:v>0.32</c:v>
                </c:pt>
                <c:pt idx="8">
                  <c:v>#N/A</c:v>
                </c:pt>
                <c:pt idx="9">
                  <c:v>0.25</c:v>
                </c:pt>
              </c:numCache>
            </c:numRef>
          </c:val>
          <c:extLst>
            <c:ext xmlns:c16="http://schemas.microsoft.com/office/drawing/2014/chart" uri="{C3380CC4-5D6E-409C-BE32-E72D297353CC}">
              <c16:uniqueId val="{00000005-9E0B-4FBF-83FA-F6D5A42BB3B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0.56000000000000005</c:v>
                </c:pt>
                <c:pt idx="2">
                  <c:v>#N/A</c:v>
                </c:pt>
                <c:pt idx="3">
                  <c:v>1.52</c:v>
                </c:pt>
                <c:pt idx="4">
                  <c:v>#N/A</c:v>
                </c:pt>
                <c:pt idx="5">
                  <c:v>0.71</c:v>
                </c:pt>
                <c:pt idx="6">
                  <c:v>#N/A</c:v>
                </c:pt>
                <c:pt idx="7">
                  <c:v>0.67</c:v>
                </c:pt>
                <c:pt idx="8">
                  <c:v>#N/A</c:v>
                </c:pt>
                <c:pt idx="9">
                  <c:v>1.06</c:v>
                </c:pt>
              </c:numCache>
            </c:numRef>
          </c:val>
          <c:extLst>
            <c:ext xmlns:c16="http://schemas.microsoft.com/office/drawing/2014/chart" uri="{C3380CC4-5D6E-409C-BE32-E72D297353CC}">
              <c16:uniqueId val="{00000006-9E0B-4FBF-83FA-F6D5A42BB3B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6.18</c:v>
                </c:pt>
                <c:pt idx="2">
                  <c:v>#N/A</c:v>
                </c:pt>
                <c:pt idx="3">
                  <c:v>5.86</c:v>
                </c:pt>
                <c:pt idx="4">
                  <c:v>#N/A</c:v>
                </c:pt>
                <c:pt idx="5">
                  <c:v>9.0399999999999991</c:v>
                </c:pt>
                <c:pt idx="6">
                  <c:v>#N/A</c:v>
                </c:pt>
                <c:pt idx="7">
                  <c:v>6.24</c:v>
                </c:pt>
                <c:pt idx="8">
                  <c:v>#N/A</c:v>
                </c:pt>
                <c:pt idx="9">
                  <c:v>7.64</c:v>
                </c:pt>
              </c:numCache>
            </c:numRef>
          </c:val>
          <c:extLst>
            <c:ext xmlns:c16="http://schemas.microsoft.com/office/drawing/2014/chart" uri="{C3380CC4-5D6E-409C-BE32-E72D297353CC}">
              <c16:uniqueId val="{00000007-9E0B-4FBF-83FA-F6D5A42BB3B7}"/>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9.86</c:v>
                </c:pt>
                <c:pt idx="2">
                  <c:v>#N/A</c:v>
                </c:pt>
                <c:pt idx="3">
                  <c:v>10.31</c:v>
                </c:pt>
                <c:pt idx="4">
                  <c:v>#N/A</c:v>
                </c:pt>
                <c:pt idx="5">
                  <c:v>10.8</c:v>
                </c:pt>
                <c:pt idx="6">
                  <c:v>#N/A</c:v>
                </c:pt>
                <c:pt idx="7">
                  <c:v>11.19</c:v>
                </c:pt>
                <c:pt idx="8">
                  <c:v>#N/A</c:v>
                </c:pt>
                <c:pt idx="9">
                  <c:v>11.45</c:v>
                </c:pt>
              </c:numCache>
            </c:numRef>
          </c:val>
          <c:extLst>
            <c:ext xmlns:c16="http://schemas.microsoft.com/office/drawing/2014/chart" uri="{C3380CC4-5D6E-409C-BE32-E72D297353CC}">
              <c16:uniqueId val="{00000008-9E0B-4FBF-83FA-F6D5A42BB3B7}"/>
            </c:ext>
          </c:extLst>
        </c:ser>
        <c:ser>
          <c:idx val="9"/>
          <c:order val="9"/>
          <c:tx>
            <c:strRef>
              <c:f>データシート!$A$36</c:f>
              <c:strCache>
                <c:ptCount val="1"/>
                <c:pt idx="0">
                  <c:v>工業用水道事業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12.72</c:v>
                </c:pt>
                <c:pt idx="2">
                  <c:v>#N/A</c:v>
                </c:pt>
                <c:pt idx="3">
                  <c:v>13.72</c:v>
                </c:pt>
                <c:pt idx="4">
                  <c:v>#N/A</c:v>
                </c:pt>
                <c:pt idx="5">
                  <c:v>14.94</c:v>
                </c:pt>
                <c:pt idx="6">
                  <c:v>#N/A</c:v>
                </c:pt>
                <c:pt idx="7">
                  <c:v>14.82</c:v>
                </c:pt>
                <c:pt idx="8">
                  <c:v>#N/A</c:v>
                </c:pt>
                <c:pt idx="9">
                  <c:v>14.69</c:v>
                </c:pt>
              </c:numCache>
            </c:numRef>
          </c:val>
          <c:extLst>
            <c:ext xmlns:c16="http://schemas.microsoft.com/office/drawing/2014/chart" uri="{C3380CC4-5D6E-409C-BE32-E72D297353CC}">
              <c16:uniqueId val="{00000009-9E0B-4FBF-83FA-F6D5A42BB3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754</c:v>
                </c:pt>
                <c:pt idx="5">
                  <c:v>778</c:v>
                </c:pt>
                <c:pt idx="8">
                  <c:v>811</c:v>
                </c:pt>
                <c:pt idx="11">
                  <c:v>807</c:v>
                </c:pt>
                <c:pt idx="14">
                  <c:v>781</c:v>
                </c:pt>
              </c:numCache>
            </c:numRef>
          </c:val>
          <c:extLst>
            <c:ext xmlns:c16="http://schemas.microsoft.com/office/drawing/2014/chart" uri="{C3380CC4-5D6E-409C-BE32-E72D297353CC}">
              <c16:uniqueId val="{00000000-C3C8-42EC-BE6A-EC8A21D6FA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1-C3C8-42EC-BE6A-EC8A21D6FA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136</c:v>
                </c:pt>
                <c:pt idx="3">
                  <c:v>136</c:v>
                </c:pt>
                <c:pt idx="6">
                  <c:v>71</c:v>
                </c:pt>
                <c:pt idx="9">
                  <c:v>24</c:v>
                </c:pt>
                <c:pt idx="12">
                  <c:v>0</c:v>
                </c:pt>
              </c:numCache>
            </c:numRef>
          </c:val>
          <c:extLst>
            <c:ext xmlns:c16="http://schemas.microsoft.com/office/drawing/2014/chart" uri="{C3380CC4-5D6E-409C-BE32-E72D297353CC}">
              <c16:uniqueId val="{00000002-C3C8-42EC-BE6A-EC8A21D6FA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41</c:v>
                </c:pt>
                <c:pt idx="3">
                  <c:v>44</c:v>
                </c:pt>
                <c:pt idx="6">
                  <c:v>44</c:v>
                </c:pt>
                <c:pt idx="9">
                  <c:v>27</c:v>
                </c:pt>
                <c:pt idx="12">
                  <c:v>12</c:v>
                </c:pt>
              </c:numCache>
            </c:numRef>
          </c:val>
          <c:extLst>
            <c:ext xmlns:c16="http://schemas.microsoft.com/office/drawing/2014/chart" uri="{C3380CC4-5D6E-409C-BE32-E72D297353CC}">
              <c16:uniqueId val="{00000003-C3C8-42EC-BE6A-EC8A21D6FA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370</c:v>
                </c:pt>
                <c:pt idx="3">
                  <c:v>346</c:v>
                </c:pt>
                <c:pt idx="6">
                  <c:v>368</c:v>
                </c:pt>
                <c:pt idx="9">
                  <c:v>380</c:v>
                </c:pt>
                <c:pt idx="12">
                  <c:v>373</c:v>
                </c:pt>
              </c:numCache>
            </c:numRef>
          </c:val>
          <c:extLst>
            <c:ext xmlns:c16="http://schemas.microsoft.com/office/drawing/2014/chart" uri="{C3380CC4-5D6E-409C-BE32-E72D297353CC}">
              <c16:uniqueId val="{00000004-C3C8-42EC-BE6A-EC8A21D6FA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C8-42EC-BE6A-EC8A21D6FA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C8-42EC-BE6A-EC8A21D6FA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630</c:v>
                </c:pt>
                <c:pt idx="3">
                  <c:v>645</c:v>
                </c:pt>
                <c:pt idx="6">
                  <c:v>652</c:v>
                </c:pt>
                <c:pt idx="9">
                  <c:v>624</c:v>
                </c:pt>
                <c:pt idx="12">
                  <c:v>610</c:v>
                </c:pt>
              </c:numCache>
            </c:numRef>
          </c:val>
          <c:extLst>
            <c:ext xmlns:c16="http://schemas.microsoft.com/office/drawing/2014/chart" uri="{C3380CC4-5D6E-409C-BE32-E72D297353CC}">
              <c16:uniqueId val="{00000007-C3C8-42EC-BE6A-EC8A21D6FA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425</c:v>
                </c:pt>
                <c:pt idx="2">
                  <c:v>#N/A</c:v>
                </c:pt>
                <c:pt idx="3">
                  <c:v>#N/A</c:v>
                </c:pt>
                <c:pt idx="4">
                  <c:v>393</c:v>
                </c:pt>
                <c:pt idx="5">
                  <c:v>#N/A</c:v>
                </c:pt>
                <c:pt idx="6">
                  <c:v>#N/A</c:v>
                </c:pt>
                <c:pt idx="7">
                  <c:v>324</c:v>
                </c:pt>
                <c:pt idx="8">
                  <c:v>#N/A</c:v>
                </c:pt>
                <c:pt idx="9">
                  <c:v>#N/A</c:v>
                </c:pt>
                <c:pt idx="10">
                  <c:v>248</c:v>
                </c:pt>
                <c:pt idx="11">
                  <c:v>#N/A</c:v>
                </c:pt>
                <c:pt idx="12">
                  <c:v>#N/A</c:v>
                </c:pt>
                <c:pt idx="13">
                  <c:v>214</c:v>
                </c:pt>
                <c:pt idx="14">
                  <c:v>#N/A</c:v>
                </c:pt>
              </c:numCache>
            </c:numRef>
          </c:val>
          <c:smooth val="0"/>
          <c:extLst>
            <c:ext xmlns:c16="http://schemas.microsoft.com/office/drawing/2014/chart" uri="{C3380CC4-5D6E-409C-BE32-E72D297353CC}">
              <c16:uniqueId val="{00000008-C3C8-42EC-BE6A-EC8A21D6FA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9269</c:v>
                </c:pt>
                <c:pt idx="5">
                  <c:v>8978</c:v>
                </c:pt>
                <c:pt idx="8">
                  <c:v>8844</c:v>
                </c:pt>
                <c:pt idx="11">
                  <c:v>8646</c:v>
                </c:pt>
                <c:pt idx="14">
                  <c:v>8232</c:v>
                </c:pt>
              </c:numCache>
            </c:numRef>
          </c:val>
          <c:extLst>
            <c:ext xmlns:c16="http://schemas.microsoft.com/office/drawing/2014/chart" uri="{C3380CC4-5D6E-409C-BE32-E72D297353CC}">
              <c16:uniqueId val="{00000000-07C2-43D0-83DF-E245C8C1D4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102</c:v>
                </c:pt>
                <c:pt idx="5">
                  <c:v>82</c:v>
                </c:pt>
                <c:pt idx="8">
                  <c:v>70</c:v>
                </c:pt>
                <c:pt idx="11">
                  <c:v>52</c:v>
                </c:pt>
                <c:pt idx="14">
                  <c:v>40</c:v>
                </c:pt>
              </c:numCache>
            </c:numRef>
          </c:val>
          <c:extLst>
            <c:ext xmlns:c16="http://schemas.microsoft.com/office/drawing/2014/chart" uri="{C3380CC4-5D6E-409C-BE32-E72D297353CC}">
              <c16:uniqueId val="{00000001-07C2-43D0-83DF-E245C8C1D4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4780</c:v>
                </c:pt>
                <c:pt idx="5">
                  <c:v>4471</c:v>
                </c:pt>
                <c:pt idx="8">
                  <c:v>4713</c:v>
                </c:pt>
                <c:pt idx="11">
                  <c:v>5306</c:v>
                </c:pt>
                <c:pt idx="14">
                  <c:v>5527</c:v>
                </c:pt>
              </c:numCache>
            </c:numRef>
          </c:val>
          <c:extLst>
            <c:ext xmlns:c16="http://schemas.microsoft.com/office/drawing/2014/chart" uri="{C3380CC4-5D6E-409C-BE32-E72D297353CC}">
              <c16:uniqueId val="{00000002-07C2-43D0-83DF-E245C8C1D4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C2-43D0-83DF-E245C8C1D4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C2-43D0-83DF-E245C8C1D4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60</c:v>
                </c:pt>
                <c:pt idx="6">
                  <c:v>17</c:v>
                </c:pt>
                <c:pt idx="9">
                  <c:v>216</c:v>
                </c:pt>
                <c:pt idx="12">
                  <c:v>0</c:v>
                </c:pt>
              </c:numCache>
            </c:numRef>
          </c:val>
          <c:extLst>
            <c:ext xmlns:c16="http://schemas.microsoft.com/office/drawing/2014/chart" uri="{C3380CC4-5D6E-409C-BE32-E72D297353CC}">
              <c16:uniqueId val="{00000005-07C2-43D0-83DF-E245C8C1D4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625</c:v>
                </c:pt>
                <c:pt idx="3">
                  <c:v>795</c:v>
                </c:pt>
                <c:pt idx="6">
                  <c:v>721</c:v>
                </c:pt>
                <c:pt idx="9">
                  <c:v>571</c:v>
                </c:pt>
                <c:pt idx="12">
                  <c:v>606</c:v>
                </c:pt>
              </c:numCache>
            </c:numRef>
          </c:val>
          <c:extLst>
            <c:ext xmlns:c16="http://schemas.microsoft.com/office/drawing/2014/chart" uri="{C3380CC4-5D6E-409C-BE32-E72D297353CC}">
              <c16:uniqueId val="{00000006-07C2-43D0-83DF-E245C8C1D4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133</c:v>
                </c:pt>
                <c:pt idx="3">
                  <c:v>99</c:v>
                </c:pt>
                <c:pt idx="6">
                  <c:v>60</c:v>
                </c:pt>
                <c:pt idx="9">
                  <c:v>61</c:v>
                </c:pt>
                <c:pt idx="12">
                  <c:v>81</c:v>
                </c:pt>
              </c:numCache>
            </c:numRef>
          </c:val>
          <c:extLst>
            <c:ext xmlns:c16="http://schemas.microsoft.com/office/drawing/2014/chart" uri="{C3380CC4-5D6E-409C-BE32-E72D297353CC}">
              <c16:uniqueId val="{00000007-07C2-43D0-83DF-E245C8C1D4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4260</c:v>
                </c:pt>
                <c:pt idx="3">
                  <c:v>4110</c:v>
                </c:pt>
                <c:pt idx="6">
                  <c:v>3847</c:v>
                </c:pt>
                <c:pt idx="9">
                  <c:v>3742</c:v>
                </c:pt>
                <c:pt idx="12">
                  <c:v>3622</c:v>
                </c:pt>
              </c:numCache>
            </c:numRef>
          </c:val>
          <c:extLst>
            <c:ext xmlns:c16="http://schemas.microsoft.com/office/drawing/2014/chart" uri="{C3380CC4-5D6E-409C-BE32-E72D297353CC}">
              <c16:uniqueId val="{00000008-07C2-43D0-83DF-E245C8C1D4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230</c:v>
                </c:pt>
                <c:pt idx="3">
                  <c:v>95</c:v>
                </c:pt>
                <c:pt idx="6">
                  <c:v>24</c:v>
                </c:pt>
                <c:pt idx="9">
                  <c:v>0</c:v>
                </c:pt>
                <c:pt idx="12">
                  <c:v>0</c:v>
                </c:pt>
              </c:numCache>
            </c:numRef>
          </c:val>
          <c:extLst>
            <c:ext xmlns:c16="http://schemas.microsoft.com/office/drawing/2014/chart" uri="{C3380CC4-5D6E-409C-BE32-E72D297353CC}">
              <c16:uniqueId val="{00000009-07C2-43D0-83DF-E245C8C1D4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7087</c:v>
                </c:pt>
                <c:pt idx="3">
                  <c:v>6772</c:v>
                </c:pt>
                <c:pt idx="6">
                  <c:v>6894</c:v>
                </c:pt>
                <c:pt idx="9">
                  <c:v>6872</c:v>
                </c:pt>
                <c:pt idx="12">
                  <c:v>6525</c:v>
                </c:pt>
              </c:numCache>
            </c:numRef>
          </c:val>
          <c:extLst>
            <c:ext xmlns:c16="http://schemas.microsoft.com/office/drawing/2014/chart" uri="{C3380CC4-5D6E-409C-BE32-E72D297353CC}">
              <c16:uniqueId val="{0000000A-07C2-43D0-83DF-E245C8C1D4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7C2-43D0-83DF-E245C8C1D4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2168</c:v>
                </c:pt>
                <c:pt idx="1">
                  <c:v>2410</c:v>
                </c:pt>
                <c:pt idx="2">
                  <c:v>2579</c:v>
                </c:pt>
              </c:numCache>
            </c:numRef>
          </c:val>
          <c:extLst>
            <c:ext xmlns:c16="http://schemas.microsoft.com/office/drawing/2014/chart" uri="{C3380CC4-5D6E-409C-BE32-E72D297353CC}">
              <c16:uniqueId val="{00000000-1556-445B-9657-535D12925B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58</c:v>
                </c:pt>
                <c:pt idx="1">
                  <c:v>58</c:v>
                </c:pt>
                <c:pt idx="2">
                  <c:v>58</c:v>
                </c:pt>
              </c:numCache>
            </c:numRef>
          </c:val>
          <c:extLst>
            <c:ext xmlns:c16="http://schemas.microsoft.com/office/drawing/2014/chart" uri="{C3380CC4-5D6E-409C-BE32-E72D297353CC}">
              <c16:uniqueId val="{00000001-1556-445B-9657-535D12925B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2024</c:v>
                </c:pt>
                <c:pt idx="1">
                  <c:v>2223</c:v>
                </c:pt>
                <c:pt idx="2">
                  <c:v>2228</c:v>
                </c:pt>
              </c:numCache>
            </c:numRef>
          </c:val>
          <c:extLst>
            <c:ext xmlns:c16="http://schemas.microsoft.com/office/drawing/2014/chart" uri="{C3380CC4-5D6E-409C-BE32-E72D297353CC}">
              <c16:uniqueId val="{00000002-1556-445B-9657-535D12925B4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{98C4CF00-AA2A-4397-BC29-64122311ED05}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09E-4D51-BA34-FDEE2856B8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{8DCEEB5B-E3B6-4D9A-BC40-6A0AF987524D}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9E-4D51-BA34-FDEE2856B8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{642A0FDE-798A-4FD1-975B-48C894C524BF}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9E-4D51-BA34-FDEE2856B8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{6F6199BB-EDEA-4771-B5AA-F37EB3ABDA6C}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9E-4D51-BA34-FDEE2856B8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{628E2ECD-CCA4-4A44-BB54-5B8C56E5F67A}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9E-4D51-BA34-FDEE2856B8E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{481C39E3-885F-46D0-AC05-91A4ECB3CBCA}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09E-4D51-BA34-FDEE2856B8E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{81A598FA-C623-486C-ACB3-067BD67A541C}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09E-4D51-BA34-FDEE2856B8E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{3A484C50-FA21-4E12-B036-0B6641871B63}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09E-4D51-BA34-FDEE2856B8E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{A2E2A756-58D2-4CFA-B562-7415470BFB56}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09E-4D51-BA34-FDEE2856B8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51.6</c:v>
                </c:pt>
                <c:pt idx="24">
                  <c:v>53.2</c:v>
                </c:pt>
                <c:pt idx="32">
                  <c:v>54.7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09E-4D51-BA34-FDEE2856B8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{D3F2DBD1-867E-4136-88B1-4256803204F2}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09E-4D51-BA34-FDEE2856B8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{FD7E31C5-31E3-4073-98D6-00818812C66C}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9E-4D51-BA34-FDEE2856B8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{710B9AF4-4E72-481E-853E-B0117D606E1C}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9E-4D51-BA34-FDEE2856B8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{8113D3FF-55B6-41B8-9DB0-00125D1CDB7D}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9E-4D51-BA34-FDEE2856B8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{0FBCE6B7-FF12-48F4-93C4-24780D6D1809}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9E-4D51-BA34-FDEE2856B8E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{FCA36D6F-7861-4BA0-936F-428E93332307}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09E-4D51-BA34-FDEE2856B8E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{D7036C5C-3589-4FA4-8D5F-4C451B21F714}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09E-4D51-BA34-FDEE2856B8E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{B4848EF9-7B7D-480B-8F03-6F6710800C78}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09E-4D51-BA34-FDEE2856B8E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{1E7408E2-B1CC-4089-8F55-E73BCBE695AA}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09E-4D51-BA34-FDEE2856B8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57.8</c:v>
                </c:pt>
                <c:pt idx="24">
                  <c:v>59.5</c:v>
                </c:pt>
                <c:pt idx="32">
                  <c:v>60.4</c:v>
                </c:pt>
              </c:numCache>
            </c:numRef>
          </c:xVal>
          <c:yVal>
            <c:numRef>
              <c:f>公会計指標分析・財政指標組合せ分析表!$BP$55:$DC$55</c:f>
              <c:numCache>
                <c:formatCode>#,##0.0;"▲ "#,##0.0</c:formatCode>
                <c:ptCount val="40"/>
                <c:pt idx="16">
                  <c:v>14</c:v>
                </c:pt>
                <c:pt idx="24">
                  <c:v>11.4</c:v>
                </c:pt>
                <c:pt idx="32">
                  <c:v>10.4</c:v>
                </c:pt>
              </c:numCache>
            </c:numRef>
          </c:yVal>
          <c:smooth val="0"/>
          <c:extLst>
            <c:ext xmlns:c16="http://schemas.microsoft.com/office/drawing/2014/chart" uri="{C3380CC4-5D6E-409C-BE32-E72D297353CC}">
              <c16:uniqueId val="{00000013-809E-4D51-BA34-FDEE2856B8EE}"/>
            </c:ext>
          </c:extLst>
        </c:ser>
        <c:dLbls>
          <c:showLegendKey val="0"/>
          <c:showVal val="1"/>
          <c:showCatName val="0"/>
          <c:showSerName val="0"/>
          <c:showPercent val="0"/>
          <c:showBubbleSize val="0"/>
        </c:dLbls>
        <c:axId val="46179840"/>
        <c:axId val="46181760"/>
      </c:scatterChart>
      <c:valAx>
        <c:axId val="46179840"/>
        <c:scaling>
          <c:orientation val="minMax"/>
          <c:max val="60.7"/>
          <c:min val="57.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6"/>
          <c:min val="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{B785916C-7874-4C02-8268-6858B16031B4}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CE0-48FB-BCDE-DA645B5B7C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{77EAFEC0-52ED-4179-9E42-46AD0ED82DF3}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E0-48FB-BCDE-DA645B5B7C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{E160620C-27BC-4C74-B759-8EA58B5B1733}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E0-48FB-BCDE-DA645B5B7C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{C912BFD9-69BB-49C2-8BEA-52F59026E603}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E0-48FB-BCDE-DA645B5B7C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{F74403FA-849F-46CE-BC1E-1D2C59E4B7FC}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E0-48FB-BCDE-DA645B5B7CE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{380CF9B5-3E70-46FB-B421-A81A3B72EC15}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CE0-48FB-BCDE-DA645B5B7CE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{3752BB71-DFDC-4E51-A2D3-CC0CE55D5662}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CE0-48FB-BCDE-DA645B5B7CE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{3AD56BFD-F342-4846-AB85-4CE906336105}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CE0-48FB-BCDE-DA645B5B7CE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{4E13E1B9-3EE2-42A6-B601-5921F9A86387}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CE0-48FB-BCDE-DA645B5B7C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9.1</c:v>
                </c:pt>
                <c:pt idx="16">
                  <c:v>8.1999999999999993</c:v>
                </c:pt>
                <c:pt idx="24">
                  <c:v>6.9</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CE0-48FB-BCDE-DA645B5B7C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{F90567B2-14E8-48AE-862D-33D121BD8E6F}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CE0-48FB-BCDE-DA645B5B7C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{D534F567-33CD-4B80-A66A-5302073B5D88}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E0-48FB-BCDE-DA645B5B7C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{7AEE4A7A-63DA-4AEB-B71E-3AA27678E8CE}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E0-48FB-BCDE-DA645B5B7C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{88974841-A0E8-44FA-BA40-3CF4788E5543}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E0-48FB-BCDE-DA645B5B7C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{42F6DC6F-4884-41D2-8694-378C84B4F982}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E0-48FB-BCDE-DA645B5B7CEC}"/>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{7A5D38B7-2485-480A-9C03-B410765EC763}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CE0-48FB-BCDE-DA645B5B7CEC}"/>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{D64FAA33-3817-414C-A92E-1AFF58A54112}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CE0-48FB-BCDE-DA645B5B7CEC}"/>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{E69A2155-214F-4395-8772-4419CAD046C0}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CE0-48FB-BCDE-DA645B5B7CEC}"/>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{06566359-C5DA-4B28-9632-4AE4CED17954}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CE0-48FB-BCDE-DA645B5B7C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6CE0-48FB-BCDE-DA645B5B7CEC}"/>
            </c:ext>
          </c:extLst>
        </c:ser>
        <c:dLbls>
          <c:showLegendKey val="0"/>
          <c:showVal val="1"/>
          <c:showCatName val="0"/>
          <c:showSerName val="0"/>
          <c:showPercent val="0"/>
          <c:showBubbleSize val="0"/>
        </c:dLbls>
        <c:axId val="84219776"/>
        <c:axId val="84234240"/>
      </c:scatterChart>
      <c:valAx>
        <c:axId val="84219776"/>
        <c:scaling>
          <c:orientation val="minMax"/>
          <c:max val="7.1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900000000000002"/>
          <c:min val="9.1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実質公債費比率については低下傾向にある。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現在は、償還元金額と借入額圧縮のプライマリーバランスの結果、減少傾向にある。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しかし、令和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年度以降、大型公共事業の計画が控えており、新規借入額が増加が見込まれる。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基本的には起債借入額の圧縮を前提に予算編成を行い、実質公債費率の低下に努める。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年度の将来負担比率は前年度に引き続き</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（マイナス）であった。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主な要因としては、地方債残高が減少したこと、充当可能基金残高の増加したことによるものである。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年度以降、予定されている大型公共事業による、起債借入増、基金取崩が控えており、将来負担比率の若干の悪化が見込まれる。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財政状況を見つつ、繰上償還を実施、事業債の起債を抑制するなど、地方債残高の圧縮を図る必要がある。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福島県西郷村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財政調整基金に歳計剰余金の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6,920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電源立地地域対策交付金基金</a:t>
          </a:r>
          <a:r>
            <a:rPr kumimoji="1" lang="ja-JP" altLang="ja-JP"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522</a:t>
          </a:r>
          <a:r>
            <a:rPr kumimoji="1" lang="ja-JP" altLang="en-US"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森林環境譲与税基金</a:t>
          </a:r>
          <a:r>
            <a:rPr kumimoji="1" lang="ja-JP" altLang="ja-JP"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372</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円、それぞれ積立した。取崩しについては法人税の増収等により全体で</a:t>
          </a:r>
          <a:r>
            <a:rPr kumimoji="1" lang="en-US" altLang="ja-JP" sz="1100">
              <a:solidFill>
                <a:schemeClr val="dk1"/>
              </a:solidFill>
              <a:effectLst/>
              <a:latin typeface="+mn-lt"/>
              <a:ea typeface="+mn-ea"/>
              <a:cs typeface="+mn-cs"/>
            </a:rPr>
            <a:t>1,111</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千円に圧縮したため、全体では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7,376</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千円の増となった。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年度以降に、庁舎整備、道の駅整備、給食センター建替えなどの大型公共事業が控えており、基金を活用し事業を行うため、なるべく基金を温存した形で事業を進めていく。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公共施設整備基金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公共施設の整備に要する資金</a:t>
          </a:r>
          <a:endParaRPr lang="ja-JP" altLang="ja-JP" sz="1400">
            <a:effectLst/>
          </a:endParaRPr>
        </a:p>
        <a:p>
          <a:r>
            <a:rPr kumimoji="1" lang="ja-JP" altLang="ja-JP" sz="1100">
              <a:solidFill>
                <a:schemeClr val="dk1"/>
              </a:solidFill>
              <a:effectLst/>
              <a:latin typeface="+mn-lt"/>
              <a:ea typeface="+mn-ea"/>
              <a:cs typeface="+mn-cs"/>
            </a:rPr>
            <a:t>　人材育成基金　　　　：　村民の人材育成に関する幅広い分野の活動の促進に要する事業資金</a:t>
          </a:r>
          <a:endParaRPr lang="ja-JP" altLang="ja-JP" sz="1400">
            <a:effectLst/>
          </a:endParaRPr>
        </a:p>
        <a:p>
          <a:r>
            <a:rPr kumimoji="1" lang="ja-JP" altLang="ja-JP" sz="1100">
              <a:solidFill>
                <a:schemeClr val="dk1"/>
              </a:solidFill>
              <a:effectLst/>
              <a:latin typeface="+mn-lt"/>
              <a:ea typeface="+mn-ea"/>
              <a:cs typeface="+mn-cs"/>
            </a:rPr>
            <a:t>　子育て基金　　　　　：　子供が健やかに生まれ育つ環境づくりの推進</a:t>
          </a:r>
          <a:endParaRPr lang="ja-JP" altLang="ja-JP" sz="1400">
            <a:effectLst/>
          </a:endParaRPr>
        </a:p>
        <a:p>
          <a:r>
            <a:rPr kumimoji="1" lang="ja-JP" altLang="ja-JP" sz="1100">
              <a:solidFill>
                <a:schemeClr val="dk1"/>
              </a:solidFill>
              <a:effectLst/>
              <a:latin typeface="+mn-lt"/>
              <a:ea typeface="+mn-ea"/>
              <a:cs typeface="+mn-cs"/>
            </a:rPr>
            <a:t>　教育施設整備基金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教育施設の整備に要する資金</a:t>
          </a:r>
          <a:endParaRPr lang="ja-JP" altLang="ja-JP" sz="1400">
            <a:effectLst/>
          </a:endParaRPr>
        </a:p>
        <a:p>
          <a:r>
            <a:rPr kumimoji="1" lang="ja-JP" altLang="ja-JP" sz="1100">
              <a:solidFill>
                <a:schemeClr val="dk1"/>
              </a:solidFill>
              <a:effectLst/>
              <a:latin typeface="+mn-lt"/>
              <a:ea typeface="+mn-ea"/>
              <a:cs typeface="+mn-cs"/>
            </a:rPr>
            <a:t>　地域福祉基金　　　　：　本格的な高齢化社会の到来に備え、地域における福祉活動の促進、快適な社会環境の形成その他、高齢者等の保健　　　</a:t>
          </a:r>
          <a:endParaRPr lang="ja-JP" altLang="ja-JP" sz="1400">
            <a:effectLst/>
          </a:endParaRPr>
        </a:p>
        <a:p>
          <a:r>
            <a:rPr kumimoji="1" lang="ja-JP" altLang="ja-JP" sz="1100">
              <a:solidFill>
                <a:schemeClr val="dk1"/>
              </a:solidFill>
              <a:effectLst/>
              <a:latin typeface="+mn-lt"/>
              <a:ea typeface="+mn-ea"/>
              <a:cs typeface="+mn-cs"/>
            </a:rPr>
            <a:t>　　　　　　　　　　　　　福祉の増進を図る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人材育成基金　　　　：　中学生海外派遣事業、中学生異文化交流事業への充当のため</a:t>
          </a:r>
          <a:r>
            <a:rPr kumimoji="1" lang="en-US" altLang="ja-JP" sz="1100" b="0" i="0" baseline="0">
              <a:solidFill>
                <a:schemeClr val="dk1"/>
              </a:solidFill>
              <a:effectLst/>
              <a:latin typeface="+mn-lt"/>
              <a:ea typeface="+mn-ea"/>
              <a:cs typeface="+mn-cs"/>
            </a:rPr>
            <a:t>811</a:t>
          </a:r>
          <a:r>
            <a:rPr kumimoji="1" lang="ja-JP" altLang="ja-JP"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千円取崩し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森林環境譲与税基金</a:t>
          </a:r>
          <a:r>
            <a:rPr kumimoji="1" lang="ja-JP" altLang="ja-JP" sz="1100" b="0" i="0" baseline="0">
              <a:solidFill>
                <a:schemeClr val="dk1"/>
              </a:solidFill>
              <a:effectLst/>
              <a:latin typeface="+mn-lt"/>
              <a:ea typeface="+mn-ea"/>
              <a:cs typeface="+mn-cs"/>
            </a:rPr>
            <a:t>　：　</a:t>
          </a:r>
          <a:r>
            <a:rPr kumimoji="1" lang="en-US" altLang="ja-JP" sz="1100" b="0" i="0" baseline="0">
              <a:solidFill>
                <a:schemeClr val="dk1"/>
              </a:solidFill>
              <a:effectLst/>
              <a:latin typeface="+mn-lt"/>
              <a:ea typeface="+mn-ea"/>
              <a:cs typeface="+mn-cs"/>
            </a:rPr>
            <a:t>372</a:t>
          </a:r>
          <a:r>
            <a:rPr kumimoji="1" lang="ja-JP" altLang="ja-JP"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千</a:t>
          </a:r>
          <a:r>
            <a:rPr kumimoji="1" lang="ja-JP" altLang="ja-JP" sz="1100" b="0" i="0" baseline="0">
              <a:solidFill>
                <a:schemeClr val="dk1"/>
              </a:solidFill>
              <a:effectLst/>
              <a:latin typeface="+mn-lt"/>
              <a:ea typeface="+mn-ea"/>
              <a:cs typeface="+mn-cs"/>
            </a:rPr>
            <a:t>円の積み増し</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子育て基金　　　　　：　</a:t>
          </a:r>
          <a:r>
            <a:rPr kumimoji="1" lang="ja-JP" altLang="ja-JP" sz="1100" b="0" i="0" baseline="0">
              <a:solidFill>
                <a:schemeClr val="dk1"/>
              </a:solidFill>
              <a:effectLst/>
              <a:latin typeface="+mn-lt"/>
              <a:ea typeface="+mn-ea"/>
              <a:cs typeface="+mn-cs"/>
            </a:rPr>
            <a:t>利子発生分の積み増し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教育施設整備基金　</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利子発生分の積み増し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地域福祉基金　　　　：　利子発生分の積み増し</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電源立地地域対策交付金基金　：　</a:t>
          </a:r>
          <a:r>
            <a:rPr kumimoji="1" lang="en-US" altLang="ja-JP" sz="1100" b="0" i="0" baseline="0">
              <a:solidFill>
                <a:schemeClr val="dk1"/>
              </a:solidFill>
              <a:effectLst/>
              <a:latin typeface="+mn-lt"/>
              <a:ea typeface="+mn-ea"/>
              <a:cs typeface="+mn-cs"/>
            </a:rPr>
            <a:t>522</a:t>
          </a:r>
          <a:r>
            <a:rPr kumimoji="1" lang="ja-JP" altLang="en-US"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8</a:t>
          </a:r>
          <a:r>
            <a:rPr kumimoji="1" lang="ja-JP" altLang="en-US" sz="1100" b="0" i="0" baseline="0">
              <a:solidFill>
                <a:schemeClr val="dk1"/>
              </a:solidFill>
              <a:effectLst/>
              <a:latin typeface="+mn-lt"/>
              <a:ea typeface="+mn-ea"/>
              <a:cs typeface="+mn-cs"/>
            </a:rPr>
            <a:t>千円の積み増し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全体的には、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ある目的基金の統廃合を目指す。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公共施設整備基金については、令和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年度以降に、庁舎整備、道の駅整備、給食センター建替えなどの大型公共事業が控えており、基金を活用し事業を行うため、なるべく基金を温存した形で事業を進めていく。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b="0" i="0" baseline="0">
              <a:solidFill>
                <a:schemeClr val="dk1"/>
              </a:solidFill>
              <a:effectLst/>
              <a:latin typeface="+mn-lt"/>
              <a:ea typeface="+mn-ea"/>
              <a:cs typeface="+mn-cs"/>
            </a:rPr>
            <a:t>　歳計剰余金の</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6,920</a:t>
          </a:r>
          <a:r>
            <a:rPr kumimoji="1" lang="ja-JP" altLang="ja-JP" sz="1100" b="0" i="0" baseline="0">
              <a:solidFill>
                <a:schemeClr val="dk1"/>
              </a:solidFill>
              <a:effectLst/>
              <a:latin typeface="+mn-lt"/>
              <a:ea typeface="+mn-ea"/>
              <a:cs typeface="+mn-cs"/>
            </a:rPr>
            <a:t>万円を財政調整基金に積み立てたため</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年度以降に、庁舎整備、道の駅整備、給食センター建替えなどの大型公共事業が控えており、基金を活用し事業を行うため、なるべく基金を温存した形で事業を進めていく。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増減については利子発生分の積み立てのみとなっている。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現在、減債基金の積み増しは予定していない。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20,291
20,004
192.06
11,400,096
10,783,821
426,763
5,579,804
6,524,797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月に西郷村公共施設等総合管理計画、平成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月に西郷村個別施設計画を策定し、老朽化した施設の計画的な更新、集約化・複合化を進めている。</a:t>
          </a:r>
          <a:r>
            <a:rPr kumimoji="1" lang="ja-JP" altLang="en-US" sz="1100" b="0" i="0" baseline="0">
              <a:solidFill>
                <a:schemeClr val="dk1"/>
              </a:solidFill>
              <a:effectLst/>
              <a:latin typeface="+mn-lt"/>
              <a:ea typeface="+mn-ea"/>
              <a:cs typeface="+mn-cs"/>
            </a:rPr>
            <a:t>なお、現在、総合管理計画の見直しを進めており、令和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年度中の完成を予定している。</a:t>
          </a:r>
          <a:r>
            <a:rPr kumimoji="1" lang="ja-JP" altLang="ja-JP" sz="1100" b="0" i="0" baseline="0">
              <a:solidFill>
                <a:schemeClr val="dk1"/>
              </a:solidFill>
              <a:effectLst/>
              <a:latin typeface="+mn-lt"/>
              <a:ea typeface="+mn-ea"/>
              <a:cs typeface="+mn-cs"/>
            </a:rPr>
            <a:t>有形固定資産原価償却率については、上昇傾向にはあるものの、類似団体平均</a:t>
          </a:r>
          <a:r>
            <a:rPr kumimoji="1" lang="ja-JP" altLang="en-US" sz="1100" b="0" i="0" baseline="0">
              <a:solidFill>
                <a:schemeClr val="dk1"/>
              </a:solidFill>
              <a:effectLst/>
              <a:latin typeface="+mn-lt"/>
              <a:ea typeface="+mn-ea"/>
              <a:cs typeface="+mn-cs"/>
            </a:rPr>
            <a:t>、県平均</a:t>
          </a:r>
          <a:r>
            <a:rPr kumimoji="1" lang="ja-JP" altLang="ja-JP" sz="1100" b="0" i="0" baseline="0">
              <a:solidFill>
                <a:schemeClr val="dk1"/>
              </a:solidFill>
              <a:effectLst/>
              <a:latin typeface="+mn-lt"/>
              <a:ea typeface="+mn-ea"/>
              <a:cs typeface="+mn-cs"/>
            </a:rPr>
            <a:t>は下回っており、これまでの取組の効果が表れていると考えられる。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71" name="直線コネクタ 70"/>
        <xdr:cNvCxnSpPr/>
      </xdr:nvCxnSpPr>
      <xdr:spPr>
        <a:xfrm flipV="1">
          <a:off x="4206240" y="5407279"/>
          <a:ext cx="1270" cy="1057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72" name="有形固定資産減価償却率最小値テキスト"/>
        <xdr:cNvSpPr txBox="1"/>
      </xdr:nvSpPr>
      <xdr:spPr>
        <a:xfrm>
          <a:off x="4258945" y="6468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73" name="直線コネクタ 72"/>
        <xdr:cNvCxnSpPr/>
      </xdr:nvCxnSpPr>
      <xdr:spPr>
        <a:xfrm>
          <a:off x="4119245" y="64644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4" name="有形固定資産減価償却率最大値テキスト"/>
        <xdr:cNvSpPr txBox="1"/>
      </xdr:nvSpPr>
      <xdr:spPr>
        <a:xfrm>
          <a:off x="4258945" y="518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5" name="直線コネクタ 74"/>
        <xdr:cNvCxnSpPr/>
      </xdr:nvCxnSpPr>
      <xdr:spPr>
        <a:xfrm>
          <a:off x="4119245" y="540727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76" name="有形固定資産減価償却率平均値テキスト"/>
        <xdr:cNvSpPr txBox="1"/>
      </xdr:nvSpPr>
      <xdr:spPr>
        <a:xfrm>
          <a:off x="4258945" y="60494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7" name="フローチャート: 判断 76"/>
        <xdr:cNvSpPr/>
      </xdr:nvSpPr>
      <xdr:spPr>
        <a:xfrm>
          <a:off x="4157345" y="60709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8" name="フローチャート: 判断 77"/>
        <xdr:cNvSpPr/>
      </xdr:nvSpPr>
      <xdr:spPr>
        <a:xfrm>
          <a:off x="3537585" y="6051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9" name="フローチャート: 判断 78"/>
        <xdr:cNvSpPr/>
      </xdr:nvSpPr>
      <xdr:spPr>
        <a:xfrm>
          <a:off x="2867025" y="60148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0" name="フローチャート: 判断 79"/>
        <xdr:cNvSpPr/>
      </xdr:nvSpPr>
      <xdr:spPr>
        <a:xfrm>
          <a:off x="2196465" y="60126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81" name="フローチャート: 判断 80"/>
        <xdr:cNvSpPr/>
      </xdr:nvSpPr>
      <xdr:spPr>
        <a:xfrm>
          <a:off x="1525905" y="5947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168148</xdr:rowOff>
    </xdr:from>
    <xdr:to>
      <xdr:col>23</xdr:col>
      <xdr:colOff>136525</xdr:colOff>
      <xdr:row>31</xdr:row>
      <xdr:rowOff>98298</xdr:rowOff>
    </xdr:to>
    <xdr:sp macro="" textlink="">
      <xdr:nvSpPr>
        <xdr:cNvPr id="87" name="楕円 86"/>
        <xdr:cNvSpPr/>
      </xdr:nvSpPr>
      <xdr:spPr>
        <a:xfrm>
          <a:off x="4157345" y="5951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19575</xdr:rowOff>
    </xdr:from>
    <xdr:ext cx="405111" cy="259045"/>
    <xdr:sp macro="" textlink="">
      <xdr:nvSpPr>
        <xdr:cNvPr id="88" name="有形固定資産減価償却率該当値テキスト"/>
        <xdr:cNvSpPr txBox="1"/>
      </xdr:nvSpPr>
      <xdr:spPr>
        <a:xfrm>
          <a:off x="4258945" y="5803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135763</xdr:rowOff>
    </xdr:from>
    <xdr:to>
      <xdr:col>19</xdr:col>
      <xdr:colOff>187325</xdr:colOff>
      <xdr:row>31</xdr:row>
      <xdr:rowOff>65913</xdr:rowOff>
    </xdr:to>
    <xdr:sp macro="" textlink="">
      <xdr:nvSpPr>
        <xdr:cNvPr id="89" name="楕円 88"/>
        <xdr:cNvSpPr/>
      </xdr:nvSpPr>
      <xdr:spPr>
        <a:xfrm>
          <a:off x="3537585" y="59193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15113</xdr:rowOff>
    </xdr:from>
    <xdr:to>
      <xdr:col>23</xdr:col>
      <xdr:colOff>85725</xdr:colOff>
      <xdr:row>31</xdr:row>
      <xdr:rowOff>47498</xdr:rowOff>
    </xdr:to>
    <xdr:cxnSp macro="">
      <xdr:nvCxnSpPr>
        <xdr:cNvPr id="90" name="直線コネクタ 89"/>
        <xdr:cNvCxnSpPr/>
      </xdr:nvCxnSpPr>
      <xdr:spPr>
        <a:xfrm>
          <a:off x="3588385" y="5966333"/>
          <a:ext cx="619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101219</xdr:rowOff>
    </xdr:from>
    <xdr:to>
      <xdr:col>15</xdr:col>
      <xdr:colOff>187325</xdr:colOff>
      <xdr:row>31</xdr:row>
      <xdr:rowOff>31369</xdr:rowOff>
    </xdr:to>
    <xdr:sp macro="" textlink="">
      <xdr:nvSpPr>
        <xdr:cNvPr id="91" name="楕円 90"/>
        <xdr:cNvSpPr/>
      </xdr:nvSpPr>
      <xdr:spPr>
        <a:xfrm>
          <a:off x="2867025" y="58847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152019</xdr:rowOff>
    </xdr:from>
    <xdr:to>
      <xdr:col>19</xdr:col>
      <xdr:colOff>136525</xdr:colOff>
      <xdr:row>31</xdr:row>
      <xdr:rowOff>15113</xdr:rowOff>
    </xdr:to>
    <xdr:cxnSp macro="">
      <xdr:nvCxnSpPr>
        <xdr:cNvPr id="92" name="直線コネクタ 91"/>
        <xdr:cNvCxnSpPr/>
      </xdr:nvCxnSpPr>
      <xdr:spPr>
        <a:xfrm>
          <a:off x="2917825" y="5935599"/>
          <a:ext cx="670560" cy="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93" name="n_1aveValue有形固定資産減価償却率"/>
        <xdr:cNvSpPr txBox="1"/>
      </xdr:nvSpPr>
      <xdr:spPr>
        <a:xfrm>
          <a:off x="3395989"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4" name="n_2aveValue有形固定資産減価償却率"/>
        <xdr:cNvSpPr txBox="1"/>
      </xdr:nvSpPr>
      <xdr:spPr>
        <a:xfrm>
          <a:off x="2738129" y="6107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5" name="n_3aveValue有形固定資産減価償却率"/>
        <xdr:cNvSpPr txBox="1"/>
      </xdr:nvSpPr>
      <xdr:spPr>
        <a:xfrm>
          <a:off x="2067569" y="579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6" name="n_4aveValue有形固定資産減価償却率"/>
        <xdr:cNvSpPr txBox="1"/>
      </xdr:nvSpPr>
      <xdr:spPr>
        <a:xfrm>
          <a:off x="1397009"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82440</xdr:rowOff>
    </xdr:from>
    <xdr:ext cx="405111" cy="259045"/>
    <xdr:sp macro="" textlink="">
      <xdr:nvSpPr>
        <xdr:cNvPr id="97" name="n_1mainValue有形固定資産減価償却率"/>
        <xdr:cNvSpPr txBox="1"/>
      </xdr:nvSpPr>
      <xdr:spPr>
        <a:xfrm>
          <a:off x="3395989" y="5698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47896</xdr:rowOff>
    </xdr:from>
    <xdr:ext cx="405111" cy="259045"/>
    <xdr:sp macro="" textlink="">
      <xdr:nvSpPr>
        <xdr:cNvPr id="98" name="n_2mainValue有形固定資産減価償却率"/>
        <xdr:cNvSpPr txBox="1"/>
      </xdr:nvSpPr>
      <xdr:spPr>
        <a:xfrm>
          <a:off x="2738129" y="566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債務償還可能年数は類似団体平均を下回っており、前年度比で</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減少している。主な要因としては平成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年度以降、地方債発行額の圧縮を行ってきたこと、</a:t>
          </a:r>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法人税</a:t>
          </a:r>
          <a:r>
            <a:rPr kumimoji="1" lang="ja-JP" altLang="en-US" sz="1100" b="0" i="0" baseline="0">
              <a:solidFill>
                <a:schemeClr val="dk1"/>
              </a:solidFill>
              <a:effectLst/>
              <a:latin typeface="+mn-lt"/>
              <a:ea typeface="+mn-ea"/>
              <a:cs typeface="+mn-cs"/>
            </a:rPr>
            <a:t>、固定資産税（償却）を中心とした地方税</a:t>
          </a:r>
          <a:r>
            <a:rPr kumimoji="1" lang="ja-JP" altLang="ja-JP" sz="1100" b="0" i="0" baseline="0">
              <a:solidFill>
                <a:schemeClr val="dk1"/>
              </a:solidFill>
              <a:effectLst/>
              <a:latin typeface="+mn-lt"/>
              <a:ea typeface="+mn-ea"/>
              <a:cs typeface="+mn-cs"/>
            </a:rPr>
            <a:t>の増加による業務収入の増加</a:t>
          </a:r>
          <a:r>
            <a:rPr kumimoji="1" lang="ja-JP" altLang="en-US" sz="1100" b="0" i="0" baseline="0">
              <a:solidFill>
                <a:schemeClr val="dk1"/>
              </a:solidFill>
              <a:effectLst/>
              <a:latin typeface="+mn-lt"/>
              <a:ea typeface="+mn-ea"/>
              <a:cs typeface="+mn-cs"/>
            </a:rPr>
            <a:t>が主な要因と</a:t>
          </a:r>
          <a:r>
            <a:rPr kumimoji="1" lang="ja-JP" altLang="ja-JP" sz="1100" b="0" i="0" baseline="0">
              <a:solidFill>
                <a:schemeClr val="dk1"/>
              </a:solidFill>
              <a:effectLst/>
              <a:latin typeface="+mn-lt"/>
              <a:ea typeface="+mn-ea"/>
              <a:cs typeface="+mn-cs"/>
            </a:rPr>
            <a:t>考えられる。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9" name="直線コネクタ 128"/>
        <xdr:cNvCxnSpPr/>
      </xdr:nvCxnSpPr>
      <xdr:spPr>
        <a:xfrm flipV="1">
          <a:off x="13027660" y="5145223"/>
          <a:ext cx="1269" cy="146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0" name="債務償還比率最小値テキスト"/>
        <xdr:cNvSpPr txBox="1"/>
      </xdr:nvSpPr>
      <xdr:spPr>
        <a:xfrm>
          <a:off x="13080365" y="661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1" name="直線コネクタ 130"/>
        <xdr:cNvCxnSpPr/>
      </xdr:nvCxnSpPr>
      <xdr:spPr>
        <a:xfrm>
          <a:off x="12963525" y="6608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34" name="債務償還比率平均値テキスト"/>
        <xdr:cNvSpPr txBox="1"/>
      </xdr:nvSpPr>
      <xdr:spPr>
        <a:xfrm>
          <a:off x="13080365" y="5828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5" name="フローチャート: 判断 134"/>
        <xdr:cNvSpPr/>
      </xdr:nvSpPr>
      <xdr:spPr>
        <a:xfrm>
          <a:off x="13001625" y="5850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6" name="フローチャート: 判断 135"/>
        <xdr:cNvSpPr/>
      </xdr:nvSpPr>
      <xdr:spPr>
        <a:xfrm>
          <a:off x="12359005" y="58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7" name="フローチャート: 判断 136"/>
        <xdr:cNvSpPr/>
      </xdr:nvSpPr>
      <xdr:spPr>
        <a:xfrm>
          <a:off x="11688445" y="5864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8" name="フローチャート: 判断 137"/>
        <xdr:cNvSpPr/>
      </xdr:nvSpPr>
      <xdr:spPr>
        <a:xfrm>
          <a:off x="11017885" y="584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9" name="フローチャート: 判断 138"/>
        <xdr:cNvSpPr/>
      </xdr:nvSpPr>
      <xdr:spPr>
        <a:xfrm>
          <a:off x="10347325" y="582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148336</xdr:rowOff>
    </xdr:from>
    <xdr:to>
      <xdr:col>76</xdr:col>
      <xdr:colOff>73025</xdr:colOff>
      <xdr:row>29</xdr:row>
      <xdr:rowOff>78486</xdr:rowOff>
    </xdr:to>
    <xdr:sp macro="" textlink="">
      <xdr:nvSpPr>
        <xdr:cNvPr id="145" name="楕円 144"/>
        <xdr:cNvSpPr/>
      </xdr:nvSpPr>
      <xdr:spPr>
        <a:xfrm>
          <a:off x="13001625" y="55966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171213</xdr:rowOff>
    </xdr:from>
    <xdr:ext cx="469744" cy="259045"/>
    <xdr:sp macro="" textlink="">
      <xdr:nvSpPr>
        <xdr:cNvPr id="146" name="債務償還比率該当値テキスト"/>
        <xdr:cNvSpPr txBox="1"/>
      </xdr:nvSpPr>
      <xdr:spPr>
        <a:xfrm>
          <a:off x="13080365"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3257</xdr:rowOff>
    </xdr:from>
    <xdr:to>
      <xdr:col>72</xdr:col>
      <xdr:colOff>123825</xdr:colOff>
      <xdr:row>29</xdr:row>
      <xdr:rowOff>104857</xdr:rowOff>
    </xdr:to>
    <xdr:sp macro="" textlink="">
      <xdr:nvSpPr>
        <xdr:cNvPr id="147" name="楕円 146"/>
        <xdr:cNvSpPr/>
      </xdr:nvSpPr>
      <xdr:spPr>
        <a:xfrm>
          <a:off x="12359005" y="56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27686</xdr:rowOff>
    </xdr:from>
    <xdr:to>
      <xdr:col>76</xdr:col>
      <xdr:colOff>22225</xdr:colOff>
      <xdr:row>29</xdr:row>
      <xdr:rowOff>54057</xdr:rowOff>
    </xdr:to>
    <xdr:cxnSp macro="">
      <xdr:nvCxnSpPr>
        <xdr:cNvPr id="148" name="直線コネクタ 147"/>
        <xdr:cNvCxnSpPr/>
      </xdr:nvCxnSpPr>
      <xdr:spPr>
        <a:xfrm flipV="1">
          <a:off x="12409805" y="5643626"/>
          <a:ext cx="61976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53530</xdr:rowOff>
    </xdr:from>
    <xdr:to>
      <xdr:col>68</xdr:col>
      <xdr:colOff>123825</xdr:colOff>
      <xdr:row>29</xdr:row>
      <xdr:rowOff>155130</xdr:rowOff>
    </xdr:to>
    <xdr:sp macro="" textlink="">
      <xdr:nvSpPr>
        <xdr:cNvPr id="149" name="楕円 148"/>
        <xdr:cNvSpPr/>
      </xdr:nvSpPr>
      <xdr:spPr>
        <a:xfrm>
          <a:off x="11688445" y="56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54057</xdr:rowOff>
    </xdr:from>
    <xdr:to>
      <xdr:col>72</xdr:col>
      <xdr:colOff>73025</xdr:colOff>
      <xdr:row>29</xdr:row>
      <xdr:rowOff>104330</xdr:rowOff>
    </xdr:to>
    <xdr:cxnSp macro="">
      <xdr:nvCxnSpPr>
        <xdr:cNvPr id="150" name="直線コネクタ 149"/>
        <xdr:cNvCxnSpPr/>
      </xdr:nvCxnSpPr>
      <xdr:spPr>
        <a:xfrm flipV="1">
          <a:off x="11739245" y="5669997"/>
          <a:ext cx="670560" cy="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130057</xdr:rowOff>
    </xdr:from>
    <xdr:to>
      <xdr:col>64</xdr:col>
      <xdr:colOff>123825</xdr:colOff>
      <xdr:row>31</xdr:row>
      <xdr:rowOff>60207</xdr:rowOff>
    </xdr:to>
    <xdr:sp macro="" textlink="">
      <xdr:nvSpPr>
        <xdr:cNvPr id="151" name="楕円 150"/>
        <xdr:cNvSpPr/>
      </xdr:nvSpPr>
      <xdr:spPr>
        <a:xfrm>
          <a:off x="11017885" y="5913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104330</xdr:rowOff>
    </xdr:from>
    <xdr:to>
      <xdr:col>68</xdr:col>
      <xdr:colOff>73025</xdr:colOff>
      <xdr:row>31</xdr:row>
      <xdr:rowOff>9407</xdr:rowOff>
    </xdr:to>
    <xdr:cxnSp macro="">
      <xdr:nvCxnSpPr>
        <xdr:cNvPr id="152" name="直線コネクタ 151"/>
        <xdr:cNvCxnSpPr/>
      </xdr:nvCxnSpPr>
      <xdr:spPr>
        <a:xfrm flipV="1">
          <a:off x="11068685" y="5720270"/>
          <a:ext cx="670560" cy="24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115370</xdr:rowOff>
    </xdr:from>
    <xdr:to>
      <xdr:col>60</xdr:col>
      <xdr:colOff>123825</xdr:colOff>
      <xdr:row>30</xdr:row>
      <xdr:rowOff>45520</xdr:rowOff>
    </xdr:to>
    <xdr:sp macro="" textlink="">
      <xdr:nvSpPr>
        <xdr:cNvPr id="153" name="楕円 152"/>
        <xdr:cNvSpPr/>
      </xdr:nvSpPr>
      <xdr:spPr>
        <a:xfrm>
          <a:off x="10347325" y="573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166170</xdr:rowOff>
    </xdr:from>
    <xdr:to>
      <xdr:col>64</xdr:col>
      <xdr:colOff>73025</xdr:colOff>
      <xdr:row>31</xdr:row>
      <xdr:rowOff>9407</xdr:rowOff>
    </xdr:to>
    <xdr:cxnSp macro="">
      <xdr:nvCxnSpPr>
        <xdr:cNvPr id="154" name="直線コネクタ 153"/>
        <xdr:cNvCxnSpPr/>
      </xdr:nvCxnSpPr>
      <xdr:spPr>
        <a:xfrm>
          <a:off x="10398125" y="5782110"/>
          <a:ext cx="670560" cy="17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155084</xdr:rowOff>
    </xdr:from>
    <xdr:ext cx="469744" cy="259045"/>
    <xdr:sp macro="" textlink="">
      <xdr:nvSpPr>
        <xdr:cNvPr id="155" name="n_1aveValue債務償還比率"/>
        <xdr:cNvSpPr txBox="1"/>
      </xdr:nvSpPr>
      <xdr:spPr>
        <a:xfrm>
          <a:off x="12185092" y="59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2140</xdr:rowOff>
    </xdr:from>
    <xdr:ext cx="469744" cy="259045"/>
    <xdr:sp macro="" textlink="">
      <xdr:nvSpPr>
        <xdr:cNvPr id="156" name="n_2aveValue債務償還比率"/>
        <xdr:cNvSpPr txBox="1"/>
      </xdr:nvSpPr>
      <xdr:spPr>
        <a:xfrm>
          <a:off x="11527232" y="595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7" name="n_3aveValue債務償還比率"/>
        <xdr:cNvSpPr txBox="1"/>
      </xdr:nvSpPr>
      <xdr:spPr>
        <a:xfrm>
          <a:off x="10856672" y="562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58" name="n_4aveValue債務償還比率"/>
        <xdr:cNvSpPr txBox="1"/>
      </xdr:nvSpPr>
      <xdr:spPr>
        <a:xfrm>
          <a:off x="10186112" y="592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121384</xdr:rowOff>
    </xdr:from>
    <xdr:ext cx="469744" cy="259045"/>
    <xdr:sp macro="" textlink="">
      <xdr:nvSpPr>
        <xdr:cNvPr id="159" name="n_1mainValue債務償還比率"/>
        <xdr:cNvSpPr txBox="1"/>
      </xdr:nvSpPr>
      <xdr:spPr>
        <a:xfrm>
          <a:off x="12185092" y="540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207</xdr:rowOff>
    </xdr:from>
    <xdr:ext cx="469744" cy="259045"/>
    <xdr:sp macro="" textlink="">
      <xdr:nvSpPr>
        <xdr:cNvPr id="160" name="n_2mainValue債務償還比率"/>
        <xdr:cNvSpPr txBox="1"/>
      </xdr:nvSpPr>
      <xdr:spPr>
        <a:xfrm>
          <a:off x="11527232" y="544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51334</xdr:rowOff>
    </xdr:from>
    <xdr:ext cx="469744" cy="259045"/>
    <xdr:sp macro="" textlink="">
      <xdr:nvSpPr>
        <xdr:cNvPr id="161" name="n_3mainValue債務償還比率"/>
        <xdr:cNvSpPr txBox="1"/>
      </xdr:nvSpPr>
      <xdr:spPr>
        <a:xfrm>
          <a:off x="10856672" y="600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62047</xdr:rowOff>
    </xdr:from>
    <xdr:ext cx="469744" cy="259045"/>
    <xdr:sp macro="" textlink="">
      <xdr:nvSpPr>
        <xdr:cNvPr id="162" name="n_4mainValue債務償還比率"/>
        <xdr:cNvSpPr txBox="1"/>
      </xdr:nvSpPr>
      <xdr:spPr>
        <a:xfrm>
          <a:off x="10186112" y="551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20,291
20,004
192.06
11,400,096
10,783,821
426,763
5,579,804
6,524,797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086225" y="566547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12496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02082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124960" y="54445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02082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xdr:cNvSpPr txBox="1"/>
      </xdr:nvSpPr>
      <xdr:spPr>
        <a:xfrm>
          <a:off x="412496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03606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312160" y="644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514600" y="64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739900" y="64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965200" y="64022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141333</xdr:rowOff>
    </xdr:from>
    <xdr:to>
      <xdr:col>24</xdr:col>
      <xdr:colOff>114300</xdr:colOff>
      <xdr:row>38</xdr:row>
      <xdr:rowOff>71482</xdr:rowOff>
    </xdr:to>
    <xdr:sp macro="" textlink="">
      <xdr:nvSpPr>
        <xdr:cNvPr id="74" name="楕円 73"/>
        <xdr:cNvSpPr/>
      </xdr:nvSpPr>
      <xdr:spPr>
        <a:xfrm>
          <a:off x="4036060" y="6344013"/>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164210</xdr:rowOff>
    </xdr:from>
    <xdr:ext cx="405111" cy="259045"/>
    <xdr:sp macro="" textlink="">
      <xdr:nvSpPr>
        <xdr:cNvPr id="75" name="【道路】&#10;有形固定資産減価償却率該当値テキスト"/>
        <xdr:cNvSpPr txBox="1"/>
      </xdr:nvSpPr>
      <xdr:spPr>
        <a:xfrm>
          <a:off x="4124960" y="619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6" name="楕円 75"/>
        <xdr:cNvSpPr/>
      </xdr:nvSpPr>
      <xdr:spPr>
        <a:xfrm>
          <a:off x="3312160" y="6319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20683</xdr:rowOff>
    </xdr:to>
    <xdr:cxnSp macro="">
      <xdr:nvCxnSpPr>
        <xdr:cNvPr id="77" name="直線コネクタ 76"/>
        <xdr:cNvCxnSpPr/>
      </xdr:nvCxnSpPr>
      <xdr:spPr>
        <a:xfrm>
          <a:off x="3355340" y="6370320"/>
          <a:ext cx="73152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90714</xdr:rowOff>
    </xdr:from>
    <xdr:to>
      <xdr:col>15</xdr:col>
      <xdr:colOff>101600</xdr:colOff>
      <xdr:row>38</xdr:row>
      <xdr:rowOff>20864</xdr:rowOff>
    </xdr:to>
    <xdr:sp macro="" textlink="">
      <xdr:nvSpPr>
        <xdr:cNvPr id="78" name="楕円 77"/>
        <xdr:cNvSpPr/>
      </xdr:nvSpPr>
      <xdr:spPr>
        <a:xfrm>
          <a:off x="2514600" y="6293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141514</xdr:rowOff>
    </xdr:from>
    <xdr:to>
      <xdr:col>19</xdr:col>
      <xdr:colOff>177800</xdr:colOff>
      <xdr:row>37</xdr:row>
      <xdr:rowOff>167640</xdr:rowOff>
    </xdr:to>
    <xdr:cxnSp macro="">
      <xdr:nvCxnSpPr>
        <xdr:cNvPr id="79" name="直線コネクタ 78"/>
        <xdr:cNvCxnSpPr/>
      </xdr:nvCxnSpPr>
      <xdr:spPr>
        <a:xfrm>
          <a:off x="2565400" y="6344194"/>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0" name="n_1aveValue【道路】&#10;有形固定資産減価償却率"/>
        <xdr:cNvSpPr txBox="1"/>
      </xdr:nvSpPr>
      <xdr:spPr>
        <a:xfrm>
          <a:off x="317056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1" name="n_2aveValue【道路】&#10;有形固定資産減価償却率"/>
        <xdr:cNvSpPr txBox="1"/>
      </xdr:nvSpPr>
      <xdr:spPr>
        <a:xfrm>
          <a:off x="2385704" y="650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2" name="n_3aveValue【道路】&#10;有形固定資産減価償却率"/>
        <xdr:cNvSpPr txBox="1"/>
      </xdr:nvSpPr>
      <xdr:spPr>
        <a:xfrm>
          <a:off x="161100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3" name="n_4aveValue【道路】&#10;有形固定資産減価償却率"/>
        <xdr:cNvSpPr txBox="1"/>
      </xdr:nvSpPr>
      <xdr:spPr>
        <a:xfrm>
          <a:off x="836304" y="618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84" name="n_1mainValue【道路】&#10;有形固定資産減価償却率"/>
        <xdr:cNvSpPr txBox="1"/>
      </xdr:nvSpPr>
      <xdr:spPr>
        <a:xfrm>
          <a:off x="317056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37391</xdr:rowOff>
    </xdr:from>
    <xdr:ext cx="405111" cy="259045"/>
    <xdr:sp macro="" textlink="">
      <xdr:nvSpPr>
        <xdr:cNvPr id="85" name="n_2mainValue【道路】&#10;有形固定資産減価償却率"/>
        <xdr:cNvSpPr txBox="1"/>
      </xdr:nvSpPr>
      <xdr:spPr>
        <a:xfrm>
          <a:off x="238570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09" name="直線コネクタ 108"/>
        <xdr:cNvCxnSpPr/>
      </xdr:nvCxnSpPr>
      <xdr:spPr>
        <a:xfrm flipV="1">
          <a:off x="9219565" y="5565801"/>
          <a:ext cx="0" cy="151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0" name="【道路】&#10;一人当たり延長最小値テキスト"/>
        <xdr:cNvSpPr txBox="1"/>
      </xdr:nvSpPr>
      <xdr:spPr>
        <a:xfrm>
          <a:off x="9258300" y="70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1" name="直線コネクタ 110"/>
        <xdr:cNvCxnSpPr/>
      </xdr:nvCxnSpPr>
      <xdr:spPr>
        <a:xfrm>
          <a:off x="9154160" y="707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2" name="【道路】&#10;一人当たり延長最大値テキスト"/>
        <xdr:cNvSpPr txBox="1"/>
      </xdr:nvSpPr>
      <xdr:spPr>
        <a:xfrm>
          <a:off x="9258300" y="534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3" name="直線コネクタ 112"/>
        <xdr:cNvCxnSpPr/>
      </xdr:nvCxnSpPr>
      <xdr:spPr>
        <a:xfrm>
          <a:off x="9154160" y="55658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67771</xdr:rowOff>
    </xdr:from>
    <xdr:ext cx="534377" cy="259045"/>
    <xdr:sp macro="" textlink="">
      <xdr:nvSpPr>
        <xdr:cNvPr id="114" name="【道路】&#10;一人当たり延長平均値テキスト"/>
        <xdr:cNvSpPr txBox="1"/>
      </xdr:nvSpPr>
      <xdr:spPr>
        <a:xfrm>
          <a:off x="9258300" y="677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5" name="フローチャート: 判断 114"/>
        <xdr:cNvSpPr/>
      </xdr:nvSpPr>
      <xdr:spPr>
        <a:xfrm>
          <a:off x="9192260" y="67949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6" name="フローチャート: 判断 115"/>
        <xdr:cNvSpPr/>
      </xdr:nvSpPr>
      <xdr:spPr>
        <a:xfrm>
          <a:off x="8445500" y="67813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17" name="フローチャート: 判断 116"/>
        <xdr:cNvSpPr/>
      </xdr:nvSpPr>
      <xdr:spPr>
        <a:xfrm>
          <a:off x="7670800" y="67820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18" name="フローチャート: 判断 117"/>
        <xdr:cNvSpPr/>
      </xdr:nvSpPr>
      <xdr:spPr>
        <a:xfrm>
          <a:off x="6873240" y="68186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19" name="フローチャート: 判断 118"/>
        <xdr:cNvSpPr/>
      </xdr:nvSpPr>
      <xdr:spPr>
        <a:xfrm>
          <a:off x="6098540" y="68254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62306</xdr:rowOff>
    </xdr:from>
    <xdr:to>
      <xdr:col>55</xdr:col>
      <xdr:colOff>50800</xdr:colOff>
      <xdr:row>40</xdr:row>
      <xdr:rowOff>163906</xdr:rowOff>
    </xdr:to>
    <xdr:sp macro="" textlink="">
      <xdr:nvSpPr>
        <xdr:cNvPr id="125" name="楕円 124"/>
        <xdr:cNvSpPr/>
      </xdr:nvSpPr>
      <xdr:spPr>
        <a:xfrm>
          <a:off x="9192260" y="67679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85183</xdr:rowOff>
    </xdr:from>
    <xdr:ext cx="534377" cy="259045"/>
    <xdr:sp macro="" textlink="">
      <xdr:nvSpPr>
        <xdr:cNvPr id="126" name="【道路】&#10;一人当たり延長該当値テキスト"/>
        <xdr:cNvSpPr txBox="1"/>
      </xdr:nvSpPr>
      <xdr:spPr>
        <a:xfrm>
          <a:off x="9258300" y="66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68314</xdr:rowOff>
    </xdr:from>
    <xdr:to>
      <xdr:col>50</xdr:col>
      <xdr:colOff>165100</xdr:colOff>
      <xdr:row>40</xdr:row>
      <xdr:rowOff>169914</xdr:rowOff>
    </xdr:to>
    <xdr:sp macro="" textlink="">
      <xdr:nvSpPr>
        <xdr:cNvPr id="127" name="楕円 126"/>
        <xdr:cNvSpPr/>
      </xdr:nvSpPr>
      <xdr:spPr>
        <a:xfrm>
          <a:off x="8445500" y="67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113106</xdr:rowOff>
    </xdr:from>
    <xdr:to>
      <xdr:col>55</xdr:col>
      <xdr:colOff>0</xdr:colOff>
      <xdr:row>40</xdr:row>
      <xdr:rowOff>119114</xdr:rowOff>
    </xdr:to>
    <xdr:cxnSp macro="">
      <xdr:nvCxnSpPr>
        <xdr:cNvPr id="128" name="直線コネクタ 127"/>
        <xdr:cNvCxnSpPr/>
      </xdr:nvCxnSpPr>
      <xdr:spPr>
        <a:xfrm flipV="1">
          <a:off x="8496300" y="6818706"/>
          <a:ext cx="723900" cy="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67666</xdr:rowOff>
    </xdr:from>
    <xdr:to>
      <xdr:col>46</xdr:col>
      <xdr:colOff>38100</xdr:colOff>
      <xdr:row>40</xdr:row>
      <xdr:rowOff>169266</xdr:rowOff>
    </xdr:to>
    <xdr:sp macro="" textlink="">
      <xdr:nvSpPr>
        <xdr:cNvPr id="129" name="楕円 128"/>
        <xdr:cNvSpPr/>
      </xdr:nvSpPr>
      <xdr:spPr>
        <a:xfrm>
          <a:off x="7670800" y="67732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118466</xdr:rowOff>
    </xdr:from>
    <xdr:to>
      <xdr:col>50</xdr:col>
      <xdr:colOff>114300</xdr:colOff>
      <xdr:row>40</xdr:row>
      <xdr:rowOff>119114</xdr:rowOff>
    </xdr:to>
    <xdr:cxnSp macro="">
      <xdr:nvCxnSpPr>
        <xdr:cNvPr id="130" name="直線コネクタ 129"/>
        <xdr:cNvCxnSpPr/>
      </xdr:nvCxnSpPr>
      <xdr:spPr>
        <a:xfrm>
          <a:off x="7713980" y="6824066"/>
          <a:ext cx="78232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168521</xdr:rowOff>
    </xdr:from>
    <xdr:ext cx="534377" cy="259045"/>
    <xdr:sp macro="" textlink="">
      <xdr:nvSpPr>
        <xdr:cNvPr id="131" name="n_1aveValue【道路】&#10;一人当たり延長"/>
        <xdr:cNvSpPr txBox="1"/>
      </xdr:nvSpPr>
      <xdr:spPr>
        <a:xfrm>
          <a:off x="8239271" y="68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169206</xdr:rowOff>
    </xdr:from>
    <xdr:ext cx="534377" cy="259045"/>
    <xdr:sp macro="" textlink="">
      <xdr:nvSpPr>
        <xdr:cNvPr id="132" name="n_2aveValue【道路】&#10;一人当たり延長"/>
        <xdr:cNvSpPr txBox="1"/>
      </xdr:nvSpPr>
      <xdr:spPr>
        <a:xfrm>
          <a:off x="7477271" y="68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33" name="n_3aveValue【道路】&#10;一人当たり延長"/>
        <xdr:cNvSpPr txBox="1"/>
      </xdr:nvSpPr>
      <xdr:spPr>
        <a:xfrm>
          <a:off x="6702571" y="65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34" name="n_4aveValue【道路】&#10;一人当たり延長"/>
        <xdr:cNvSpPr txBox="1"/>
      </xdr:nvSpPr>
      <xdr:spPr>
        <a:xfrm>
          <a:off x="5905011" y="66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14991</xdr:rowOff>
    </xdr:from>
    <xdr:ext cx="534377" cy="259045"/>
    <xdr:sp macro="" textlink="">
      <xdr:nvSpPr>
        <xdr:cNvPr id="135" name="n_1mainValue【道路】&#10;一人当たり延長"/>
        <xdr:cNvSpPr txBox="1"/>
      </xdr:nvSpPr>
      <xdr:spPr>
        <a:xfrm>
          <a:off x="8239271" y="655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14343</xdr:rowOff>
    </xdr:from>
    <xdr:ext cx="534377" cy="259045"/>
    <xdr:sp macro="" textlink="">
      <xdr:nvSpPr>
        <xdr:cNvPr id="136" name="n_2mainValue【道路】&#10;一人当たり延長"/>
        <xdr:cNvSpPr txBox="1"/>
      </xdr:nvSpPr>
      <xdr:spPr>
        <a:xfrm>
          <a:off x="7477271" y="655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7" name="テキスト ボックス 156"/>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60" name="直線コネクタ 159"/>
        <xdr:cNvCxnSpPr/>
      </xdr:nvCxnSpPr>
      <xdr:spPr>
        <a:xfrm flipV="1">
          <a:off x="4086225" y="939546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61" name="【橋りょう・トンネル】&#10;有形固定資産減価償却率最小値テキスト"/>
        <xdr:cNvSpPr txBox="1"/>
      </xdr:nvSpPr>
      <xdr:spPr>
        <a:xfrm>
          <a:off x="412496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62" name="直線コネクタ 161"/>
        <xdr:cNvCxnSpPr/>
      </xdr:nvCxnSpPr>
      <xdr:spPr>
        <a:xfrm>
          <a:off x="402082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3" name="【橋りょう・トンネル】&#10;有形固定資産減価償却率最大値テキスト"/>
        <xdr:cNvSpPr txBox="1"/>
      </xdr:nvSpPr>
      <xdr:spPr>
        <a:xfrm>
          <a:off x="4124960" y="917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64" name="直線コネクタ 163"/>
        <xdr:cNvCxnSpPr/>
      </xdr:nvCxnSpPr>
      <xdr:spPr>
        <a:xfrm>
          <a:off x="402082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65" name="【橋りょう・トンネル】&#10;有形固定資産減価償却率平均値テキスト"/>
        <xdr:cNvSpPr txBox="1"/>
      </xdr:nvSpPr>
      <xdr:spPr>
        <a:xfrm>
          <a:off x="4124960" y="1030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66" name="フローチャート: 判断 165"/>
        <xdr:cNvSpPr/>
      </xdr:nvSpPr>
      <xdr:spPr>
        <a:xfrm>
          <a:off x="403606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67" name="フローチャート: 判断 166"/>
        <xdr:cNvSpPr/>
      </xdr:nvSpPr>
      <xdr:spPr>
        <a:xfrm>
          <a:off x="3312160" y="103124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68" name="フローチャート: 判断 167"/>
        <xdr:cNvSpPr/>
      </xdr:nvSpPr>
      <xdr:spPr>
        <a:xfrm>
          <a:off x="25146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69" name="フローチャート: 判断 168"/>
        <xdr:cNvSpPr/>
      </xdr:nvSpPr>
      <xdr:spPr>
        <a:xfrm>
          <a:off x="17399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70" name="フローチャート: 判断 169"/>
        <xdr:cNvSpPr/>
      </xdr:nvSpPr>
      <xdr:spPr>
        <a:xfrm>
          <a:off x="965200" y="102571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15875</xdr:rowOff>
    </xdr:from>
    <xdr:to>
      <xdr:col>24</xdr:col>
      <xdr:colOff>114300</xdr:colOff>
      <xdr:row>61</xdr:row>
      <xdr:rowOff>117475</xdr:rowOff>
    </xdr:to>
    <xdr:sp macro="" textlink="">
      <xdr:nvSpPr>
        <xdr:cNvPr id="176" name="楕円 175"/>
        <xdr:cNvSpPr/>
      </xdr:nvSpPr>
      <xdr:spPr>
        <a:xfrm>
          <a:off x="403606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38752</xdr:rowOff>
    </xdr:from>
    <xdr:ext cx="405111" cy="259045"/>
    <xdr:sp macro="" textlink="">
      <xdr:nvSpPr>
        <xdr:cNvPr id="177" name="【橋りょう・トンネル】&#10;有形固定資産減価償却率該当値テキスト"/>
        <xdr:cNvSpPr txBox="1"/>
      </xdr:nvSpPr>
      <xdr:spPr>
        <a:xfrm>
          <a:off x="4124960"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168275</xdr:rowOff>
    </xdr:from>
    <xdr:to>
      <xdr:col>20</xdr:col>
      <xdr:colOff>38100</xdr:colOff>
      <xdr:row>61</xdr:row>
      <xdr:rowOff>98425</xdr:rowOff>
    </xdr:to>
    <xdr:sp macro="" textlink="">
      <xdr:nvSpPr>
        <xdr:cNvPr id="178" name="楕円 177"/>
        <xdr:cNvSpPr/>
      </xdr:nvSpPr>
      <xdr:spPr>
        <a:xfrm>
          <a:off x="3312160" y="10226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47625</xdr:rowOff>
    </xdr:from>
    <xdr:to>
      <xdr:col>24</xdr:col>
      <xdr:colOff>63500</xdr:colOff>
      <xdr:row>61</xdr:row>
      <xdr:rowOff>66675</xdr:rowOff>
    </xdr:to>
    <xdr:cxnSp macro="">
      <xdr:nvCxnSpPr>
        <xdr:cNvPr id="179" name="直線コネクタ 178"/>
        <xdr:cNvCxnSpPr/>
      </xdr:nvCxnSpPr>
      <xdr:spPr>
        <a:xfrm>
          <a:off x="3355340" y="10273665"/>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139700</xdr:rowOff>
    </xdr:from>
    <xdr:to>
      <xdr:col>15</xdr:col>
      <xdr:colOff>101600</xdr:colOff>
      <xdr:row>61</xdr:row>
      <xdr:rowOff>69850</xdr:rowOff>
    </xdr:to>
    <xdr:sp macro="" textlink="">
      <xdr:nvSpPr>
        <xdr:cNvPr id="180" name="楕円 179"/>
        <xdr:cNvSpPr/>
      </xdr:nvSpPr>
      <xdr:spPr>
        <a:xfrm>
          <a:off x="2514600" y="10198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19050</xdr:rowOff>
    </xdr:from>
    <xdr:to>
      <xdr:col>19</xdr:col>
      <xdr:colOff>177800</xdr:colOff>
      <xdr:row>61</xdr:row>
      <xdr:rowOff>47625</xdr:rowOff>
    </xdr:to>
    <xdr:cxnSp macro="">
      <xdr:nvCxnSpPr>
        <xdr:cNvPr id="181" name="直線コネクタ 180"/>
        <xdr:cNvCxnSpPr/>
      </xdr:nvCxnSpPr>
      <xdr:spPr>
        <a:xfrm>
          <a:off x="2565400" y="1024509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82" name="n_1aveValue【橋りょう・トンネル】&#10;有形固定資産減価償却率"/>
        <xdr:cNvSpPr txBox="1"/>
      </xdr:nvSpPr>
      <xdr:spPr>
        <a:xfrm>
          <a:off x="317056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83" name="n_2aveValue【橋りょう・トンネル】&#10;有形固定資産減価償却率"/>
        <xdr:cNvSpPr txBox="1"/>
      </xdr:nvSpPr>
      <xdr:spPr>
        <a:xfrm>
          <a:off x="238570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184" name="n_3aveValue【橋りょう・トンネル】&#10;有形固定資産減価償却率"/>
        <xdr:cNvSpPr txBox="1"/>
      </xdr:nvSpPr>
      <xdr:spPr>
        <a:xfrm>
          <a:off x="161100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185" name="n_4aveValue【橋りょう・トンネル】&#10;有形固定資産減価償却率"/>
        <xdr:cNvSpPr txBox="1"/>
      </xdr:nvSpPr>
      <xdr:spPr>
        <a:xfrm>
          <a:off x="83630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114952</xdr:rowOff>
    </xdr:from>
    <xdr:ext cx="405111" cy="259045"/>
    <xdr:sp macro="" textlink="">
      <xdr:nvSpPr>
        <xdr:cNvPr id="186" name="n_1mainValue【橋りょう・トンネル】&#10;有形固定資産減価償却率"/>
        <xdr:cNvSpPr txBox="1"/>
      </xdr:nvSpPr>
      <xdr:spPr>
        <a:xfrm>
          <a:off x="317056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86377</xdr:rowOff>
    </xdr:from>
    <xdr:ext cx="405111" cy="259045"/>
    <xdr:sp macro="" textlink="">
      <xdr:nvSpPr>
        <xdr:cNvPr id="187" name="n_2mainValue【橋りょう・トンネル】&#10;有形固定資産減価償却率"/>
        <xdr:cNvSpPr txBox="1"/>
      </xdr:nvSpPr>
      <xdr:spPr>
        <a:xfrm>
          <a:off x="238570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8" name="直線コネクタ 197"/>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9" name="テキスト ボックス 198"/>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0" name="直線コネクタ 199"/>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1" name="テキスト ボックス 200"/>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2" name="直線コネクタ 201"/>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3" name="テキスト ボックス 202"/>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4" name="直線コネクタ 203"/>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5" name="テキスト ボックス 204"/>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7" name="テキスト ボックス 206"/>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09" name="直線コネクタ 208"/>
        <xdr:cNvCxnSpPr/>
      </xdr:nvCxnSpPr>
      <xdr:spPr>
        <a:xfrm flipV="1">
          <a:off x="9219565" y="9460901"/>
          <a:ext cx="0" cy="1265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10" name="【橋りょう・トンネル】&#10;一人当たり有形固定資産（償却資産）額最小値テキスト"/>
        <xdr:cNvSpPr txBox="1"/>
      </xdr:nvSpPr>
      <xdr:spPr>
        <a:xfrm>
          <a:off x="9258300" y="1073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11" name="直線コネクタ 210"/>
        <xdr:cNvCxnSpPr/>
      </xdr:nvCxnSpPr>
      <xdr:spPr>
        <a:xfrm>
          <a:off x="9154160" y="10726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12" name="【橋りょう・トンネル】&#10;一人当たり有形固定資産（償却資産）額最大値テキスト"/>
        <xdr:cNvSpPr txBox="1"/>
      </xdr:nvSpPr>
      <xdr:spPr>
        <a:xfrm>
          <a:off x="9258300" y="923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13" name="直線コネクタ 212"/>
        <xdr:cNvCxnSpPr/>
      </xdr:nvCxnSpPr>
      <xdr:spPr>
        <a:xfrm>
          <a:off x="9154160" y="94609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14" name="【橋りょう・トンネル】&#10;一人当たり有形固定資産（償却資産）額平均値テキスト"/>
        <xdr:cNvSpPr txBox="1"/>
      </xdr:nvSpPr>
      <xdr:spPr>
        <a:xfrm>
          <a:off x="9258300" y="10244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15" name="フローチャート: 判断 214"/>
        <xdr:cNvSpPr/>
      </xdr:nvSpPr>
      <xdr:spPr>
        <a:xfrm>
          <a:off x="9192260" y="102663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16" name="フローチャート: 判断 215"/>
        <xdr:cNvSpPr/>
      </xdr:nvSpPr>
      <xdr:spPr>
        <a:xfrm>
          <a:off x="8445500" y="102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17" name="フローチャート: 判断 216"/>
        <xdr:cNvSpPr/>
      </xdr:nvSpPr>
      <xdr:spPr>
        <a:xfrm>
          <a:off x="7670800" y="102644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18" name="フローチャート: 判断 217"/>
        <xdr:cNvSpPr/>
      </xdr:nvSpPr>
      <xdr:spPr>
        <a:xfrm>
          <a:off x="6873240" y="1028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19" name="フローチャート: 判断 218"/>
        <xdr:cNvSpPr/>
      </xdr:nvSpPr>
      <xdr:spPr>
        <a:xfrm>
          <a:off x="6098540" y="10325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125357</xdr:rowOff>
    </xdr:from>
    <xdr:to>
      <xdr:col>55</xdr:col>
      <xdr:colOff>50800</xdr:colOff>
      <xdr:row>59</xdr:row>
      <xdr:rowOff>55507</xdr:rowOff>
    </xdr:to>
    <xdr:sp macro="" textlink="">
      <xdr:nvSpPr>
        <xdr:cNvPr id="225" name="楕円 224"/>
        <xdr:cNvSpPr/>
      </xdr:nvSpPr>
      <xdr:spPr>
        <a:xfrm>
          <a:off x="9192260" y="98484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148234</xdr:rowOff>
    </xdr:from>
    <xdr:ext cx="599010" cy="259045"/>
    <xdr:sp macro="" textlink="">
      <xdr:nvSpPr>
        <xdr:cNvPr id="226" name="【橋りょう・トンネル】&#10;一人当たり有形固定資産（償却資産）額該当値テキスト"/>
        <xdr:cNvSpPr txBox="1"/>
      </xdr:nvSpPr>
      <xdr:spPr>
        <a:xfrm>
          <a:off x="9258300" y="970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131060</xdr:rowOff>
    </xdr:from>
    <xdr:to>
      <xdr:col>50</xdr:col>
      <xdr:colOff>165100</xdr:colOff>
      <xdr:row>59</xdr:row>
      <xdr:rowOff>61210</xdr:rowOff>
    </xdr:to>
    <xdr:sp macro="" textlink="">
      <xdr:nvSpPr>
        <xdr:cNvPr id="227" name="楕円 226"/>
        <xdr:cNvSpPr/>
      </xdr:nvSpPr>
      <xdr:spPr>
        <a:xfrm>
          <a:off x="8445500" y="9854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4707</xdr:rowOff>
    </xdr:from>
    <xdr:to>
      <xdr:col>55</xdr:col>
      <xdr:colOff>0</xdr:colOff>
      <xdr:row>59</xdr:row>
      <xdr:rowOff>10410</xdr:rowOff>
    </xdr:to>
    <xdr:cxnSp macro="">
      <xdr:nvCxnSpPr>
        <xdr:cNvPr id="228" name="直線コネクタ 227"/>
        <xdr:cNvCxnSpPr/>
      </xdr:nvCxnSpPr>
      <xdr:spPr>
        <a:xfrm flipV="1">
          <a:off x="8496300" y="9895467"/>
          <a:ext cx="7239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132462</xdr:rowOff>
    </xdr:from>
    <xdr:to>
      <xdr:col>46</xdr:col>
      <xdr:colOff>38100</xdr:colOff>
      <xdr:row>59</xdr:row>
      <xdr:rowOff>62612</xdr:rowOff>
    </xdr:to>
    <xdr:sp macro="" textlink="">
      <xdr:nvSpPr>
        <xdr:cNvPr id="229" name="楕円 228"/>
        <xdr:cNvSpPr/>
      </xdr:nvSpPr>
      <xdr:spPr>
        <a:xfrm>
          <a:off x="7670800" y="98555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10410</xdr:rowOff>
    </xdr:from>
    <xdr:to>
      <xdr:col>50</xdr:col>
      <xdr:colOff>114300</xdr:colOff>
      <xdr:row>59</xdr:row>
      <xdr:rowOff>11812</xdr:rowOff>
    </xdr:to>
    <xdr:cxnSp macro="">
      <xdr:nvCxnSpPr>
        <xdr:cNvPr id="230" name="直線コネクタ 229"/>
        <xdr:cNvCxnSpPr/>
      </xdr:nvCxnSpPr>
      <xdr:spPr>
        <a:xfrm flipV="1">
          <a:off x="7713980" y="9901170"/>
          <a:ext cx="78232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121542</xdr:rowOff>
    </xdr:from>
    <xdr:ext cx="599010" cy="259045"/>
    <xdr:sp macro="" textlink="">
      <xdr:nvSpPr>
        <xdr:cNvPr id="231" name="n_1aveValue【橋りょう・トンネル】&#10;一人当たり有形固定資産（償却資産）額"/>
        <xdr:cNvSpPr txBox="1"/>
      </xdr:nvSpPr>
      <xdr:spPr>
        <a:xfrm>
          <a:off x="8214575" y="103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32" name="n_2aveValue【橋りょう・トンネル】&#10;一人当たり有形固定資産（償却資産）額"/>
        <xdr:cNvSpPr txBox="1"/>
      </xdr:nvSpPr>
      <xdr:spPr>
        <a:xfrm>
          <a:off x="7444955" y="1035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33" name="n_3aveValue【橋りょう・トンネル】&#10;一人当たり有形固定資産（償却資産）額"/>
        <xdr:cNvSpPr txBox="1"/>
      </xdr:nvSpPr>
      <xdr:spPr>
        <a:xfrm>
          <a:off x="6670255" y="1006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34" name="n_4aveValue【橋りょう・トンネル】&#10;一人当たり有形固定資産（償却資産）額"/>
        <xdr:cNvSpPr txBox="1"/>
      </xdr:nvSpPr>
      <xdr:spPr>
        <a:xfrm>
          <a:off x="5872695" y="1010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77737</xdr:rowOff>
    </xdr:from>
    <xdr:ext cx="599010" cy="259045"/>
    <xdr:sp macro="" textlink="">
      <xdr:nvSpPr>
        <xdr:cNvPr id="235" name="n_1mainValue【橋りょう・トンネル】&#10;一人当たり有形固定資産（償却資産）額"/>
        <xdr:cNvSpPr txBox="1"/>
      </xdr:nvSpPr>
      <xdr:spPr>
        <a:xfrm>
          <a:off x="8214575" y="963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79139</xdr:rowOff>
    </xdr:from>
    <xdr:ext cx="599010" cy="259045"/>
    <xdr:sp macro="" textlink="">
      <xdr:nvSpPr>
        <xdr:cNvPr id="236" name="n_2mainValue【橋りょう・トンネル】&#10;一人当たり有形固定資産（償却資産）額"/>
        <xdr:cNvSpPr txBox="1"/>
      </xdr:nvSpPr>
      <xdr:spPr>
        <a:xfrm>
          <a:off x="7444955" y="9634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7" name="テキスト ボックス 246"/>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9" name="テキスト ボックス 248"/>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9" name="テキスト ボックス 258"/>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61" name="直線コネクタ 260"/>
        <xdr:cNvCxnSpPr/>
      </xdr:nvCxnSpPr>
      <xdr:spPr>
        <a:xfrm flipV="1">
          <a:off x="4086225" y="13249274"/>
          <a:ext cx="0" cy="1274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62" name="【公営住宅】&#10;有形固定資産減価償却率最小値テキスト"/>
        <xdr:cNvSpPr txBox="1"/>
      </xdr:nvSpPr>
      <xdr:spPr>
        <a:xfrm>
          <a:off x="412496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63" name="直線コネクタ 262"/>
        <xdr:cNvCxnSpPr/>
      </xdr:nvCxnSpPr>
      <xdr:spPr>
        <a:xfrm>
          <a:off x="4020820" y="1452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64" name="【公営住宅】&#10;有形固定資産減価償却率最大値テキスト"/>
        <xdr:cNvSpPr txBox="1"/>
      </xdr:nvSpPr>
      <xdr:spPr>
        <a:xfrm>
          <a:off x="4124960" y="13032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65" name="直線コネクタ 264"/>
        <xdr:cNvCxnSpPr/>
      </xdr:nvCxnSpPr>
      <xdr:spPr>
        <a:xfrm>
          <a:off x="4020820" y="13249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66" name="【公営住宅】&#10;有形固定資産減価償却率平均値テキスト"/>
        <xdr:cNvSpPr txBox="1"/>
      </xdr:nvSpPr>
      <xdr:spPr>
        <a:xfrm>
          <a:off x="4124960" y="1372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67" name="フローチャート: 判断 266"/>
        <xdr:cNvSpPr/>
      </xdr:nvSpPr>
      <xdr:spPr>
        <a:xfrm>
          <a:off x="4036060"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68" name="フローチャート: 判断 267"/>
        <xdr:cNvSpPr/>
      </xdr:nvSpPr>
      <xdr:spPr>
        <a:xfrm>
          <a:off x="3312160" y="138804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69" name="フローチャート: 判断 268"/>
        <xdr:cNvSpPr/>
      </xdr:nvSpPr>
      <xdr:spPr>
        <a:xfrm>
          <a:off x="25146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70" name="フローチャート: 判断 269"/>
        <xdr:cNvSpPr/>
      </xdr:nvSpPr>
      <xdr:spPr>
        <a:xfrm>
          <a:off x="1739900" y="1382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71" name="フローチャート: 判断 270"/>
        <xdr:cNvSpPr/>
      </xdr:nvSpPr>
      <xdr:spPr>
        <a:xfrm>
          <a:off x="965200" y="13811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76836</xdr:rowOff>
    </xdr:from>
    <xdr:to>
      <xdr:col>24</xdr:col>
      <xdr:colOff>114300</xdr:colOff>
      <xdr:row>85</xdr:row>
      <xdr:rowOff>6986</xdr:rowOff>
    </xdr:to>
    <xdr:sp macro="" textlink="">
      <xdr:nvSpPr>
        <xdr:cNvPr id="277" name="楕円 276"/>
        <xdr:cNvSpPr/>
      </xdr:nvSpPr>
      <xdr:spPr>
        <a:xfrm>
          <a:off x="4036060" y="14158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55263</xdr:rowOff>
    </xdr:from>
    <xdr:ext cx="405111" cy="259045"/>
    <xdr:sp macro="" textlink="">
      <xdr:nvSpPr>
        <xdr:cNvPr id="278" name="【公営住宅】&#10;有形固定資産減価償却率該当値テキスト"/>
        <xdr:cNvSpPr txBox="1"/>
      </xdr:nvSpPr>
      <xdr:spPr>
        <a:xfrm>
          <a:off x="4124960" y="1413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88264</xdr:rowOff>
    </xdr:from>
    <xdr:to>
      <xdr:col>20</xdr:col>
      <xdr:colOff>38100</xdr:colOff>
      <xdr:row>85</xdr:row>
      <xdr:rowOff>18414</xdr:rowOff>
    </xdr:to>
    <xdr:sp macro="" textlink="">
      <xdr:nvSpPr>
        <xdr:cNvPr id="279" name="楕円 278"/>
        <xdr:cNvSpPr/>
      </xdr:nvSpPr>
      <xdr:spPr>
        <a:xfrm>
          <a:off x="3312160" y="141700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127636</xdr:rowOff>
    </xdr:from>
    <xdr:to>
      <xdr:col>24</xdr:col>
      <xdr:colOff>63500</xdr:colOff>
      <xdr:row>84</xdr:row>
      <xdr:rowOff>139064</xdr:rowOff>
    </xdr:to>
    <xdr:cxnSp macro="">
      <xdr:nvCxnSpPr>
        <xdr:cNvPr id="280" name="直線コネクタ 279"/>
        <xdr:cNvCxnSpPr/>
      </xdr:nvCxnSpPr>
      <xdr:spPr>
        <a:xfrm flipV="1">
          <a:off x="3355340" y="14209396"/>
          <a:ext cx="73152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120650</xdr:rowOff>
    </xdr:from>
    <xdr:to>
      <xdr:col>15</xdr:col>
      <xdr:colOff>101600</xdr:colOff>
      <xdr:row>85</xdr:row>
      <xdr:rowOff>50800</xdr:rowOff>
    </xdr:to>
    <xdr:sp macro="" textlink="">
      <xdr:nvSpPr>
        <xdr:cNvPr id="281" name="楕円 280"/>
        <xdr:cNvSpPr/>
      </xdr:nvSpPr>
      <xdr:spPr>
        <a:xfrm>
          <a:off x="2514600" y="1420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139064</xdr:rowOff>
    </xdr:from>
    <xdr:to>
      <xdr:col>19</xdr:col>
      <xdr:colOff>177800</xdr:colOff>
      <xdr:row>85</xdr:row>
      <xdr:rowOff>0</xdr:rowOff>
    </xdr:to>
    <xdr:cxnSp macro="">
      <xdr:nvCxnSpPr>
        <xdr:cNvPr id="282" name="直線コネクタ 281"/>
        <xdr:cNvCxnSpPr/>
      </xdr:nvCxnSpPr>
      <xdr:spPr>
        <a:xfrm flipV="1">
          <a:off x="2565400" y="14220824"/>
          <a:ext cx="78994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283" name="n_1aveValue【公営住宅】&#10;有形固定資産減価償却率"/>
        <xdr:cNvSpPr txBox="1"/>
      </xdr:nvSpPr>
      <xdr:spPr>
        <a:xfrm>
          <a:off x="3170564" y="1365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284" name="n_2aveValue【公営住宅】&#10;有形固定資産減価償却率"/>
        <xdr:cNvSpPr txBox="1"/>
      </xdr:nvSpPr>
      <xdr:spPr>
        <a:xfrm>
          <a:off x="238570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85" name="n_3aveValue【公営住宅】&#10;有形固定資産減価償却率"/>
        <xdr:cNvSpPr txBox="1"/>
      </xdr:nvSpPr>
      <xdr:spPr>
        <a:xfrm>
          <a:off x="1611004" y="1360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286" name="n_4aveValue【公営住宅】&#10;有形固定資産減価償却率"/>
        <xdr:cNvSpPr txBox="1"/>
      </xdr:nvSpPr>
      <xdr:spPr>
        <a:xfrm>
          <a:off x="83630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9541</xdr:rowOff>
    </xdr:from>
    <xdr:ext cx="405111" cy="259045"/>
    <xdr:sp macro="" textlink="">
      <xdr:nvSpPr>
        <xdr:cNvPr id="287" name="n_1mainValue【公営住宅】&#10;有形固定資産減価償却率"/>
        <xdr:cNvSpPr txBox="1"/>
      </xdr:nvSpPr>
      <xdr:spPr>
        <a:xfrm>
          <a:off x="317056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41927</xdr:rowOff>
    </xdr:from>
    <xdr:ext cx="405111" cy="259045"/>
    <xdr:sp macro="" textlink="">
      <xdr:nvSpPr>
        <xdr:cNvPr id="288" name="n_2mainValue【公営住宅】&#10;有形固定資産減価償却率"/>
        <xdr:cNvSpPr txBox="1"/>
      </xdr:nvSpPr>
      <xdr:spPr>
        <a:xfrm>
          <a:off x="238570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0" name="正方形/長方形 28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1" name="正方形/長方形 29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2" name="正方形/長方形 29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3" name="正方形/長方形 29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4" name="正方形/長方形 29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5" name="正方形/長方形 29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正方形/長方形 29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7" name="テキスト ボックス 29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8" name="直線コネクタ 29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9" name="直線コネクタ 298"/>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0" name="テキスト ボックス 299"/>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1" name="直線コネクタ 300"/>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2" name="テキスト ボックス 301"/>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3" name="直線コネクタ 302"/>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4" name="テキスト ボックス 303"/>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08" name="直線コネクタ 307"/>
        <xdr:cNvCxnSpPr/>
      </xdr:nvCxnSpPr>
      <xdr:spPr>
        <a:xfrm flipV="1">
          <a:off x="9219565" y="13119164"/>
          <a:ext cx="0" cy="12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09" name="【公営住宅】&#10;一人当たり面積最小値テキスト"/>
        <xdr:cNvSpPr txBox="1"/>
      </xdr:nvSpPr>
      <xdr:spPr>
        <a:xfrm>
          <a:off x="925830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0" name="直線コネクタ 309"/>
        <xdr:cNvCxnSpPr/>
      </xdr:nvCxnSpPr>
      <xdr:spPr>
        <a:xfrm>
          <a:off x="9154160" y="1433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11" name="【公営住宅】&#10;一人当たり面積最大値テキスト"/>
        <xdr:cNvSpPr txBox="1"/>
      </xdr:nvSpPr>
      <xdr:spPr>
        <a:xfrm>
          <a:off x="9258300" y="129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12" name="直線コネクタ 311"/>
        <xdr:cNvCxnSpPr/>
      </xdr:nvCxnSpPr>
      <xdr:spPr>
        <a:xfrm>
          <a:off x="9154160" y="13119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74883</xdr:rowOff>
    </xdr:from>
    <xdr:ext cx="469744" cy="259045"/>
    <xdr:sp macro="" textlink="">
      <xdr:nvSpPr>
        <xdr:cNvPr id="313" name="【公営住宅】&#10;一人当たり面積平均値テキスト"/>
        <xdr:cNvSpPr txBox="1"/>
      </xdr:nvSpPr>
      <xdr:spPr>
        <a:xfrm>
          <a:off x="9258300" y="13989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14" name="フローチャート: 判断 313"/>
        <xdr:cNvSpPr/>
      </xdr:nvSpPr>
      <xdr:spPr>
        <a:xfrm>
          <a:off x="9192260" y="140105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15" name="フローチャート: 判断 314"/>
        <xdr:cNvSpPr/>
      </xdr:nvSpPr>
      <xdr:spPr>
        <a:xfrm>
          <a:off x="8445500" y="13999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16" name="フローチャート: 判断 315"/>
        <xdr:cNvSpPr/>
      </xdr:nvSpPr>
      <xdr:spPr>
        <a:xfrm>
          <a:off x="7670800" y="13984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17" name="フローチャート: 判断 316"/>
        <xdr:cNvSpPr/>
      </xdr:nvSpPr>
      <xdr:spPr>
        <a:xfrm>
          <a:off x="6873240" y="13998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18" name="フローチャート: 判断 317"/>
        <xdr:cNvSpPr/>
      </xdr:nvSpPr>
      <xdr:spPr>
        <a:xfrm>
          <a:off x="6098540" y="13988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71882</xdr:rowOff>
    </xdr:from>
    <xdr:to>
      <xdr:col>55</xdr:col>
      <xdr:colOff>50800</xdr:colOff>
      <xdr:row>84</xdr:row>
      <xdr:rowOff>2032</xdr:rowOff>
    </xdr:to>
    <xdr:sp macro="" textlink="">
      <xdr:nvSpPr>
        <xdr:cNvPr id="324" name="楕円 323"/>
        <xdr:cNvSpPr/>
      </xdr:nvSpPr>
      <xdr:spPr>
        <a:xfrm>
          <a:off x="9192260" y="139860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94759</xdr:rowOff>
    </xdr:from>
    <xdr:ext cx="469744" cy="259045"/>
    <xdr:sp macro="" textlink="">
      <xdr:nvSpPr>
        <xdr:cNvPr id="325" name="【公営住宅】&#10;一人当たり面積該当値テキスト"/>
        <xdr:cNvSpPr txBox="1"/>
      </xdr:nvSpPr>
      <xdr:spPr>
        <a:xfrm>
          <a:off x="9258300" y="1384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70168</xdr:rowOff>
    </xdr:from>
    <xdr:to>
      <xdr:col>50</xdr:col>
      <xdr:colOff>165100</xdr:colOff>
      <xdr:row>84</xdr:row>
      <xdr:rowOff>318</xdr:rowOff>
    </xdr:to>
    <xdr:sp macro="" textlink="">
      <xdr:nvSpPr>
        <xdr:cNvPr id="326" name="楕円 325"/>
        <xdr:cNvSpPr/>
      </xdr:nvSpPr>
      <xdr:spPr>
        <a:xfrm>
          <a:off x="8445500" y="139842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120968</xdr:rowOff>
    </xdr:from>
    <xdr:to>
      <xdr:col>55</xdr:col>
      <xdr:colOff>0</xdr:colOff>
      <xdr:row>83</xdr:row>
      <xdr:rowOff>122682</xdr:rowOff>
    </xdr:to>
    <xdr:cxnSp macro="">
      <xdr:nvCxnSpPr>
        <xdr:cNvPr id="327" name="直線コネクタ 326"/>
        <xdr:cNvCxnSpPr/>
      </xdr:nvCxnSpPr>
      <xdr:spPr>
        <a:xfrm>
          <a:off x="8496300" y="14035088"/>
          <a:ext cx="7239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69025</xdr:rowOff>
    </xdr:from>
    <xdr:to>
      <xdr:col>46</xdr:col>
      <xdr:colOff>38100</xdr:colOff>
      <xdr:row>83</xdr:row>
      <xdr:rowOff>170625</xdr:rowOff>
    </xdr:to>
    <xdr:sp macro="" textlink="">
      <xdr:nvSpPr>
        <xdr:cNvPr id="328" name="楕円 327"/>
        <xdr:cNvSpPr/>
      </xdr:nvSpPr>
      <xdr:spPr>
        <a:xfrm>
          <a:off x="7670800" y="139831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119825</xdr:rowOff>
    </xdr:from>
    <xdr:to>
      <xdr:col>50</xdr:col>
      <xdr:colOff>114300</xdr:colOff>
      <xdr:row>83</xdr:row>
      <xdr:rowOff>120968</xdr:rowOff>
    </xdr:to>
    <xdr:cxnSp macro="">
      <xdr:nvCxnSpPr>
        <xdr:cNvPr id="329" name="直線コネクタ 328"/>
        <xdr:cNvCxnSpPr/>
      </xdr:nvCxnSpPr>
      <xdr:spPr>
        <a:xfrm>
          <a:off x="7713980" y="14033945"/>
          <a:ext cx="7823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6303</xdr:rowOff>
    </xdr:from>
    <xdr:ext cx="469744" cy="259045"/>
    <xdr:sp macro="" textlink="">
      <xdr:nvSpPr>
        <xdr:cNvPr id="330" name="n_1aveValue【公営住宅】&#10;一人当たり面積"/>
        <xdr:cNvSpPr txBox="1"/>
      </xdr:nvSpPr>
      <xdr:spPr>
        <a:xfrm>
          <a:off x="8271587" y="1408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163465</xdr:rowOff>
    </xdr:from>
    <xdr:ext cx="469744" cy="259045"/>
    <xdr:sp macro="" textlink="">
      <xdr:nvSpPr>
        <xdr:cNvPr id="331" name="n_2aveValue【公営住宅】&#10;一人当たり面積"/>
        <xdr:cNvSpPr txBox="1"/>
      </xdr:nvSpPr>
      <xdr:spPr>
        <a:xfrm>
          <a:off x="7509587" y="1407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32" name="n_3aveValue【公営住宅】&#10;一人当たり面積"/>
        <xdr:cNvSpPr txBox="1"/>
      </xdr:nvSpPr>
      <xdr:spPr>
        <a:xfrm>
          <a:off x="6712027" y="1377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33" name="n_4aveValue【公営住宅】&#10;一人当たり面積"/>
        <xdr:cNvSpPr txBox="1"/>
      </xdr:nvSpPr>
      <xdr:spPr>
        <a:xfrm>
          <a:off x="5937327" y="1376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16845</xdr:rowOff>
    </xdr:from>
    <xdr:ext cx="469744" cy="259045"/>
    <xdr:sp macro="" textlink="">
      <xdr:nvSpPr>
        <xdr:cNvPr id="334" name="n_1mainValue【公営住宅】&#10;一人当たり面積"/>
        <xdr:cNvSpPr txBox="1"/>
      </xdr:nvSpPr>
      <xdr:spPr>
        <a:xfrm>
          <a:off x="8271587" y="1376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15702</xdr:rowOff>
    </xdr:from>
    <xdr:ext cx="469744" cy="259045"/>
    <xdr:sp macro="" textlink="">
      <xdr:nvSpPr>
        <xdr:cNvPr id="335" name="n_2mainValue【公営住宅】&#10;一人当たり面積"/>
        <xdr:cNvSpPr txBox="1"/>
      </xdr:nvSpPr>
      <xdr:spPr>
        <a:xfrm>
          <a:off x="7509587" y="1376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3" name="正方形/長方形 35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4" name="正方形/長方形 35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5" name="正方形/長方形 35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6" name="正方形/長方形 35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7" name="正方形/長方形 35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8" name="正方形/長方形 35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正方形/長方形 35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0" name="テキスト ボックス 35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1" name="直線コネクタ 36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2" name="テキスト ボックス 361"/>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3" name="直線コネクタ 36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4" name="テキスト ボックス 363"/>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5" name="直線コネクタ 36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6" name="テキスト ボックス 36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7" name="直線コネクタ 36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8" name="テキスト ボックス 36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9" name="直線コネクタ 36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0" name="テキスト ボックス 36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1" name="直線コネクタ 37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2" name="テキスト ボックス 371"/>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4" name="テキスト ボックス 373"/>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376" name="直線コネクタ 375"/>
        <xdr:cNvCxnSpPr/>
      </xdr:nvCxnSpPr>
      <xdr:spPr>
        <a:xfrm flipV="1">
          <a:off x="14375764" y="569595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377" name="【認定こども園・幼稚園・保育所】&#10;有形固定資産減価償却率最小値テキスト"/>
        <xdr:cNvSpPr txBox="1"/>
      </xdr:nvSpPr>
      <xdr:spPr>
        <a:xfrm>
          <a:off x="14414500"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378" name="直線コネクタ 377"/>
        <xdr:cNvCxnSpPr/>
      </xdr:nvCxnSpPr>
      <xdr:spPr>
        <a:xfrm>
          <a:off x="14287500" y="69856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79" name="【認定こども園・幼稚園・保育所】&#10;有形固定資産減価償却率最大値テキスト"/>
        <xdr:cNvSpPr txBox="1"/>
      </xdr:nvSpPr>
      <xdr:spPr>
        <a:xfrm>
          <a:off x="144145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80" name="直線コネクタ 379"/>
        <xdr:cNvCxnSpPr/>
      </xdr:nvCxnSpPr>
      <xdr:spPr>
        <a:xfrm>
          <a:off x="14287500" y="569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140987</xdr:rowOff>
    </xdr:from>
    <xdr:ext cx="405111" cy="259045"/>
    <xdr:sp macro="" textlink="">
      <xdr:nvSpPr>
        <xdr:cNvPr id="381" name="【認定こども園・幼稚園・保育所】&#10;有形固定資産減価償却率平均値テキスト"/>
        <xdr:cNvSpPr txBox="1"/>
      </xdr:nvSpPr>
      <xdr:spPr>
        <a:xfrm>
          <a:off x="14414500" y="617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382" name="フローチャート: 判断 381"/>
        <xdr:cNvSpPr/>
      </xdr:nvSpPr>
      <xdr:spPr>
        <a:xfrm>
          <a:off x="14325600" y="61976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383" name="フローチャート: 判断 382"/>
        <xdr:cNvSpPr/>
      </xdr:nvSpPr>
      <xdr:spPr>
        <a:xfrm>
          <a:off x="1357884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384" name="フローチャート: 判断 383"/>
        <xdr:cNvSpPr/>
      </xdr:nvSpPr>
      <xdr:spPr>
        <a:xfrm>
          <a:off x="12804140" y="618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385" name="フローチャート: 判断 384"/>
        <xdr:cNvSpPr/>
      </xdr:nvSpPr>
      <xdr:spPr>
        <a:xfrm>
          <a:off x="12029440" y="620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386" name="フローチャート: 判断 385"/>
        <xdr:cNvSpPr/>
      </xdr:nvSpPr>
      <xdr:spPr>
        <a:xfrm>
          <a:off x="11231880" y="619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57785</xdr:rowOff>
    </xdr:from>
    <xdr:to>
      <xdr:col>85</xdr:col>
      <xdr:colOff>177800</xdr:colOff>
      <xdr:row>36</xdr:row>
      <xdr:rowOff>159385</xdr:rowOff>
    </xdr:to>
    <xdr:sp macro="" textlink="">
      <xdr:nvSpPr>
        <xdr:cNvPr id="392" name="楕円 391"/>
        <xdr:cNvSpPr/>
      </xdr:nvSpPr>
      <xdr:spPr>
        <a:xfrm>
          <a:off x="14325600" y="609282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80662</xdr:rowOff>
    </xdr:from>
    <xdr:ext cx="405111" cy="259045"/>
    <xdr:sp macro="" textlink="">
      <xdr:nvSpPr>
        <xdr:cNvPr id="393" name="【認定こども園・幼稚園・保育所】&#10;有形固定資産減価償却率該当値テキスト"/>
        <xdr:cNvSpPr txBox="1"/>
      </xdr:nvSpPr>
      <xdr:spPr>
        <a:xfrm>
          <a:off x="14414500"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xdr:rowOff>
    </xdr:from>
    <xdr:to>
      <xdr:col>81</xdr:col>
      <xdr:colOff>101600</xdr:colOff>
      <xdr:row>36</xdr:row>
      <xdr:rowOff>115570</xdr:rowOff>
    </xdr:to>
    <xdr:sp macro="" textlink="">
      <xdr:nvSpPr>
        <xdr:cNvPr id="394" name="楕円 393"/>
        <xdr:cNvSpPr/>
      </xdr:nvSpPr>
      <xdr:spPr>
        <a:xfrm>
          <a:off x="1357884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64770</xdr:rowOff>
    </xdr:from>
    <xdr:to>
      <xdr:col>85</xdr:col>
      <xdr:colOff>127000</xdr:colOff>
      <xdr:row>36</xdr:row>
      <xdr:rowOff>108585</xdr:rowOff>
    </xdr:to>
    <xdr:cxnSp macro="">
      <xdr:nvCxnSpPr>
        <xdr:cNvPr id="395" name="直線コネクタ 394"/>
        <xdr:cNvCxnSpPr/>
      </xdr:nvCxnSpPr>
      <xdr:spPr>
        <a:xfrm>
          <a:off x="13629640" y="6099810"/>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141605</xdr:rowOff>
    </xdr:from>
    <xdr:to>
      <xdr:col>76</xdr:col>
      <xdr:colOff>165100</xdr:colOff>
      <xdr:row>36</xdr:row>
      <xdr:rowOff>71755</xdr:rowOff>
    </xdr:to>
    <xdr:sp macro="" textlink="">
      <xdr:nvSpPr>
        <xdr:cNvPr id="396" name="楕円 395"/>
        <xdr:cNvSpPr/>
      </xdr:nvSpPr>
      <xdr:spPr>
        <a:xfrm>
          <a:off x="12804140" y="6009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20955</xdr:rowOff>
    </xdr:from>
    <xdr:to>
      <xdr:col>81</xdr:col>
      <xdr:colOff>50800</xdr:colOff>
      <xdr:row>36</xdr:row>
      <xdr:rowOff>64770</xdr:rowOff>
    </xdr:to>
    <xdr:cxnSp macro="">
      <xdr:nvCxnSpPr>
        <xdr:cNvPr id="397" name="直線コネクタ 396"/>
        <xdr:cNvCxnSpPr/>
      </xdr:nvCxnSpPr>
      <xdr:spPr>
        <a:xfrm>
          <a:off x="12854940" y="6055995"/>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93362</xdr:rowOff>
    </xdr:from>
    <xdr:ext cx="405111" cy="259045"/>
    <xdr:sp macro="" textlink="">
      <xdr:nvSpPr>
        <xdr:cNvPr id="398" name="n_1aveValue【認定こども園・幼稚園・保育所】&#10;有形固定資産減価償却率"/>
        <xdr:cNvSpPr txBox="1"/>
      </xdr:nvSpPr>
      <xdr:spPr>
        <a:xfrm>
          <a:off x="13437244" y="62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399" name="n_2aveValue【認定こども園・幼稚園・保育所】&#10;有形固定資産減価償却率"/>
        <xdr:cNvSpPr txBox="1"/>
      </xdr:nvSpPr>
      <xdr:spPr>
        <a:xfrm>
          <a:off x="12675244" y="627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00" name="n_3aveValue【認定こども園・幼稚園・保育所】&#10;有形固定資産減価償却率"/>
        <xdr:cNvSpPr txBox="1"/>
      </xdr:nvSpPr>
      <xdr:spPr>
        <a:xfrm>
          <a:off x="119005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01" name="n_4aveValue【認定こども園・幼稚園・保育所】&#10;有形固定資産減価償却率"/>
        <xdr:cNvSpPr txBox="1"/>
      </xdr:nvSpPr>
      <xdr:spPr>
        <a:xfrm>
          <a:off x="1110298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132097</xdr:rowOff>
    </xdr:from>
    <xdr:ext cx="405111" cy="259045"/>
    <xdr:sp macro="" textlink="">
      <xdr:nvSpPr>
        <xdr:cNvPr id="402" name="n_1mainValue【認定こども園・幼稚園・保育所】&#10;有形固定資産減価償却率"/>
        <xdr:cNvSpPr txBox="1"/>
      </xdr:nvSpPr>
      <xdr:spPr>
        <a:xfrm>
          <a:off x="134372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88282</xdr:rowOff>
    </xdr:from>
    <xdr:ext cx="405111" cy="259045"/>
    <xdr:sp macro="" textlink="">
      <xdr:nvSpPr>
        <xdr:cNvPr id="403" name="n_2mainValue【認定こども園・幼稚園・保育所】&#10;有形固定資産減価償却率"/>
        <xdr:cNvSpPr txBox="1"/>
      </xdr:nvSpPr>
      <xdr:spPr>
        <a:xfrm>
          <a:off x="126752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4" name="直線コネクタ 413"/>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5" name="テキスト ボックス 414"/>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6" name="直線コネクタ 415"/>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7" name="テキスト ボックス 416"/>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8" name="直線コネクタ 417"/>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9" name="テキスト ボックス 418"/>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0" name="直線コネクタ 419"/>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1" name="テキスト ボックス 420"/>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3" name="テキスト ボックス 422"/>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25" name="直線コネクタ 424"/>
        <xdr:cNvCxnSpPr/>
      </xdr:nvCxnSpPr>
      <xdr:spPr>
        <a:xfrm flipV="1">
          <a:off x="19509104" y="5651754"/>
          <a:ext cx="0" cy="128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26" name="【認定こども園・幼稚園・保育所】&#10;一人当たり面積最小値テキスト"/>
        <xdr:cNvSpPr txBox="1"/>
      </xdr:nvSpPr>
      <xdr:spPr>
        <a:xfrm>
          <a:off x="19547840"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27" name="直線コネクタ 426"/>
        <xdr:cNvCxnSpPr/>
      </xdr:nvCxnSpPr>
      <xdr:spPr>
        <a:xfrm>
          <a:off x="19443700" y="6940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28" name="【認定こども園・幼稚園・保育所】&#10;一人当たり面積最大値テキスト"/>
        <xdr:cNvSpPr txBox="1"/>
      </xdr:nvSpPr>
      <xdr:spPr>
        <a:xfrm>
          <a:off x="19547840" y="54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29" name="直線コネクタ 428"/>
        <xdr:cNvCxnSpPr/>
      </xdr:nvCxnSpPr>
      <xdr:spPr>
        <a:xfrm>
          <a:off x="19443700" y="5651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123715</xdr:rowOff>
    </xdr:from>
    <xdr:ext cx="469744" cy="259045"/>
    <xdr:sp macro="" textlink="">
      <xdr:nvSpPr>
        <xdr:cNvPr id="430" name="【認定こども園・幼稚園・保育所】&#10;一人当たり面積平均値テキスト"/>
        <xdr:cNvSpPr txBox="1"/>
      </xdr:nvSpPr>
      <xdr:spPr>
        <a:xfrm>
          <a:off x="19547840" y="6326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31" name="フローチャート: 判断 430"/>
        <xdr:cNvSpPr/>
      </xdr:nvSpPr>
      <xdr:spPr>
        <a:xfrm>
          <a:off x="19458940" y="6471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32" name="フローチャート: 判断 431"/>
        <xdr:cNvSpPr/>
      </xdr:nvSpPr>
      <xdr:spPr>
        <a:xfrm>
          <a:off x="18735040" y="64848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33" name="フローチャート: 判断 432"/>
        <xdr:cNvSpPr/>
      </xdr:nvSpPr>
      <xdr:spPr>
        <a:xfrm>
          <a:off x="1793748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34" name="フローチャート: 判断 433"/>
        <xdr:cNvSpPr/>
      </xdr:nvSpPr>
      <xdr:spPr>
        <a:xfrm>
          <a:off x="17162780" y="6471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35" name="フローチャート: 判断 434"/>
        <xdr:cNvSpPr/>
      </xdr:nvSpPr>
      <xdr:spPr>
        <a:xfrm>
          <a:off x="16388080" y="64963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6" name="テキスト ボックス 43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39116</xdr:rowOff>
    </xdr:from>
    <xdr:to>
      <xdr:col>116</xdr:col>
      <xdr:colOff>114300</xdr:colOff>
      <xdr:row>40</xdr:row>
      <xdr:rowOff>140716</xdr:rowOff>
    </xdr:to>
    <xdr:sp macro="" textlink="">
      <xdr:nvSpPr>
        <xdr:cNvPr id="441" name="楕円 440"/>
        <xdr:cNvSpPr/>
      </xdr:nvSpPr>
      <xdr:spPr>
        <a:xfrm>
          <a:off x="19458940" y="67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17543</xdr:rowOff>
    </xdr:from>
    <xdr:ext cx="469744" cy="259045"/>
    <xdr:sp macro="" textlink="">
      <xdr:nvSpPr>
        <xdr:cNvPr id="442" name="【認定こども園・幼稚園・保育所】&#10;一人当たり面積該当値テキスト"/>
        <xdr:cNvSpPr txBox="1"/>
      </xdr:nvSpPr>
      <xdr:spPr>
        <a:xfrm>
          <a:off x="19547840" y="67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39116</xdr:rowOff>
    </xdr:from>
    <xdr:to>
      <xdr:col>112</xdr:col>
      <xdr:colOff>38100</xdr:colOff>
      <xdr:row>40</xdr:row>
      <xdr:rowOff>140716</xdr:rowOff>
    </xdr:to>
    <xdr:sp macro="" textlink="">
      <xdr:nvSpPr>
        <xdr:cNvPr id="443" name="楕円 442"/>
        <xdr:cNvSpPr/>
      </xdr:nvSpPr>
      <xdr:spPr>
        <a:xfrm>
          <a:off x="18735040" y="67447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89916</xdr:rowOff>
    </xdr:from>
    <xdr:to>
      <xdr:col>116</xdr:col>
      <xdr:colOff>63500</xdr:colOff>
      <xdr:row>40</xdr:row>
      <xdr:rowOff>89916</xdr:rowOff>
    </xdr:to>
    <xdr:cxnSp macro="">
      <xdr:nvCxnSpPr>
        <xdr:cNvPr id="444" name="直線コネクタ 443"/>
        <xdr:cNvCxnSpPr/>
      </xdr:nvCxnSpPr>
      <xdr:spPr>
        <a:xfrm>
          <a:off x="18778220" y="679551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39116</xdr:rowOff>
    </xdr:from>
    <xdr:to>
      <xdr:col>107</xdr:col>
      <xdr:colOff>101600</xdr:colOff>
      <xdr:row>40</xdr:row>
      <xdr:rowOff>140716</xdr:rowOff>
    </xdr:to>
    <xdr:sp macro="" textlink="">
      <xdr:nvSpPr>
        <xdr:cNvPr id="445" name="楕円 444"/>
        <xdr:cNvSpPr/>
      </xdr:nvSpPr>
      <xdr:spPr>
        <a:xfrm>
          <a:off x="17937480" y="67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89916</xdr:rowOff>
    </xdr:from>
    <xdr:to>
      <xdr:col>111</xdr:col>
      <xdr:colOff>177800</xdr:colOff>
      <xdr:row>40</xdr:row>
      <xdr:rowOff>89916</xdr:rowOff>
    </xdr:to>
    <xdr:cxnSp macro="">
      <xdr:nvCxnSpPr>
        <xdr:cNvPr id="446" name="直線コネクタ 445"/>
        <xdr:cNvCxnSpPr/>
      </xdr:nvCxnSpPr>
      <xdr:spPr>
        <a:xfrm>
          <a:off x="17988280" y="679551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61231</xdr:rowOff>
    </xdr:from>
    <xdr:ext cx="469744" cy="259045"/>
    <xdr:sp macro="" textlink="">
      <xdr:nvSpPr>
        <xdr:cNvPr id="447" name="n_1aveValue【認定こども園・幼稚園・保育所】&#10;一人当たり面積"/>
        <xdr:cNvSpPr txBox="1"/>
      </xdr:nvSpPr>
      <xdr:spPr>
        <a:xfrm>
          <a:off x="18561127"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48" name="n_2aveValue【認定こども園・幼稚園・保育所】&#10;一人当たり面積"/>
        <xdr:cNvSpPr txBox="1"/>
      </xdr:nvSpPr>
      <xdr:spPr>
        <a:xfrm>
          <a:off x="1777626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49" name="n_3aveValue【認定こども園・幼稚園・保育所】&#10;一人当たり面積"/>
        <xdr:cNvSpPr txBox="1"/>
      </xdr:nvSpPr>
      <xdr:spPr>
        <a:xfrm>
          <a:off x="1700156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50" name="n_4aveValue【認定こども園・幼稚園・保育所】&#10;一人当たり面積"/>
        <xdr:cNvSpPr txBox="1"/>
      </xdr:nvSpPr>
      <xdr:spPr>
        <a:xfrm>
          <a:off x="16226867"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131843</xdr:rowOff>
    </xdr:from>
    <xdr:ext cx="469744" cy="259045"/>
    <xdr:sp macro="" textlink="">
      <xdr:nvSpPr>
        <xdr:cNvPr id="451" name="n_1mainValue【認定こども園・幼稚園・保育所】&#10;一人当たり面積"/>
        <xdr:cNvSpPr txBox="1"/>
      </xdr:nvSpPr>
      <xdr:spPr>
        <a:xfrm>
          <a:off x="18561127" y="683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131843</xdr:rowOff>
    </xdr:from>
    <xdr:ext cx="469744" cy="259045"/>
    <xdr:sp macro="" textlink="">
      <xdr:nvSpPr>
        <xdr:cNvPr id="452" name="n_2mainValue【認定こども園・幼稚園・保育所】&#10;一人当たり面積"/>
        <xdr:cNvSpPr txBox="1"/>
      </xdr:nvSpPr>
      <xdr:spPr>
        <a:xfrm>
          <a:off x="17776267" y="683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3" name="テキスト ボックス 46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4" name="直線コネクタ 46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5" name="テキスト ボックス 464"/>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6" name="直線コネクタ 46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7" name="テキスト ボックス 46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8" name="直線コネクタ 46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9" name="テキスト ボックス 46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0" name="直線コネクタ 46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1" name="テキスト ボックス 47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2" name="直線コネクタ 47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3" name="テキスト ボックス 47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4" name="直線コネクタ 47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5" name="テキスト ボックス 474"/>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7" name="テキスト ボックス 47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479" name="直線コネクタ 478"/>
        <xdr:cNvCxnSpPr/>
      </xdr:nvCxnSpPr>
      <xdr:spPr>
        <a:xfrm flipV="1">
          <a:off x="14375764" y="9427028"/>
          <a:ext cx="0" cy="1419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480" name="【学校施設】&#10;有形固定資産減価償却率最小値テキスト"/>
        <xdr:cNvSpPr txBox="1"/>
      </xdr:nvSpPr>
      <xdr:spPr>
        <a:xfrm>
          <a:off x="14414500" y="1085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481" name="直線コネクタ 480"/>
        <xdr:cNvCxnSpPr/>
      </xdr:nvCxnSpPr>
      <xdr:spPr>
        <a:xfrm>
          <a:off x="14287500" y="108465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482" name="【学校施設】&#10;有形固定資産減価償却率最大値テキスト"/>
        <xdr:cNvSpPr txBox="1"/>
      </xdr:nvSpPr>
      <xdr:spPr>
        <a:xfrm>
          <a:off x="14414500" y="920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483" name="直線コネクタ 482"/>
        <xdr:cNvCxnSpPr/>
      </xdr:nvCxnSpPr>
      <xdr:spPr>
        <a:xfrm>
          <a:off x="14287500" y="9427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84" name="【学校施設】&#10;有形固定資産減価償却率平均値テキスト"/>
        <xdr:cNvSpPr txBox="1"/>
      </xdr:nvSpPr>
      <xdr:spPr>
        <a:xfrm>
          <a:off x="14414500" y="9983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85" name="フローチャート: 判断 484"/>
        <xdr:cNvSpPr/>
      </xdr:nvSpPr>
      <xdr:spPr>
        <a:xfrm>
          <a:off x="14325600" y="100048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86" name="フローチャート: 判断 485"/>
        <xdr:cNvSpPr/>
      </xdr:nvSpPr>
      <xdr:spPr>
        <a:xfrm>
          <a:off x="13578840" y="999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487" name="フローチャート: 判断 486"/>
        <xdr:cNvSpPr/>
      </xdr:nvSpPr>
      <xdr:spPr>
        <a:xfrm>
          <a:off x="12804140" y="99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488" name="フローチャート: 判断 487"/>
        <xdr:cNvSpPr/>
      </xdr:nvSpPr>
      <xdr:spPr>
        <a:xfrm>
          <a:off x="12029440" y="99069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489" name="フローチャート: 判断 488"/>
        <xdr:cNvSpPr/>
      </xdr:nvSpPr>
      <xdr:spPr>
        <a:xfrm>
          <a:off x="11231880" y="9861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0" name="テキスト ボックス 48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1" name="テキスト ボックス 49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2" name="テキスト ボックス 49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3" name="テキスト ボックス 49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4" name="テキスト ボックス 49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115751</xdr:rowOff>
    </xdr:from>
    <xdr:to>
      <xdr:col>85</xdr:col>
      <xdr:colOff>177800</xdr:colOff>
      <xdr:row>59</xdr:row>
      <xdr:rowOff>45901</xdr:rowOff>
    </xdr:to>
    <xdr:sp macro="" textlink="">
      <xdr:nvSpPr>
        <xdr:cNvPr id="495" name="楕円 494"/>
        <xdr:cNvSpPr/>
      </xdr:nvSpPr>
      <xdr:spPr>
        <a:xfrm>
          <a:off x="14325600" y="983887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138628</xdr:rowOff>
    </xdr:from>
    <xdr:ext cx="405111" cy="259045"/>
    <xdr:sp macro="" textlink="">
      <xdr:nvSpPr>
        <xdr:cNvPr id="496" name="【学校施設】&#10;有形固定資産減価償却率該当値テキスト"/>
        <xdr:cNvSpPr txBox="1"/>
      </xdr:nvSpPr>
      <xdr:spPr>
        <a:xfrm>
          <a:off x="14414500" y="969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70031</xdr:rowOff>
    </xdr:from>
    <xdr:to>
      <xdr:col>81</xdr:col>
      <xdr:colOff>101600</xdr:colOff>
      <xdr:row>59</xdr:row>
      <xdr:rowOff>181</xdr:rowOff>
    </xdr:to>
    <xdr:sp macro="" textlink="">
      <xdr:nvSpPr>
        <xdr:cNvPr id="497" name="楕円 496"/>
        <xdr:cNvSpPr/>
      </xdr:nvSpPr>
      <xdr:spPr>
        <a:xfrm>
          <a:off x="13578840" y="9793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120831</xdr:rowOff>
    </xdr:from>
    <xdr:to>
      <xdr:col>85</xdr:col>
      <xdr:colOff>127000</xdr:colOff>
      <xdr:row>58</xdr:row>
      <xdr:rowOff>166551</xdr:rowOff>
    </xdr:to>
    <xdr:cxnSp macro="">
      <xdr:nvCxnSpPr>
        <xdr:cNvPr id="498" name="直線コネクタ 497"/>
        <xdr:cNvCxnSpPr/>
      </xdr:nvCxnSpPr>
      <xdr:spPr>
        <a:xfrm>
          <a:off x="13629640" y="9843951"/>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11249</xdr:rowOff>
    </xdr:from>
    <xdr:to>
      <xdr:col>76</xdr:col>
      <xdr:colOff>165100</xdr:colOff>
      <xdr:row>58</xdr:row>
      <xdr:rowOff>112849</xdr:rowOff>
    </xdr:to>
    <xdr:sp macro="" textlink="">
      <xdr:nvSpPr>
        <xdr:cNvPr id="499" name="楕円 498"/>
        <xdr:cNvSpPr/>
      </xdr:nvSpPr>
      <xdr:spPr>
        <a:xfrm>
          <a:off x="12804140" y="97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62049</xdr:rowOff>
    </xdr:from>
    <xdr:to>
      <xdr:col>81</xdr:col>
      <xdr:colOff>50800</xdr:colOff>
      <xdr:row>58</xdr:row>
      <xdr:rowOff>120831</xdr:rowOff>
    </xdr:to>
    <xdr:cxnSp macro="">
      <xdr:nvCxnSpPr>
        <xdr:cNvPr id="500" name="直線コネクタ 499"/>
        <xdr:cNvCxnSpPr/>
      </xdr:nvCxnSpPr>
      <xdr:spPr>
        <a:xfrm>
          <a:off x="12854940" y="9785169"/>
          <a:ext cx="7747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01" name="n_1aveValue【学校施設】&#10;有形固定資産減価償却率"/>
        <xdr:cNvSpPr txBox="1"/>
      </xdr:nvSpPr>
      <xdr:spPr>
        <a:xfrm>
          <a:off x="13437244"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02" name="n_2aveValue【学校施設】&#10;有形固定資産減価償却率"/>
        <xdr:cNvSpPr txBox="1"/>
      </xdr:nvSpPr>
      <xdr:spPr>
        <a:xfrm>
          <a:off x="12675244" y="1005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03" name="n_3aveValue【学校施設】&#10;有形固定資産減価償却率"/>
        <xdr:cNvSpPr txBox="1"/>
      </xdr:nvSpPr>
      <xdr:spPr>
        <a:xfrm>
          <a:off x="119005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04" name="n_4aveValue【学校施設】&#10;有形固定資産減価償却率"/>
        <xdr:cNvSpPr txBox="1"/>
      </xdr:nvSpPr>
      <xdr:spPr>
        <a:xfrm>
          <a:off x="11102984" y="964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16708</xdr:rowOff>
    </xdr:from>
    <xdr:ext cx="405111" cy="259045"/>
    <xdr:sp macro="" textlink="">
      <xdr:nvSpPr>
        <xdr:cNvPr id="505" name="n_1mainValue【学校施設】&#10;有形固定資産減価償却率"/>
        <xdr:cNvSpPr txBox="1"/>
      </xdr:nvSpPr>
      <xdr:spPr>
        <a:xfrm>
          <a:off x="13437244" y="957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129376</xdr:rowOff>
    </xdr:from>
    <xdr:ext cx="405111" cy="259045"/>
    <xdr:sp macro="" textlink="">
      <xdr:nvSpPr>
        <xdr:cNvPr id="506" name="n_2mainValue【学校施設】&#10;有形固定資産減価償却率"/>
        <xdr:cNvSpPr txBox="1"/>
      </xdr:nvSpPr>
      <xdr:spPr>
        <a:xfrm>
          <a:off x="12675244" y="951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5" name="テキスト ボックス 51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6" name="直線コネクタ 51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7" name="テキスト ボックス 516"/>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18" name="直線コネクタ 517"/>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19" name="テキスト ボックス 518"/>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0" name="直線コネクタ 51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1" name="テキスト ボックス 52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2" name="直線コネクタ 521"/>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3" name="テキスト ボックス 522"/>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4" name="直線コネクタ 52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5" name="テキスト ボックス 52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6"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27" name="直線コネクタ 526"/>
        <xdr:cNvCxnSpPr/>
      </xdr:nvCxnSpPr>
      <xdr:spPr>
        <a:xfrm flipV="1">
          <a:off x="19509104" y="9472422"/>
          <a:ext cx="0" cy="117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28" name="【学校施設】&#10;一人当たり面積最小値テキスト"/>
        <xdr:cNvSpPr txBox="1"/>
      </xdr:nvSpPr>
      <xdr:spPr>
        <a:xfrm>
          <a:off x="19547840" y="1065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29" name="直線コネクタ 528"/>
        <xdr:cNvCxnSpPr/>
      </xdr:nvCxnSpPr>
      <xdr:spPr>
        <a:xfrm>
          <a:off x="19443700" y="10649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30" name="【学校施設】&#10;一人当たり面積最大値テキスト"/>
        <xdr:cNvSpPr txBox="1"/>
      </xdr:nvSpPr>
      <xdr:spPr>
        <a:xfrm>
          <a:off x="19547840" y="925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31" name="直線コネクタ 530"/>
        <xdr:cNvCxnSpPr/>
      </xdr:nvCxnSpPr>
      <xdr:spPr>
        <a:xfrm>
          <a:off x="19443700" y="94724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32" name="【学校施設】&#10;一人当たり面積平均値テキスト"/>
        <xdr:cNvSpPr txBox="1"/>
      </xdr:nvSpPr>
      <xdr:spPr>
        <a:xfrm>
          <a:off x="19547840" y="10152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33" name="フローチャート: 判断 532"/>
        <xdr:cNvSpPr/>
      </xdr:nvSpPr>
      <xdr:spPr>
        <a:xfrm>
          <a:off x="19458940" y="101739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34" name="フローチャート: 判断 533"/>
        <xdr:cNvSpPr/>
      </xdr:nvSpPr>
      <xdr:spPr>
        <a:xfrm>
          <a:off x="18735040" y="10172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35" name="フローチャート: 判断 534"/>
        <xdr:cNvSpPr/>
      </xdr:nvSpPr>
      <xdr:spPr>
        <a:xfrm>
          <a:off x="17937480" y="10168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36" name="フローチャート: 判断 535"/>
        <xdr:cNvSpPr/>
      </xdr:nvSpPr>
      <xdr:spPr>
        <a:xfrm>
          <a:off x="17162780" y="101996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37" name="フローチャート: 判断 536"/>
        <xdr:cNvSpPr/>
      </xdr:nvSpPr>
      <xdr:spPr>
        <a:xfrm>
          <a:off x="16388080" y="102150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8" name="テキスト ボックス 53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9" name="テキスト ボックス 53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0" name="テキスト ボックス 53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1" name="テキスト ボックス 54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2" name="テキスト ボックス 54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46927</xdr:rowOff>
    </xdr:from>
    <xdr:to>
      <xdr:col>116</xdr:col>
      <xdr:colOff>114300</xdr:colOff>
      <xdr:row>60</xdr:row>
      <xdr:rowOff>148527</xdr:rowOff>
    </xdr:to>
    <xdr:sp macro="" textlink="">
      <xdr:nvSpPr>
        <xdr:cNvPr id="543" name="楕円 542"/>
        <xdr:cNvSpPr/>
      </xdr:nvSpPr>
      <xdr:spPr>
        <a:xfrm>
          <a:off x="19458940" y="101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69804</xdr:rowOff>
    </xdr:from>
    <xdr:ext cx="469744" cy="259045"/>
    <xdr:sp macro="" textlink="">
      <xdr:nvSpPr>
        <xdr:cNvPr id="544" name="【学校施設】&#10;一人当たり面積該当値テキスト"/>
        <xdr:cNvSpPr txBox="1"/>
      </xdr:nvSpPr>
      <xdr:spPr>
        <a:xfrm>
          <a:off x="19547840" y="996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40069</xdr:rowOff>
    </xdr:from>
    <xdr:to>
      <xdr:col>112</xdr:col>
      <xdr:colOff>38100</xdr:colOff>
      <xdr:row>60</xdr:row>
      <xdr:rowOff>141669</xdr:rowOff>
    </xdr:to>
    <xdr:sp macro="" textlink="">
      <xdr:nvSpPr>
        <xdr:cNvPr id="545" name="楕円 544"/>
        <xdr:cNvSpPr/>
      </xdr:nvSpPr>
      <xdr:spPr>
        <a:xfrm>
          <a:off x="18735040" y="100984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90869</xdr:rowOff>
    </xdr:from>
    <xdr:to>
      <xdr:col>116</xdr:col>
      <xdr:colOff>63500</xdr:colOff>
      <xdr:row>60</xdr:row>
      <xdr:rowOff>97727</xdr:rowOff>
    </xdr:to>
    <xdr:cxnSp macro="">
      <xdr:nvCxnSpPr>
        <xdr:cNvPr id="546" name="直線コネクタ 545"/>
        <xdr:cNvCxnSpPr/>
      </xdr:nvCxnSpPr>
      <xdr:spPr>
        <a:xfrm>
          <a:off x="18778220" y="10149269"/>
          <a:ext cx="7315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37782</xdr:rowOff>
    </xdr:from>
    <xdr:to>
      <xdr:col>107</xdr:col>
      <xdr:colOff>101600</xdr:colOff>
      <xdr:row>60</xdr:row>
      <xdr:rowOff>139382</xdr:rowOff>
    </xdr:to>
    <xdr:sp macro="" textlink="">
      <xdr:nvSpPr>
        <xdr:cNvPr id="547" name="楕円 546"/>
        <xdr:cNvSpPr/>
      </xdr:nvSpPr>
      <xdr:spPr>
        <a:xfrm>
          <a:off x="17937480" y="1009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88582</xdr:rowOff>
    </xdr:from>
    <xdr:to>
      <xdr:col>111</xdr:col>
      <xdr:colOff>177800</xdr:colOff>
      <xdr:row>60</xdr:row>
      <xdr:rowOff>90869</xdr:rowOff>
    </xdr:to>
    <xdr:cxnSp macro="">
      <xdr:nvCxnSpPr>
        <xdr:cNvPr id="548" name="直線コネクタ 547"/>
        <xdr:cNvCxnSpPr/>
      </xdr:nvCxnSpPr>
      <xdr:spPr>
        <a:xfrm>
          <a:off x="17988280" y="10146982"/>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549" name="n_1aveValue【学校施設】&#10;一人当たり面積"/>
        <xdr:cNvSpPr txBox="1"/>
      </xdr:nvSpPr>
      <xdr:spPr>
        <a:xfrm>
          <a:off x="18561127" y="1026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550" name="n_2aveValue【学校施設】&#10;一人当たり面積"/>
        <xdr:cNvSpPr txBox="1"/>
      </xdr:nvSpPr>
      <xdr:spPr>
        <a:xfrm>
          <a:off x="17776267" y="102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551" name="n_3aveValue【学校施設】&#10;一人当たり面積"/>
        <xdr:cNvSpPr txBox="1"/>
      </xdr:nvSpPr>
      <xdr:spPr>
        <a:xfrm>
          <a:off x="17001567" y="997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552" name="n_4aveValue【学校施設】&#10;一人当たり面積"/>
        <xdr:cNvSpPr txBox="1"/>
      </xdr:nvSpPr>
      <xdr:spPr>
        <a:xfrm>
          <a:off x="16226867" y="999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158196</xdr:rowOff>
    </xdr:from>
    <xdr:ext cx="469744" cy="259045"/>
    <xdr:sp macro="" textlink="">
      <xdr:nvSpPr>
        <xdr:cNvPr id="553" name="n_1mainValue【学校施設】&#10;一人当たり面積"/>
        <xdr:cNvSpPr txBox="1"/>
      </xdr:nvSpPr>
      <xdr:spPr>
        <a:xfrm>
          <a:off x="18561127" y="988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155909</xdr:rowOff>
    </xdr:from>
    <xdr:ext cx="469744" cy="259045"/>
    <xdr:sp macro="" textlink="">
      <xdr:nvSpPr>
        <xdr:cNvPr id="554" name="n_2mainValue【学校施設】&#10;一人当たり面積"/>
        <xdr:cNvSpPr txBox="1"/>
      </xdr:nvSpPr>
      <xdr:spPr>
        <a:xfrm>
          <a:off x="17776267" y="987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6" name="正方形/長方形 55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7" name="正方形/長方形 55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8" name="正方形/長方形 55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9" name="正方形/長方形 55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0" name="正方形/長方形 55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1" name="正方形/長方形 56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正方形/長方形 56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3" name="テキスト ボックス 56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4" name="直線コネクタ 56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5" name="テキスト ボックス 56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6" name="直線コネクタ 565"/>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67" name="テキスト ボックス 566"/>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8" name="直線コネクタ 567"/>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9" name="テキスト ボックス 568"/>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0" name="直線コネクタ 569"/>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1" name="テキスト ボックス 570"/>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2" name="直線コネクタ 571"/>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3" name="テキスト ボックス 572"/>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4" name="直線コネクタ 573"/>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75" name="テキスト ボックス 574"/>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77" name="テキスト ボックス 576"/>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579" name="直線コネクタ 578"/>
        <xdr:cNvCxnSpPr/>
      </xdr:nvCxnSpPr>
      <xdr:spPr>
        <a:xfrm flipV="1">
          <a:off x="14375764" y="13222606"/>
          <a:ext cx="0" cy="1219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580" name="【児童館】&#10;有形固定資産減価償却率最小値テキスト"/>
        <xdr:cNvSpPr txBox="1"/>
      </xdr:nvSpPr>
      <xdr:spPr>
        <a:xfrm>
          <a:off x="14414500" y="1444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581" name="直線コネクタ 580"/>
        <xdr:cNvCxnSpPr/>
      </xdr:nvCxnSpPr>
      <xdr:spPr>
        <a:xfrm>
          <a:off x="14287500" y="14441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582" name="【児童館】&#10;有形固定資産減価償却率最大値テキスト"/>
        <xdr:cNvSpPr txBox="1"/>
      </xdr:nvSpPr>
      <xdr:spPr>
        <a:xfrm>
          <a:off x="14414500" y="13001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583" name="直線コネクタ 582"/>
        <xdr:cNvCxnSpPr/>
      </xdr:nvCxnSpPr>
      <xdr:spPr>
        <a:xfrm>
          <a:off x="14287500" y="13222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584" name="【児童館】&#10;有形固定資産減価償却率平均値テキスト"/>
        <xdr:cNvSpPr txBox="1"/>
      </xdr:nvSpPr>
      <xdr:spPr>
        <a:xfrm>
          <a:off x="14414500" y="1365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585" name="フローチャート: 判断 584"/>
        <xdr:cNvSpPr/>
      </xdr:nvSpPr>
      <xdr:spPr>
        <a:xfrm>
          <a:off x="14325600" y="136804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586" name="フローチャート: 判断 585"/>
        <xdr:cNvSpPr/>
      </xdr:nvSpPr>
      <xdr:spPr>
        <a:xfrm>
          <a:off x="1357884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587" name="フローチャート: 判断 586"/>
        <xdr:cNvSpPr/>
      </xdr:nvSpPr>
      <xdr:spPr>
        <a:xfrm>
          <a:off x="12804140" y="1366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588" name="フローチャート: 判断 587"/>
        <xdr:cNvSpPr/>
      </xdr:nvSpPr>
      <xdr:spPr>
        <a:xfrm>
          <a:off x="12029440" y="1366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589" name="フローチャート: 判断 588"/>
        <xdr:cNvSpPr/>
      </xdr:nvSpPr>
      <xdr:spPr>
        <a:xfrm>
          <a:off x="1123188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0" name="テキスト ボックス 58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1" name="テキスト ボックス 59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2" name="テキスト ボックス 59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3" name="テキスト ボックス 59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4" name="テキスト ボックス 59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168275</xdr:rowOff>
    </xdr:from>
    <xdr:to>
      <xdr:col>85</xdr:col>
      <xdr:colOff>177800</xdr:colOff>
      <xdr:row>79</xdr:row>
      <xdr:rowOff>98425</xdr:rowOff>
    </xdr:to>
    <xdr:sp macro="" textlink="">
      <xdr:nvSpPr>
        <xdr:cNvPr id="595" name="楕円 594"/>
        <xdr:cNvSpPr/>
      </xdr:nvSpPr>
      <xdr:spPr>
        <a:xfrm>
          <a:off x="14325600" y="132441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83202</xdr:rowOff>
    </xdr:from>
    <xdr:ext cx="405111" cy="259045"/>
    <xdr:sp macro="" textlink="">
      <xdr:nvSpPr>
        <xdr:cNvPr id="596" name="【児童館】&#10;有形固定資産減価償却率該当値テキスト"/>
        <xdr:cNvSpPr txBox="1"/>
      </xdr:nvSpPr>
      <xdr:spPr>
        <a:xfrm>
          <a:off x="14414500" y="13159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93980</xdr:rowOff>
    </xdr:from>
    <xdr:to>
      <xdr:col>81</xdr:col>
      <xdr:colOff>101600</xdr:colOff>
      <xdr:row>80</xdr:row>
      <xdr:rowOff>24130</xdr:rowOff>
    </xdr:to>
    <xdr:sp macro="" textlink="">
      <xdr:nvSpPr>
        <xdr:cNvPr id="597" name="楕円 596"/>
        <xdr:cNvSpPr/>
      </xdr:nvSpPr>
      <xdr:spPr>
        <a:xfrm>
          <a:off x="13578840" y="13337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47625</xdr:rowOff>
    </xdr:from>
    <xdr:to>
      <xdr:col>85</xdr:col>
      <xdr:colOff>127000</xdr:colOff>
      <xdr:row>79</xdr:row>
      <xdr:rowOff>144780</xdr:rowOff>
    </xdr:to>
    <xdr:cxnSp macro="">
      <xdr:nvCxnSpPr>
        <xdr:cNvPr id="598" name="直線コネクタ 597"/>
        <xdr:cNvCxnSpPr/>
      </xdr:nvCxnSpPr>
      <xdr:spPr>
        <a:xfrm flipV="1">
          <a:off x="13629640" y="13291185"/>
          <a:ext cx="74676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80645</xdr:rowOff>
    </xdr:from>
    <xdr:to>
      <xdr:col>76</xdr:col>
      <xdr:colOff>165100</xdr:colOff>
      <xdr:row>80</xdr:row>
      <xdr:rowOff>10795</xdr:rowOff>
    </xdr:to>
    <xdr:sp macro="" textlink="">
      <xdr:nvSpPr>
        <xdr:cNvPr id="599" name="楕円 598"/>
        <xdr:cNvSpPr/>
      </xdr:nvSpPr>
      <xdr:spPr>
        <a:xfrm>
          <a:off x="12804140" y="13324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131445</xdr:rowOff>
    </xdr:from>
    <xdr:to>
      <xdr:col>81</xdr:col>
      <xdr:colOff>50800</xdr:colOff>
      <xdr:row>79</xdr:row>
      <xdr:rowOff>144780</xdr:rowOff>
    </xdr:to>
    <xdr:cxnSp macro="">
      <xdr:nvCxnSpPr>
        <xdr:cNvPr id="600" name="直線コネクタ 599"/>
        <xdr:cNvCxnSpPr/>
      </xdr:nvCxnSpPr>
      <xdr:spPr>
        <a:xfrm>
          <a:off x="12854940" y="13375005"/>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1922</xdr:rowOff>
    </xdr:from>
    <xdr:ext cx="405111" cy="259045"/>
    <xdr:sp macro="" textlink="">
      <xdr:nvSpPr>
        <xdr:cNvPr id="601" name="n_1aveValue【児童館】&#10;有形固定資産減価償却率"/>
        <xdr:cNvSpPr txBox="1"/>
      </xdr:nvSpPr>
      <xdr:spPr>
        <a:xfrm>
          <a:off x="13437244" y="1374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3827</xdr:rowOff>
    </xdr:from>
    <xdr:ext cx="405111" cy="259045"/>
    <xdr:sp macro="" textlink="">
      <xdr:nvSpPr>
        <xdr:cNvPr id="602" name="n_2aveValue【児童館】&#10;有形固定資産減価償却率"/>
        <xdr:cNvSpPr txBox="1"/>
      </xdr:nvSpPr>
      <xdr:spPr>
        <a:xfrm>
          <a:off x="1267524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603" name="n_3aveValue【児童館】&#10;有形固定資産減価償却率"/>
        <xdr:cNvSpPr txBox="1"/>
      </xdr:nvSpPr>
      <xdr:spPr>
        <a:xfrm>
          <a:off x="119005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604" name="n_4aveValue【児童館】&#10;有形固定資産減価償却率"/>
        <xdr:cNvSpPr txBox="1"/>
      </xdr:nvSpPr>
      <xdr:spPr>
        <a:xfrm>
          <a:off x="1110298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40657</xdr:rowOff>
    </xdr:from>
    <xdr:ext cx="405111" cy="259045"/>
    <xdr:sp macro="" textlink="">
      <xdr:nvSpPr>
        <xdr:cNvPr id="605" name="n_1mainValue【児童館】&#10;有形固定資産減価償却率"/>
        <xdr:cNvSpPr txBox="1"/>
      </xdr:nvSpPr>
      <xdr:spPr>
        <a:xfrm>
          <a:off x="134372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27322</xdr:rowOff>
    </xdr:from>
    <xdr:ext cx="405111" cy="259045"/>
    <xdr:sp macro="" textlink="">
      <xdr:nvSpPr>
        <xdr:cNvPr id="606" name="n_2mainValue【児童館】&#10;有形固定資産減価償却率"/>
        <xdr:cNvSpPr txBox="1"/>
      </xdr:nvSpPr>
      <xdr:spPr>
        <a:xfrm>
          <a:off x="12675244" y="1310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30" name="直線コネクタ 629"/>
        <xdr:cNvCxnSpPr/>
      </xdr:nvCxnSpPr>
      <xdr:spPr>
        <a:xfrm flipV="1">
          <a:off x="19509104" y="12927330"/>
          <a:ext cx="0" cy="1578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31" name="【児童館】&#10;一人当たり面積最小値テキスト"/>
        <xdr:cNvSpPr txBox="1"/>
      </xdr:nvSpPr>
      <xdr:spPr>
        <a:xfrm>
          <a:off x="19547840"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32" name="直線コネクタ 631"/>
        <xdr:cNvCxnSpPr/>
      </xdr:nvCxnSpPr>
      <xdr:spPr>
        <a:xfrm>
          <a:off x="19443700" y="1450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33" name="【児童館】&#10;一人当たり面積最大値テキスト"/>
        <xdr:cNvSpPr txBox="1"/>
      </xdr:nvSpPr>
      <xdr:spPr>
        <a:xfrm>
          <a:off x="1954784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34" name="直線コネクタ 633"/>
        <xdr:cNvCxnSpPr/>
      </xdr:nvCxnSpPr>
      <xdr:spPr>
        <a:xfrm>
          <a:off x="19443700" y="1292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35" name="【児童館】&#10;一人当たり面積平均値テキスト"/>
        <xdr:cNvSpPr txBox="1"/>
      </xdr:nvSpPr>
      <xdr:spPr>
        <a:xfrm>
          <a:off x="19547840" y="1393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36" name="フローチャート: 判断 635"/>
        <xdr:cNvSpPr/>
      </xdr:nvSpPr>
      <xdr:spPr>
        <a:xfrm>
          <a:off x="194589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637" name="フローチャート: 判断 636"/>
        <xdr:cNvSpPr/>
      </xdr:nvSpPr>
      <xdr:spPr>
        <a:xfrm>
          <a:off x="18735040" y="13971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38" name="フローチャート: 判断 637"/>
        <xdr:cNvSpPr/>
      </xdr:nvSpPr>
      <xdr:spPr>
        <a:xfrm>
          <a:off x="17937480" y="13911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39" name="フローチャート: 判断 638"/>
        <xdr:cNvSpPr/>
      </xdr:nvSpPr>
      <xdr:spPr>
        <a:xfrm>
          <a:off x="17162780" y="13911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640" name="フローチャート: 判断 639"/>
        <xdr:cNvSpPr/>
      </xdr:nvSpPr>
      <xdr:spPr>
        <a:xfrm>
          <a:off x="16388080" y="13933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139700</xdr:rowOff>
    </xdr:from>
    <xdr:to>
      <xdr:col>116</xdr:col>
      <xdr:colOff>114300</xdr:colOff>
      <xdr:row>77</xdr:row>
      <xdr:rowOff>69850</xdr:rowOff>
    </xdr:to>
    <xdr:sp macro="" textlink="">
      <xdr:nvSpPr>
        <xdr:cNvPr id="646" name="楕円 645"/>
        <xdr:cNvSpPr/>
      </xdr:nvSpPr>
      <xdr:spPr>
        <a:xfrm>
          <a:off x="19458940" y="12880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92727</xdr:rowOff>
    </xdr:from>
    <xdr:ext cx="469744" cy="259045"/>
    <xdr:sp macro="" textlink="">
      <xdr:nvSpPr>
        <xdr:cNvPr id="647" name="【児童館】&#10;一人当たり面積該当値テキスト"/>
        <xdr:cNvSpPr txBox="1"/>
      </xdr:nvSpPr>
      <xdr:spPr>
        <a:xfrm>
          <a:off x="19547840" y="1283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76200</xdr:rowOff>
    </xdr:from>
    <xdr:to>
      <xdr:col>112</xdr:col>
      <xdr:colOff>38100</xdr:colOff>
      <xdr:row>79</xdr:row>
      <xdr:rowOff>6350</xdr:rowOff>
    </xdr:to>
    <xdr:sp macro="" textlink="">
      <xdr:nvSpPr>
        <xdr:cNvPr id="648" name="楕円 647"/>
        <xdr:cNvSpPr/>
      </xdr:nvSpPr>
      <xdr:spPr>
        <a:xfrm>
          <a:off x="18735040" y="131521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19050</xdr:rowOff>
    </xdr:from>
    <xdr:to>
      <xdr:col>116</xdr:col>
      <xdr:colOff>63500</xdr:colOff>
      <xdr:row>78</xdr:row>
      <xdr:rowOff>127000</xdr:rowOff>
    </xdr:to>
    <xdr:cxnSp macro="">
      <xdr:nvCxnSpPr>
        <xdr:cNvPr id="649" name="直線コネクタ 648"/>
        <xdr:cNvCxnSpPr/>
      </xdr:nvCxnSpPr>
      <xdr:spPr>
        <a:xfrm flipV="1">
          <a:off x="18778220" y="12927330"/>
          <a:ext cx="731520" cy="2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76200</xdr:rowOff>
    </xdr:from>
    <xdr:to>
      <xdr:col>107</xdr:col>
      <xdr:colOff>101600</xdr:colOff>
      <xdr:row>79</xdr:row>
      <xdr:rowOff>6350</xdr:rowOff>
    </xdr:to>
    <xdr:sp macro="" textlink="">
      <xdr:nvSpPr>
        <xdr:cNvPr id="650" name="楕円 649"/>
        <xdr:cNvSpPr/>
      </xdr:nvSpPr>
      <xdr:spPr>
        <a:xfrm>
          <a:off x="17937480" y="13152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127000</xdr:rowOff>
    </xdr:from>
    <xdr:to>
      <xdr:col>111</xdr:col>
      <xdr:colOff>177800</xdr:colOff>
      <xdr:row>78</xdr:row>
      <xdr:rowOff>127000</xdr:rowOff>
    </xdr:to>
    <xdr:cxnSp macro="">
      <xdr:nvCxnSpPr>
        <xdr:cNvPr id="651" name="直線コネクタ 650"/>
        <xdr:cNvCxnSpPr/>
      </xdr:nvCxnSpPr>
      <xdr:spPr>
        <a:xfrm>
          <a:off x="17988280" y="132029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652" name="n_1aveValue【児童館】&#10;一人当たり面積"/>
        <xdr:cNvSpPr txBox="1"/>
      </xdr:nvSpPr>
      <xdr:spPr>
        <a:xfrm>
          <a:off x="18561127" y="140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53" name="n_2aveValue【児童館】&#10;一人当たり面積"/>
        <xdr:cNvSpPr txBox="1"/>
      </xdr:nvSpPr>
      <xdr:spPr>
        <a:xfrm>
          <a:off x="1777626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654" name="n_3aveValue【児童館】&#10;一人当たり面積"/>
        <xdr:cNvSpPr txBox="1"/>
      </xdr:nvSpPr>
      <xdr:spPr>
        <a:xfrm>
          <a:off x="17001567" y="136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655" name="n_4aveValue【児童館】&#10;一人当たり面積"/>
        <xdr:cNvSpPr txBox="1"/>
      </xdr:nvSpPr>
      <xdr:spPr>
        <a:xfrm>
          <a:off x="16226867" y="1371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22877</xdr:rowOff>
    </xdr:from>
    <xdr:ext cx="469744" cy="259045"/>
    <xdr:sp macro="" textlink="">
      <xdr:nvSpPr>
        <xdr:cNvPr id="656" name="n_1mainValue【児童館】&#10;一人当たり面積"/>
        <xdr:cNvSpPr txBox="1"/>
      </xdr:nvSpPr>
      <xdr:spPr>
        <a:xfrm>
          <a:off x="18561127" y="1293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22877</xdr:rowOff>
    </xdr:from>
    <xdr:ext cx="469744" cy="259045"/>
    <xdr:sp macro="" textlink="">
      <xdr:nvSpPr>
        <xdr:cNvPr id="657" name="n_2mainValue【児童館】&#10;一人当たり面積"/>
        <xdr:cNvSpPr txBox="1"/>
      </xdr:nvSpPr>
      <xdr:spPr>
        <a:xfrm>
          <a:off x="17776267" y="1293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8" name="テキスト ボックス 667"/>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9" name="直線コネクタ 668"/>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70" name="テキスト ボックス 669"/>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1" name="直線コネクタ 670"/>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2" name="テキスト ボックス 671"/>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3" name="直線コネクタ 672"/>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4" name="テキスト ボックス 673"/>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5" name="直線コネクタ 674"/>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76" name="テキスト ボックス 675"/>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8" name="テキスト ボックス 677"/>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680" name="直線コネクタ 679"/>
        <xdr:cNvCxnSpPr/>
      </xdr:nvCxnSpPr>
      <xdr:spPr>
        <a:xfrm flipV="1">
          <a:off x="14375764" y="168173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681" name="【公民館】&#10;有形固定資産減価償却率最小値テキスト"/>
        <xdr:cNvSpPr txBox="1"/>
      </xdr:nvSpPr>
      <xdr:spPr>
        <a:xfrm>
          <a:off x="1441450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682" name="直線コネクタ 681"/>
        <xdr:cNvCxnSpPr/>
      </xdr:nvCxnSpPr>
      <xdr:spPr>
        <a:xfrm>
          <a:off x="1428750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683" name="【公民館】&#10;有形固定資産減価償却率最大値テキスト"/>
        <xdr:cNvSpPr txBox="1"/>
      </xdr:nvSpPr>
      <xdr:spPr>
        <a:xfrm>
          <a:off x="14414500" y="16596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84" name="直線コネクタ 683"/>
        <xdr:cNvCxnSpPr/>
      </xdr:nvCxnSpPr>
      <xdr:spPr>
        <a:xfrm>
          <a:off x="142875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685" name="【公民館】&#10;有形固定資産減価償却率平均値テキスト"/>
        <xdr:cNvSpPr txBox="1"/>
      </xdr:nvSpPr>
      <xdr:spPr>
        <a:xfrm>
          <a:off x="14414500" y="17136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86" name="フローチャート: 判断 685"/>
        <xdr:cNvSpPr/>
      </xdr:nvSpPr>
      <xdr:spPr>
        <a:xfrm>
          <a:off x="14325600" y="172808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687" name="フローチャート: 判断 686"/>
        <xdr:cNvSpPr/>
      </xdr:nvSpPr>
      <xdr:spPr>
        <a:xfrm>
          <a:off x="13578840" y="172298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688" name="フローチャート: 判断 687"/>
        <xdr:cNvSpPr/>
      </xdr:nvSpPr>
      <xdr:spPr>
        <a:xfrm>
          <a:off x="12804140" y="17254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689" name="フローチャート: 判断 688"/>
        <xdr:cNvSpPr/>
      </xdr:nvSpPr>
      <xdr:spPr>
        <a:xfrm>
          <a:off x="12029440" y="17211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690" name="フローチャート: 判断 689"/>
        <xdr:cNvSpPr/>
      </xdr:nvSpPr>
      <xdr:spPr>
        <a:xfrm>
          <a:off x="11231880" y="1726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1" name="テキスト ボックス 69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34544</xdr:rowOff>
    </xdr:from>
    <xdr:to>
      <xdr:col>85</xdr:col>
      <xdr:colOff>177800</xdr:colOff>
      <xdr:row>104</xdr:row>
      <xdr:rowOff>136144</xdr:rowOff>
    </xdr:to>
    <xdr:sp macro="" textlink="">
      <xdr:nvSpPr>
        <xdr:cNvPr id="696" name="楕円 695"/>
        <xdr:cNvSpPr/>
      </xdr:nvSpPr>
      <xdr:spPr>
        <a:xfrm>
          <a:off x="14325600" y="1746910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12971</xdr:rowOff>
    </xdr:from>
    <xdr:ext cx="405111" cy="259045"/>
    <xdr:sp macro="" textlink="">
      <xdr:nvSpPr>
        <xdr:cNvPr id="697" name="【公民館】&#10;有形固定資産減価償却率該当値テキスト"/>
        <xdr:cNvSpPr txBox="1"/>
      </xdr:nvSpPr>
      <xdr:spPr>
        <a:xfrm>
          <a:off x="14414500" y="17447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68835</xdr:rowOff>
    </xdr:from>
    <xdr:to>
      <xdr:col>81</xdr:col>
      <xdr:colOff>101600</xdr:colOff>
      <xdr:row>104</xdr:row>
      <xdr:rowOff>170435</xdr:rowOff>
    </xdr:to>
    <xdr:sp macro="" textlink="">
      <xdr:nvSpPr>
        <xdr:cNvPr id="698" name="楕円 697"/>
        <xdr:cNvSpPr/>
      </xdr:nvSpPr>
      <xdr:spPr>
        <a:xfrm>
          <a:off x="13578840" y="175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85344</xdr:rowOff>
    </xdr:from>
    <xdr:to>
      <xdr:col>85</xdr:col>
      <xdr:colOff>127000</xdr:colOff>
      <xdr:row>104</xdr:row>
      <xdr:rowOff>119635</xdr:rowOff>
    </xdr:to>
    <xdr:cxnSp macro="">
      <xdr:nvCxnSpPr>
        <xdr:cNvPr id="699" name="直線コネクタ 698"/>
        <xdr:cNvCxnSpPr/>
      </xdr:nvCxnSpPr>
      <xdr:spPr>
        <a:xfrm flipV="1">
          <a:off x="13629640" y="17519904"/>
          <a:ext cx="7467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700" name="楕円 699"/>
        <xdr:cNvSpPr/>
      </xdr:nvSpPr>
      <xdr:spPr>
        <a:xfrm>
          <a:off x="12804140" y="1744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62485</xdr:rowOff>
    </xdr:from>
    <xdr:to>
      <xdr:col>81</xdr:col>
      <xdr:colOff>50800</xdr:colOff>
      <xdr:row>104</xdr:row>
      <xdr:rowOff>119635</xdr:rowOff>
    </xdr:to>
    <xdr:cxnSp macro="">
      <xdr:nvCxnSpPr>
        <xdr:cNvPr id="701" name="直線コネクタ 700"/>
        <xdr:cNvCxnSpPr/>
      </xdr:nvCxnSpPr>
      <xdr:spPr>
        <a:xfrm>
          <a:off x="12854940" y="17497045"/>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702" name="n_1aveValue【公民館】&#10;有形固定資産減価償却率"/>
        <xdr:cNvSpPr txBox="1"/>
      </xdr:nvSpPr>
      <xdr:spPr>
        <a:xfrm>
          <a:off x="13437244" y="1700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703" name="n_2aveValue【公民館】&#10;有形固定資産減価償却率"/>
        <xdr:cNvSpPr txBox="1"/>
      </xdr:nvSpPr>
      <xdr:spPr>
        <a:xfrm>
          <a:off x="12675244" y="170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704" name="n_3aveValue【公民館】&#10;有形固定資産減価償却率"/>
        <xdr:cNvSpPr txBox="1"/>
      </xdr:nvSpPr>
      <xdr:spPr>
        <a:xfrm>
          <a:off x="11900544" y="1699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705" name="n_4aveValue【公民館】&#10;有形固定資産減価償却率"/>
        <xdr:cNvSpPr txBox="1"/>
      </xdr:nvSpPr>
      <xdr:spPr>
        <a:xfrm>
          <a:off x="11102984" y="17052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161562</xdr:rowOff>
    </xdr:from>
    <xdr:ext cx="405111" cy="259045"/>
    <xdr:sp macro="" textlink="">
      <xdr:nvSpPr>
        <xdr:cNvPr id="706" name="n_1mainValue【公民館】&#10;有形固定資産減価償却率"/>
        <xdr:cNvSpPr txBox="1"/>
      </xdr:nvSpPr>
      <xdr:spPr>
        <a:xfrm>
          <a:off x="13437244" y="1759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104412</xdr:rowOff>
    </xdr:from>
    <xdr:ext cx="405111" cy="259045"/>
    <xdr:sp macro="" textlink="">
      <xdr:nvSpPr>
        <xdr:cNvPr id="707" name="n_2mainValue【公民館】&#10;有形固定資産減価償却率"/>
        <xdr:cNvSpPr txBox="1"/>
      </xdr:nvSpPr>
      <xdr:spPr>
        <a:xfrm>
          <a:off x="12675244" y="1753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8" name="正方形/長方形 70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9" name="正方形/長方形 70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0" name="正方形/長方形 70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1" name="正方形/長方形 71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2" name="正方形/長方形 71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3" name="正方形/長方形 71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4" name="正方形/長方形 71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5" name="正方形/長方形 71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6" name="テキスト ボックス 71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7" name="直線コネクタ 71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8" name="直線コネクタ 717"/>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9" name="テキスト ボックス 718"/>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0" name="直線コネクタ 719"/>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1" name="テキスト ボックス 720"/>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2" name="直線コネクタ 721"/>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3" name="テキスト ボックス 722"/>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4" name="直線コネクタ 723"/>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5" name="テキスト ボックス 724"/>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6" name="直線コネクタ 725"/>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7" name="テキスト ボックス 726"/>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8" name="直線コネクタ 727"/>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9" name="テキスト ボックス 728"/>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0" name="直線コネクタ 72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1" name="テキスト ボックス 73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2"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733" name="直線コネクタ 732"/>
        <xdr:cNvCxnSpPr/>
      </xdr:nvCxnSpPr>
      <xdr:spPr>
        <a:xfrm flipV="1">
          <a:off x="19509104" y="16680724"/>
          <a:ext cx="0" cy="155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34" name="【公民館】&#10;一人当たり面積最小値テキスト"/>
        <xdr:cNvSpPr txBox="1"/>
      </xdr:nvSpPr>
      <xdr:spPr>
        <a:xfrm>
          <a:off x="19547840" y="1824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35" name="直線コネクタ 734"/>
        <xdr:cNvCxnSpPr/>
      </xdr:nvCxnSpPr>
      <xdr:spPr>
        <a:xfrm>
          <a:off x="19443700" y="18240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36" name="【公民館】&#10;一人当たり面積最大値テキスト"/>
        <xdr:cNvSpPr txBox="1"/>
      </xdr:nvSpPr>
      <xdr:spPr>
        <a:xfrm>
          <a:off x="19547840" y="1645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37" name="直線コネクタ 736"/>
        <xdr:cNvCxnSpPr/>
      </xdr:nvCxnSpPr>
      <xdr:spPr>
        <a:xfrm>
          <a:off x="19443700" y="166807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738" name="【公民館】&#10;一人当たり面積平均値テキスト"/>
        <xdr:cNvSpPr txBox="1"/>
      </xdr:nvSpPr>
      <xdr:spPr>
        <a:xfrm>
          <a:off x="19547840" y="175432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39" name="フローチャート: 判断 738"/>
        <xdr:cNvSpPr/>
      </xdr:nvSpPr>
      <xdr:spPr>
        <a:xfrm>
          <a:off x="19458940" y="17688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40" name="フローチャート: 判断 739"/>
        <xdr:cNvSpPr/>
      </xdr:nvSpPr>
      <xdr:spPr>
        <a:xfrm>
          <a:off x="18735040" y="176618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741" name="フローチャート: 判断 740"/>
        <xdr:cNvSpPr/>
      </xdr:nvSpPr>
      <xdr:spPr>
        <a:xfrm>
          <a:off x="17937480" y="17089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742" name="フローチャート: 判断 741"/>
        <xdr:cNvSpPr/>
      </xdr:nvSpPr>
      <xdr:spPr>
        <a:xfrm>
          <a:off x="171627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743" name="フローチャート: 判断 742"/>
        <xdr:cNvSpPr/>
      </xdr:nvSpPr>
      <xdr:spPr>
        <a:xfrm>
          <a:off x="1638808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4" name="テキスト ボックス 74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5" name="テキスト ボックス 74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6" name="テキスト ボックス 74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7" name="テキスト ボックス 74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8" name="テキスト ボックス 74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110308</xdr:rowOff>
    </xdr:from>
    <xdr:to>
      <xdr:col>116</xdr:col>
      <xdr:colOff>114300</xdr:colOff>
      <xdr:row>107</xdr:row>
      <xdr:rowOff>40458</xdr:rowOff>
    </xdr:to>
    <xdr:sp macro="" textlink="">
      <xdr:nvSpPr>
        <xdr:cNvPr id="749" name="楕円 748"/>
        <xdr:cNvSpPr/>
      </xdr:nvSpPr>
      <xdr:spPr>
        <a:xfrm>
          <a:off x="19458940" y="178801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88735</xdr:rowOff>
    </xdr:from>
    <xdr:ext cx="469744" cy="259045"/>
    <xdr:sp macro="" textlink="">
      <xdr:nvSpPr>
        <xdr:cNvPr id="750" name="【公民館】&#10;一人当たり面積該当値テキスト"/>
        <xdr:cNvSpPr txBox="1"/>
      </xdr:nvSpPr>
      <xdr:spPr>
        <a:xfrm>
          <a:off x="19547840" y="1785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107043</xdr:rowOff>
    </xdr:from>
    <xdr:to>
      <xdr:col>112</xdr:col>
      <xdr:colOff>38100</xdr:colOff>
      <xdr:row>107</xdr:row>
      <xdr:rowOff>37193</xdr:rowOff>
    </xdr:to>
    <xdr:sp macro="" textlink="">
      <xdr:nvSpPr>
        <xdr:cNvPr id="751" name="楕円 750"/>
        <xdr:cNvSpPr/>
      </xdr:nvSpPr>
      <xdr:spPr>
        <a:xfrm>
          <a:off x="18735040" y="178768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157843</xdr:rowOff>
    </xdr:from>
    <xdr:to>
      <xdr:col>116</xdr:col>
      <xdr:colOff>63500</xdr:colOff>
      <xdr:row>106</xdr:row>
      <xdr:rowOff>161108</xdr:rowOff>
    </xdr:to>
    <xdr:cxnSp macro="">
      <xdr:nvCxnSpPr>
        <xdr:cNvPr id="752" name="直線コネクタ 751"/>
        <xdr:cNvCxnSpPr/>
      </xdr:nvCxnSpPr>
      <xdr:spPr>
        <a:xfrm>
          <a:off x="18778220" y="17927683"/>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53" name="楕円 752"/>
        <xdr:cNvSpPr/>
      </xdr:nvSpPr>
      <xdr:spPr>
        <a:xfrm>
          <a:off x="17937480" y="178768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157843</xdr:rowOff>
    </xdr:from>
    <xdr:to>
      <xdr:col>111</xdr:col>
      <xdr:colOff>177800</xdr:colOff>
      <xdr:row>106</xdr:row>
      <xdr:rowOff>157843</xdr:rowOff>
    </xdr:to>
    <xdr:cxnSp macro="">
      <xdr:nvCxnSpPr>
        <xdr:cNvPr id="754" name="直線コネクタ 753"/>
        <xdr:cNvCxnSpPr/>
      </xdr:nvCxnSpPr>
      <xdr:spPr>
        <a:xfrm>
          <a:off x="17988280" y="1792768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755" name="n_1aveValue【公民館】&#10;一人当たり面積"/>
        <xdr:cNvSpPr txBox="1"/>
      </xdr:nvSpPr>
      <xdr:spPr>
        <a:xfrm>
          <a:off x="18561127"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756" name="n_2aveValue【公民館】&#10;一人当たり面積"/>
        <xdr:cNvSpPr txBox="1"/>
      </xdr:nvSpPr>
      <xdr:spPr>
        <a:xfrm>
          <a:off x="17776267" y="1686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757" name="n_3aveValue【公民館】&#10;一人当たり面積"/>
        <xdr:cNvSpPr txBox="1"/>
      </xdr:nvSpPr>
      <xdr:spPr>
        <a:xfrm>
          <a:off x="1700156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758" name="n_4aveValue【公民館】&#10;一人当たり面積"/>
        <xdr:cNvSpPr txBox="1"/>
      </xdr:nvSpPr>
      <xdr:spPr>
        <a:xfrm>
          <a:off x="1622686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28320</xdr:rowOff>
    </xdr:from>
    <xdr:ext cx="469744" cy="259045"/>
    <xdr:sp macro="" textlink="">
      <xdr:nvSpPr>
        <xdr:cNvPr id="759" name="n_1mainValue【公民館】&#10;一人当たり面積"/>
        <xdr:cNvSpPr txBox="1"/>
      </xdr:nvSpPr>
      <xdr:spPr>
        <a:xfrm>
          <a:off x="1856112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760" name="n_2mainValue【公民館】&#10;一人当たり面積"/>
        <xdr:cNvSpPr txBox="1"/>
      </xdr:nvSpPr>
      <xdr:spPr>
        <a:xfrm>
          <a:off x="1777626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、福島県平均</a:t>
          </a:r>
          <a:r>
            <a:rPr kumimoji="1" lang="ja-JP" altLang="ja-JP" sz="1100">
              <a:solidFill>
                <a:schemeClr val="dk1"/>
              </a:solidFill>
              <a:effectLst/>
              <a:latin typeface="+mn-lt"/>
              <a:ea typeface="+mn-ea"/>
              <a:cs typeface="+mn-cs"/>
            </a:rPr>
            <a:t>と比較して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特に有形固定資産償却費率が高くなっている施設は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ある。公営住宅については、</a:t>
          </a:r>
          <a:r>
            <a:rPr kumimoji="1" lang="en-US" altLang="ja-JP" sz="1100">
              <a:solidFill>
                <a:schemeClr val="dk1"/>
              </a:solidFill>
              <a:effectLst/>
              <a:latin typeface="+mn-lt"/>
              <a:ea typeface="+mn-ea"/>
              <a:cs typeface="+mn-cs"/>
            </a:rPr>
            <a:t>82.7%</a:t>
          </a:r>
          <a:r>
            <a:rPr kumimoji="1" lang="ja-JP" altLang="ja-JP" sz="1100">
              <a:solidFill>
                <a:schemeClr val="dk1"/>
              </a:solidFill>
              <a:effectLst/>
              <a:latin typeface="+mn-lt"/>
              <a:ea typeface="+mn-ea"/>
              <a:cs typeface="+mn-cs"/>
            </a:rPr>
            <a:t>、公民館については</a:t>
          </a:r>
          <a:r>
            <a:rPr kumimoji="1" lang="en-US" altLang="ja-JP" sz="1100">
              <a:solidFill>
                <a:schemeClr val="dk1"/>
              </a:solidFill>
              <a:effectLst/>
              <a:latin typeface="+mn-lt"/>
              <a:ea typeface="+mn-ea"/>
              <a:cs typeface="+mn-cs"/>
            </a:rPr>
            <a:t>70.4%</a:t>
          </a:r>
          <a:r>
            <a:rPr kumimoji="1" lang="ja-JP" altLang="ja-JP" sz="1100">
              <a:solidFill>
                <a:schemeClr val="dk1"/>
              </a:solidFill>
              <a:effectLst/>
              <a:latin typeface="+mn-lt"/>
              <a:ea typeface="+mn-ea"/>
              <a:cs typeface="+mn-cs"/>
            </a:rPr>
            <a:t>と以前高く、</a:t>
          </a:r>
          <a:r>
            <a:rPr kumimoji="1" lang="ja-JP" altLang="en-US" sz="1100">
              <a:solidFill>
                <a:schemeClr val="dk1"/>
              </a:solidFill>
              <a:effectLst/>
              <a:latin typeface="+mn-lt"/>
              <a:ea typeface="+mn-ea"/>
              <a:cs typeface="+mn-cs"/>
            </a:rPr>
            <a:t>今後、建替え、改修などが多く発生するものと予想される。</a:t>
          </a:r>
          <a:r>
            <a:rPr kumimoji="1" lang="ja-JP" altLang="ja-JP" sz="1100">
              <a:solidFill>
                <a:schemeClr val="dk1"/>
              </a:solidFill>
              <a:effectLst/>
              <a:latin typeface="+mn-lt"/>
              <a:ea typeface="+mn-ea"/>
              <a:cs typeface="+mn-cs"/>
            </a:rPr>
            <a:t>公共施設総合管理計画及び個別施設計画に基づく、施設の集約化・複合化に取り組んでいくこととなる。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20,291
20,004
192.06
11,400,096
10,783,821
426,763
5,579,804
6,524,797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73" name="直線コネクタ 72"/>
        <xdr:cNvCxnSpPr/>
      </xdr:nvCxnSpPr>
      <xdr:spPr>
        <a:xfrm flipV="1">
          <a:off x="4086225" y="954595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76" name="【体育館・プール】&#10;有形固定資産減価償却率最大値テキスト"/>
        <xdr:cNvSpPr txBox="1"/>
      </xdr:nvSpPr>
      <xdr:spPr>
        <a:xfrm>
          <a:off x="412496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77" name="直線コネクタ 76"/>
        <xdr:cNvCxnSpPr/>
      </xdr:nvCxnSpPr>
      <xdr:spPr>
        <a:xfrm>
          <a:off x="4020820" y="954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78" name="【体育館・プール】&#10;有形固定資産減価償却率平均値テキスト"/>
        <xdr:cNvSpPr txBox="1"/>
      </xdr:nvSpPr>
      <xdr:spPr>
        <a:xfrm>
          <a:off x="412496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79" name="フローチャート: 判断 78"/>
        <xdr:cNvSpPr/>
      </xdr:nvSpPr>
      <xdr:spPr>
        <a:xfrm>
          <a:off x="4036060" y="10154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80" name="フローチャート: 判断 79"/>
        <xdr:cNvSpPr/>
      </xdr:nvSpPr>
      <xdr:spPr>
        <a:xfrm>
          <a:off x="3312160" y="101047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81" name="フローチャート: 判断 80"/>
        <xdr:cNvSpPr/>
      </xdr:nvSpPr>
      <xdr:spPr>
        <a:xfrm>
          <a:off x="2514600" y="1005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82" name="フローチャート: 判断 81"/>
        <xdr:cNvSpPr/>
      </xdr:nvSpPr>
      <xdr:spPr>
        <a:xfrm>
          <a:off x="173990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83" name="フローチャート: 判断 82"/>
        <xdr:cNvSpPr/>
      </xdr:nvSpPr>
      <xdr:spPr>
        <a:xfrm>
          <a:off x="965200" y="100037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107315</xdr:rowOff>
    </xdr:from>
    <xdr:to>
      <xdr:col>24</xdr:col>
      <xdr:colOff>114300</xdr:colOff>
      <xdr:row>57</xdr:row>
      <xdr:rowOff>37465</xdr:rowOff>
    </xdr:to>
    <xdr:sp macro="" textlink="">
      <xdr:nvSpPr>
        <xdr:cNvPr id="89" name="楕円 88"/>
        <xdr:cNvSpPr/>
      </xdr:nvSpPr>
      <xdr:spPr>
        <a:xfrm>
          <a:off x="4036060" y="9495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60342</xdr:rowOff>
    </xdr:from>
    <xdr:ext cx="405111" cy="259045"/>
    <xdr:sp macro="" textlink="">
      <xdr:nvSpPr>
        <xdr:cNvPr id="90" name="【体育館・プール】&#10;有形固定資産減価償却率該当値テキスト"/>
        <xdr:cNvSpPr txBox="1"/>
      </xdr:nvSpPr>
      <xdr:spPr>
        <a:xfrm>
          <a:off x="4124960" y="944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59690</xdr:rowOff>
    </xdr:from>
    <xdr:to>
      <xdr:col>20</xdr:col>
      <xdr:colOff>38100</xdr:colOff>
      <xdr:row>56</xdr:row>
      <xdr:rowOff>161290</xdr:rowOff>
    </xdr:to>
    <xdr:sp macro="" textlink="">
      <xdr:nvSpPr>
        <xdr:cNvPr id="91" name="楕円 90"/>
        <xdr:cNvSpPr/>
      </xdr:nvSpPr>
      <xdr:spPr>
        <a:xfrm>
          <a:off x="3312160" y="9447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110490</xdr:rowOff>
    </xdr:from>
    <xdr:to>
      <xdr:col>24</xdr:col>
      <xdr:colOff>63500</xdr:colOff>
      <xdr:row>56</xdr:row>
      <xdr:rowOff>158115</xdr:rowOff>
    </xdr:to>
    <xdr:cxnSp macro="">
      <xdr:nvCxnSpPr>
        <xdr:cNvPr id="92" name="直線コネクタ 91"/>
        <xdr:cNvCxnSpPr/>
      </xdr:nvCxnSpPr>
      <xdr:spPr>
        <a:xfrm>
          <a:off x="3355340" y="9498330"/>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12065</xdr:rowOff>
    </xdr:from>
    <xdr:to>
      <xdr:col>15</xdr:col>
      <xdr:colOff>101600</xdr:colOff>
      <xdr:row>56</xdr:row>
      <xdr:rowOff>113665</xdr:rowOff>
    </xdr:to>
    <xdr:sp macro="" textlink="">
      <xdr:nvSpPr>
        <xdr:cNvPr id="93" name="楕円 92"/>
        <xdr:cNvSpPr/>
      </xdr:nvSpPr>
      <xdr:spPr>
        <a:xfrm>
          <a:off x="25146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62865</xdr:rowOff>
    </xdr:from>
    <xdr:to>
      <xdr:col>19</xdr:col>
      <xdr:colOff>177800</xdr:colOff>
      <xdr:row>56</xdr:row>
      <xdr:rowOff>110490</xdr:rowOff>
    </xdr:to>
    <xdr:cxnSp macro="">
      <xdr:nvCxnSpPr>
        <xdr:cNvPr id="94" name="直線コネクタ 93"/>
        <xdr:cNvCxnSpPr/>
      </xdr:nvCxnSpPr>
      <xdr:spPr>
        <a:xfrm>
          <a:off x="2565400" y="9450705"/>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139082</xdr:rowOff>
    </xdr:from>
    <xdr:ext cx="405111" cy="259045"/>
    <xdr:sp macro="" textlink="">
      <xdr:nvSpPr>
        <xdr:cNvPr id="95" name="n_1aveValue【体育館・プール】&#10;有形固定資産減価償却率"/>
        <xdr:cNvSpPr txBox="1"/>
      </xdr:nvSpPr>
      <xdr:spPr>
        <a:xfrm>
          <a:off x="317056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96" name="n_2aveValue【体育館・プール】&#10;有形固定資産減価償却率"/>
        <xdr:cNvSpPr txBox="1"/>
      </xdr:nvSpPr>
      <xdr:spPr>
        <a:xfrm>
          <a:off x="238570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97" name="n_3aveValue【体育館・プール】&#10;有形固定資産減価償却率"/>
        <xdr:cNvSpPr txBox="1"/>
      </xdr:nvSpPr>
      <xdr:spPr>
        <a:xfrm>
          <a:off x="161100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98" name="n_4aveValue【体育館・プール】&#10;有形固定資産減価償却率"/>
        <xdr:cNvSpPr txBox="1"/>
      </xdr:nvSpPr>
      <xdr:spPr>
        <a:xfrm>
          <a:off x="83630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6367</xdr:rowOff>
    </xdr:from>
    <xdr:ext cx="405111" cy="259045"/>
    <xdr:sp macro="" textlink="">
      <xdr:nvSpPr>
        <xdr:cNvPr id="99" name="n_1mainValue【体育館・プール】&#10;有形固定資産減価償却率"/>
        <xdr:cNvSpPr txBox="1"/>
      </xdr:nvSpPr>
      <xdr:spPr>
        <a:xfrm>
          <a:off x="3170564" y="922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130192</xdr:rowOff>
    </xdr:from>
    <xdr:ext cx="405111" cy="259045"/>
    <xdr:sp macro="" textlink="">
      <xdr:nvSpPr>
        <xdr:cNvPr id="100" name="n_2mainValue【体育館・プール】&#10;有形固定資産減価償却率"/>
        <xdr:cNvSpPr txBox="1"/>
      </xdr:nvSpPr>
      <xdr:spPr>
        <a:xfrm>
          <a:off x="2385704" y="918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1" name="直線コネクタ 110"/>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2" name="テキスト ボックス 111"/>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3" name="直線コネクタ 112"/>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4" name="テキスト ボックス 113"/>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5" name="直線コネクタ 114"/>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6" name="テキスト ボックス 115"/>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7" name="直線コネクタ 116"/>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8" name="テキスト ボックス 117"/>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9" name="直線コネクタ 118"/>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0" name="テキスト ボックス 119"/>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124" name="直線コネクタ 123"/>
        <xdr:cNvCxnSpPr/>
      </xdr:nvCxnSpPr>
      <xdr:spPr>
        <a:xfrm flipV="1">
          <a:off x="9219565" y="950214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125" name="【体育館・プール】&#10;一人当たり面積最小値テキスト"/>
        <xdr:cNvSpPr txBox="1"/>
      </xdr:nvSpPr>
      <xdr:spPr>
        <a:xfrm>
          <a:off x="92583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126" name="直線コネクタ 125"/>
        <xdr:cNvCxnSpPr/>
      </xdr:nvCxnSpPr>
      <xdr:spPr>
        <a:xfrm>
          <a:off x="915416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127" name="【体育館・プール】&#10;一人当たり面積最大値テキスト"/>
        <xdr:cNvSpPr txBox="1"/>
      </xdr:nvSpPr>
      <xdr:spPr>
        <a:xfrm>
          <a:off x="92583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128" name="直線コネクタ 127"/>
        <xdr:cNvCxnSpPr/>
      </xdr:nvCxnSpPr>
      <xdr:spPr>
        <a:xfrm>
          <a:off x="9154160" y="950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129" name="【体育館・プール】&#10;一人当たり面積平均値テキスト"/>
        <xdr:cNvSpPr txBox="1"/>
      </xdr:nvSpPr>
      <xdr:spPr>
        <a:xfrm>
          <a:off x="9258300" y="10313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130" name="フローチャート: 判断 129"/>
        <xdr:cNvSpPr/>
      </xdr:nvSpPr>
      <xdr:spPr>
        <a:xfrm>
          <a:off x="9192260" y="104584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131" name="フローチャート: 判断 130"/>
        <xdr:cNvSpPr/>
      </xdr:nvSpPr>
      <xdr:spPr>
        <a:xfrm>
          <a:off x="8445500" y="1044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132" name="フローチャート: 判断 131"/>
        <xdr:cNvSpPr/>
      </xdr:nvSpPr>
      <xdr:spPr>
        <a:xfrm>
          <a:off x="7670800" y="10429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133" name="フローチャート: 判断 132"/>
        <xdr:cNvSpPr/>
      </xdr:nvSpPr>
      <xdr:spPr>
        <a:xfrm>
          <a:off x="6873240" y="1042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134" name="フローチャート: 判断 133"/>
        <xdr:cNvSpPr/>
      </xdr:nvSpPr>
      <xdr:spPr>
        <a:xfrm>
          <a:off x="6098540" y="10473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101600</xdr:rowOff>
    </xdr:from>
    <xdr:to>
      <xdr:col>55</xdr:col>
      <xdr:colOff>50800</xdr:colOff>
      <xdr:row>63</xdr:row>
      <xdr:rowOff>31750</xdr:rowOff>
    </xdr:to>
    <xdr:sp macro="" textlink="">
      <xdr:nvSpPr>
        <xdr:cNvPr id="140" name="楕円 139"/>
        <xdr:cNvSpPr/>
      </xdr:nvSpPr>
      <xdr:spPr>
        <a:xfrm>
          <a:off x="9192260" y="10495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80027</xdr:rowOff>
    </xdr:from>
    <xdr:ext cx="469744" cy="259045"/>
    <xdr:sp macro="" textlink="">
      <xdr:nvSpPr>
        <xdr:cNvPr id="141" name="【体育館・プール】&#10;一人当たり面積該当値テキスト"/>
        <xdr:cNvSpPr txBox="1"/>
      </xdr:nvSpPr>
      <xdr:spPr>
        <a:xfrm>
          <a:off x="9258300"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99060</xdr:rowOff>
    </xdr:from>
    <xdr:to>
      <xdr:col>50</xdr:col>
      <xdr:colOff>165100</xdr:colOff>
      <xdr:row>63</xdr:row>
      <xdr:rowOff>29210</xdr:rowOff>
    </xdr:to>
    <xdr:sp macro="" textlink="">
      <xdr:nvSpPr>
        <xdr:cNvPr id="142" name="楕円 141"/>
        <xdr:cNvSpPr/>
      </xdr:nvSpPr>
      <xdr:spPr>
        <a:xfrm>
          <a:off x="8445500" y="10492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149860</xdr:rowOff>
    </xdr:from>
    <xdr:to>
      <xdr:col>55</xdr:col>
      <xdr:colOff>0</xdr:colOff>
      <xdr:row>62</xdr:row>
      <xdr:rowOff>152400</xdr:rowOff>
    </xdr:to>
    <xdr:cxnSp macro="">
      <xdr:nvCxnSpPr>
        <xdr:cNvPr id="143" name="直線コネクタ 142"/>
        <xdr:cNvCxnSpPr/>
      </xdr:nvCxnSpPr>
      <xdr:spPr>
        <a:xfrm>
          <a:off x="8496300" y="10543540"/>
          <a:ext cx="7239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99060</xdr:rowOff>
    </xdr:from>
    <xdr:to>
      <xdr:col>46</xdr:col>
      <xdr:colOff>38100</xdr:colOff>
      <xdr:row>63</xdr:row>
      <xdr:rowOff>29210</xdr:rowOff>
    </xdr:to>
    <xdr:sp macro="" textlink="">
      <xdr:nvSpPr>
        <xdr:cNvPr id="144" name="楕円 143"/>
        <xdr:cNvSpPr/>
      </xdr:nvSpPr>
      <xdr:spPr>
        <a:xfrm>
          <a:off x="7670800" y="10492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149860</xdr:rowOff>
    </xdr:from>
    <xdr:to>
      <xdr:col>50</xdr:col>
      <xdr:colOff>114300</xdr:colOff>
      <xdr:row>62</xdr:row>
      <xdr:rowOff>149860</xdr:rowOff>
    </xdr:to>
    <xdr:cxnSp macro="">
      <xdr:nvCxnSpPr>
        <xdr:cNvPr id="145" name="直線コネクタ 144"/>
        <xdr:cNvCxnSpPr/>
      </xdr:nvCxnSpPr>
      <xdr:spPr>
        <a:xfrm>
          <a:off x="7713980" y="105435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146" name="n_1aveValue【体育館・プール】&#10;一人当たり面積"/>
        <xdr:cNvSpPr txBox="1"/>
      </xdr:nvSpPr>
      <xdr:spPr>
        <a:xfrm>
          <a:off x="827158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147" name="n_2aveValue【体育館・プール】&#10;一人当たり面積"/>
        <xdr:cNvSpPr txBox="1"/>
      </xdr:nvSpPr>
      <xdr:spPr>
        <a:xfrm>
          <a:off x="7509587" y="1021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148" name="n_3aveValue【体育館・プール】&#10;一人当たり面積"/>
        <xdr:cNvSpPr txBox="1"/>
      </xdr:nvSpPr>
      <xdr:spPr>
        <a:xfrm>
          <a:off x="6712027" y="1020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149" name="n_4aveValue【体育館・プール】&#10;一人当たり面積"/>
        <xdr:cNvSpPr txBox="1"/>
      </xdr:nvSpPr>
      <xdr:spPr>
        <a:xfrm>
          <a:off x="59373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20337</xdr:rowOff>
    </xdr:from>
    <xdr:ext cx="469744" cy="259045"/>
    <xdr:sp macro="" textlink="">
      <xdr:nvSpPr>
        <xdr:cNvPr id="150" name="n_1mainValue【体育館・プール】&#10;一人当たり面積"/>
        <xdr:cNvSpPr txBox="1"/>
      </xdr:nvSpPr>
      <xdr:spPr>
        <a:xfrm>
          <a:off x="827158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20337</xdr:rowOff>
    </xdr:from>
    <xdr:ext cx="469744" cy="259045"/>
    <xdr:sp macro="" textlink="">
      <xdr:nvSpPr>
        <xdr:cNvPr id="151" name="n_2mainValue【体育館・プール】&#10;一人当たり面積"/>
        <xdr:cNvSpPr txBox="1"/>
      </xdr:nvSpPr>
      <xdr:spPr>
        <a:xfrm>
          <a:off x="750958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2" name="正方形/長方形 15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3" name="正方形/長方形 15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4" name="正方形/長方形 15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5" name="正方形/長方形 15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6" name="正方形/長方形 15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7" name="正方形/長方形 15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8" name="正方形/長方形 15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9" name="正方形/長方形 15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0" name="テキスト ボックス 15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1" name="直線コネクタ 16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2" name="テキスト ボックス 16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3" name="直線コネクタ 16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4" name="テキスト ボックス 163"/>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5" name="直線コネクタ 16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6" name="テキスト ボックス 16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7" name="直線コネクタ 16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8" name="テキスト ボックス 16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9" name="直線コネクタ 16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0" name="テキスト ボックス 16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1" name="直線コネクタ 17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2" name="テキスト ボックス 17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4" name="テキスト ボックス 173"/>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176" name="直線コネクタ 175"/>
        <xdr:cNvCxnSpPr/>
      </xdr:nvCxnSpPr>
      <xdr:spPr>
        <a:xfrm flipV="1">
          <a:off x="4086225" y="13279755"/>
          <a:ext cx="0" cy="1150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177" name="【福祉施設】&#10;有形固定資産減価償却率最小値テキスト"/>
        <xdr:cNvSpPr txBox="1"/>
      </xdr:nvSpPr>
      <xdr:spPr>
        <a:xfrm>
          <a:off x="4124960" y="1443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178" name="直線コネクタ 177"/>
        <xdr:cNvCxnSpPr/>
      </xdr:nvCxnSpPr>
      <xdr:spPr>
        <a:xfrm>
          <a:off x="4020820" y="144303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179" name="【福祉施設】&#10;有形固定資産減価償却率最大値テキスト"/>
        <xdr:cNvSpPr txBox="1"/>
      </xdr:nvSpPr>
      <xdr:spPr>
        <a:xfrm>
          <a:off x="412496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180" name="直線コネクタ 179"/>
        <xdr:cNvCxnSpPr/>
      </xdr:nvCxnSpPr>
      <xdr:spPr>
        <a:xfrm>
          <a:off x="4020820" y="1327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181" name="【福祉施設】&#10;有形固定資産減価償却率平均値テキスト"/>
        <xdr:cNvSpPr txBox="1"/>
      </xdr:nvSpPr>
      <xdr:spPr>
        <a:xfrm>
          <a:off x="4124960" y="13656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82" name="フローチャート: 判断 181"/>
        <xdr:cNvSpPr/>
      </xdr:nvSpPr>
      <xdr:spPr>
        <a:xfrm>
          <a:off x="4036060" y="1367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83" name="フローチャート: 判断 182"/>
        <xdr:cNvSpPr/>
      </xdr:nvSpPr>
      <xdr:spPr>
        <a:xfrm>
          <a:off x="3312160" y="1365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184" name="フローチャート: 判断 183"/>
        <xdr:cNvSpPr/>
      </xdr:nvSpPr>
      <xdr:spPr>
        <a:xfrm>
          <a:off x="2514600" y="1360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185" name="フローチャート: 判断 184"/>
        <xdr:cNvSpPr/>
      </xdr:nvSpPr>
      <xdr:spPr>
        <a:xfrm>
          <a:off x="1739900" y="1358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186" name="フローチャート: 判断 185"/>
        <xdr:cNvSpPr/>
      </xdr:nvSpPr>
      <xdr:spPr>
        <a:xfrm>
          <a:off x="965200" y="13583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7" name="テキスト ボックス 18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153036</xdr:rowOff>
    </xdr:from>
    <xdr:to>
      <xdr:col>24</xdr:col>
      <xdr:colOff>114300</xdr:colOff>
      <xdr:row>80</xdr:row>
      <xdr:rowOff>83186</xdr:rowOff>
    </xdr:to>
    <xdr:sp macro="" textlink="">
      <xdr:nvSpPr>
        <xdr:cNvPr id="192" name="楕円 191"/>
        <xdr:cNvSpPr/>
      </xdr:nvSpPr>
      <xdr:spPr>
        <a:xfrm>
          <a:off x="4036060" y="13396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4463</xdr:rowOff>
    </xdr:from>
    <xdr:ext cx="405111" cy="259045"/>
    <xdr:sp macro="" textlink="">
      <xdr:nvSpPr>
        <xdr:cNvPr id="193" name="【福祉施設】&#10;有形固定資産減価償却率該当値テキスト"/>
        <xdr:cNvSpPr txBox="1"/>
      </xdr:nvSpPr>
      <xdr:spPr>
        <a:xfrm>
          <a:off x="4124960" y="1324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114936</xdr:rowOff>
    </xdr:from>
    <xdr:to>
      <xdr:col>20</xdr:col>
      <xdr:colOff>38100</xdr:colOff>
      <xdr:row>80</xdr:row>
      <xdr:rowOff>45086</xdr:rowOff>
    </xdr:to>
    <xdr:sp macro="" textlink="">
      <xdr:nvSpPr>
        <xdr:cNvPr id="194" name="楕円 193"/>
        <xdr:cNvSpPr/>
      </xdr:nvSpPr>
      <xdr:spPr>
        <a:xfrm>
          <a:off x="3312160" y="133584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165736</xdr:rowOff>
    </xdr:from>
    <xdr:to>
      <xdr:col>24</xdr:col>
      <xdr:colOff>63500</xdr:colOff>
      <xdr:row>80</xdr:row>
      <xdr:rowOff>32386</xdr:rowOff>
    </xdr:to>
    <xdr:cxnSp macro="">
      <xdr:nvCxnSpPr>
        <xdr:cNvPr id="195" name="直線コネクタ 194"/>
        <xdr:cNvCxnSpPr/>
      </xdr:nvCxnSpPr>
      <xdr:spPr>
        <a:xfrm>
          <a:off x="3355340" y="13409296"/>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74930</xdr:rowOff>
    </xdr:from>
    <xdr:to>
      <xdr:col>15</xdr:col>
      <xdr:colOff>101600</xdr:colOff>
      <xdr:row>80</xdr:row>
      <xdr:rowOff>5080</xdr:rowOff>
    </xdr:to>
    <xdr:sp macro="" textlink="">
      <xdr:nvSpPr>
        <xdr:cNvPr id="196" name="楕円 195"/>
        <xdr:cNvSpPr/>
      </xdr:nvSpPr>
      <xdr:spPr>
        <a:xfrm>
          <a:off x="2514600" y="13318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125730</xdr:rowOff>
    </xdr:from>
    <xdr:to>
      <xdr:col>19</xdr:col>
      <xdr:colOff>177800</xdr:colOff>
      <xdr:row>79</xdr:row>
      <xdr:rowOff>165736</xdr:rowOff>
    </xdr:to>
    <xdr:cxnSp macro="">
      <xdr:nvCxnSpPr>
        <xdr:cNvPr id="197" name="直線コネクタ 196"/>
        <xdr:cNvCxnSpPr/>
      </xdr:nvCxnSpPr>
      <xdr:spPr>
        <a:xfrm>
          <a:off x="2565400" y="13369290"/>
          <a:ext cx="78994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198" name="n_1aveValue【福祉施設】&#10;有形固定資産減価償却率"/>
        <xdr:cNvSpPr txBox="1"/>
      </xdr:nvSpPr>
      <xdr:spPr>
        <a:xfrm>
          <a:off x="3170564" y="1374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123841</xdr:rowOff>
    </xdr:from>
    <xdr:ext cx="405111" cy="259045"/>
    <xdr:sp macro="" textlink="">
      <xdr:nvSpPr>
        <xdr:cNvPr id="199" name="n_2aveValue【福祉施設】&#10;有形固定資産減価償却率"/>
        <xdr:cNvSpPr txBox="1"/>
      </xdr:nvSpPr>
      <xdr:spPr>
        <a:xfrm>
          <a:off x="2385704" y="13702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200" name="n_3aveValue【福祉施設】&#10;有形固定資産減価償却率"/>
        <xdr:cNvSpPr txBox="1"/>
      </xdr:nvSpPr>
      <xdr:spPr>
        <a:xfrm>
          <a:off x="1611004" y="13371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201" name="n_4aveValue【福祉施設】&#10;有形固定資産減価償却率"/>
        <xdr:cNvSpPr txBox="1"/>
      </xdr:nvSpPr>
      <xdr:spPr>
        <a:xfrm>
          <a:off x="83630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61613</xdr:rowOff>
    </xdr:from>
    <xdr:ext cx="405111" cy="259045"/>
    <xdr:sp macro="" textlink="">
      <xdr:nvSpPr>
        <xdr:cNvPr id="202" name="n_1mainValue【福祉施設】&#10;有形固定資産減価償却率"/>
        <xdr:cNvSpPr txBox="1"/>
      </xdr:nvSpPr>
      <xdr:spPr>
        <a:xfrm>
          <a:off x="3170564" y="1313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21607</xdr:rowOff>
    </xdr:from>
    <xdr:ext cx="405111" cy="259045"/>
    <xdr:sp macro="" textlink="">
      <xdr:nvSpPr>
        <xdr:cNvPr id="203" name="n_2mainValue【福祉施設】&#10;有形固定資産減価償却率"/>
        <xdr:cNvSpPr txBox="1"/>
      </xdr:nvSpPr>
      <xdr:spPr>
        <a:xfrm>
          <a:off x="238570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2" name="テキスト ボックス 21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3" name="直線コネクタ 21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4" name="直線コネクタ 21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5" name="テキスト ボックス 21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6" name="直線コネクタ 21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7" name="テキスト ボックス 21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8" name="直線コネクタ 21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9" name="テキスト ボックス 21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0" name="直線コネクタ 21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1" name="テキスト ボックス 22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2" name="直線コネクタ 22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3" name="テキスト ボックス 22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4" name="直線コネクタ 22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5" name="テキスト ボックス 22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227" name="直線コネクタ 226"/>
        <xdr:cNvCxnSpPr/>
      </xdr:nvCxnSpPr>
      <xdr:spPr>
        <a:xfrm flipV="1">
          <a:off x="9219565" y="13045441"/>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28" name="【福祉施設】&#10;一人当たり面積最小値テキスト"/>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29" name="直線コネクタ 228"/>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230" name="【福祉施設】&#10;一人当たり面積最大値テキスト"/>
        <xdr:cNvSpPr txBox="1"/>
      </xdr:nvSpPr>
      <xdr:spPr>
        <a:xfrm>
          <a:off x="9258300" y="1282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231" name="直線コネクタ 230"/>
        <xdr:cNvCxnSpPr/>
      </xdr:nvCxnSpPr>
      <xdr:spPr>
        <a:xfrm>
          <a:off x="9154160" y="130454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232" name="【福祉施設】&#10;一人当たり面積平均値テキスト"/>
        <xdr:cNvSpPr txBox="1"/>
      </xdr:nvSpPr>
      <xdr:spPr>
        <a:xfrm>
          <a:off x="9258300" y="1393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233" name="フローチャート: 判断 232"/>
        <xdr:cNvSpPr/>
      </xdr:nvSpPr>
      <xdr:spPr>
        <a:xfrm>
          <a:off x="9192260" y="14080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234" name="フローチャート: 判断 233"/>
        <xdr:cNvSpPr/>
      </xdr:nvSpPr>
      <xdr:spPr>
        <a:xfrm>
          <a:off x="8445500" y="14065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35" name="フローチャート: 判断 234"/>
        <xdr:cNvSpPr/>
      </xdr:nvSpPr>
      <xdr:spPr>
        <a:xfrm>
          <a:off x="767080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236" name="フローチャート: 判断 235"/>
        <xdr:cNvSpPr/>
      </xdr:nvSpPr>
      <xdr:spPr>
        <a:xfrm>
          <a:off x="6873240" y="140309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237" name="フローチャート: 判断 236"/>
        <xdr:cNvSpPr/>
      </xdr:nvSpPr>
      <xdr:spPr>
        <a:xfrm>
          <a:off x="609854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8" name="テキスト ボックス 23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9" name="テキスト ボックス 23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0" name="テキスト ボックス 23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1" name="テキスト ボックス 24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2" name="テキスト ボックス 24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116839</xdr:rowOff>
    </xdr:from>
    <xdr:to>
      <xdr:col>55</xdr:col>
      <xdr:colOff>50800</xdr:colOff>
      <xdr:row>85</xdr:row>
      <xdr:rowOff>46989</xdr:rowOff>
    </xdr:to>
    <xdr:sp macro="" textlink="">
      <xdr:nvSpPr>
        <xdr:cNvPr id="243" name="楕円 242"/>
        <xdr:cNvSpPr/>
      </xdr:nvSpPr>
      <xdr:spPr>
        <a:xfrm>
          <a:off x="9192260" y="141985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95266</xdr:rowOff>
    </xdr:from>
    <xdr:ext cx="469744" cy="259045"/>
    <xdr:sp macro="" textlink="">
      <xdr:nvSpPr>
        <xdr:cNvPr id="244" name="【福祉施設】&#10;一人当たり面積該当値テキスト"/>
        <xdr:cNvSpPr txBox="1"/>
      </xdr:nvSpPr>
      <xdr:spPr>
        <a:xfrm>
          <a:off x="9258300" y="1417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113030</xdr:rowOff>
    </xdr:from>
    <xdr:to>
      <xdr:col>50</xdr:col>
      <xdr:colOff>165100</xdr:colOff>
      <xdr:row>85</xdr:row>
      <xdr:rowOff>43180</xdr:rowOff>
    </xdr:to>
    <xdr:sp macro="" textlink="">
      <xdr:nvSpPr>
        <xdr:cNvPr id="245" name="楕円 244"/>
        <xdr:cNvSpPr/>
      </xdr:nvSpPr>
      <xdr:spPr>
        <a:xfrm>
          <a:off x="8445500" y="14194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163830</xdr:rowOff>
    </xdr:from>
    <xdr:to>
      <xdr:col>55</xdr:col>
      <xdr:colOff>0</xdr:colOff>
      <xdr:row>84</xdr:row>
      <xdr:rowOff>167639</xdr:rowOff>
    </xdr:to>
    <xdr:cxnSp macro="">
      <xdr:nvCxnSpPr>
        <xdr:cNvPr id="246" name="直線コネクタ 245"/>
        <xdr:cNvCxnSpPr/>
      </xdr:nvCxnSpPr>
      <xdr:spPr>
        <a:xfrm>
          <a:off x="8496300" y="14245590"/>
          <a:ext cx="723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113030</xdr:rowOff>
    </xdr:from>
    <xdr:to>
      <xdr:col>46</xdr:col>
      <xdr:colOff>38100</xdr:colOff>
      <xdr:row>85</xdr:row>
      <xdr:rowOff>43180</xdr:rowOff>
    </xdr:to>
    <xdr:sp macro="" textlink="">
      <xdr:nvSpPr>
        <xdr:cNvPr id="247" name="楕円 246"/>
        <xdr:cNvSpPr/>
      </xdr:nvSpPr>
      <xdr:spPr>
        <a:xfrm>
          <a:off x="7670800" y="14194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163830</xdr:rowOff>
    </xdr:from>
    <xdr:to>
      <xdr:col>50</xdr:col>
      <xdr:colOff>114300</xdr:colOff>
      <xdr:row>84</xdr:row>
      <xdr:rowOff>163830</xdr:rowOff>
    </xdr:to>
    <xdr:cxnSp macro="">
      <xdr:nvCxnSpPr>
        <xdr:cNvPr id="248" name="直線コネクタ 247"/>
        <xdr:cNvCxnSpPr/>
      </xdr:nvCxnSpPr>
      <xdr:spPr>
        <a:xfrm>
          <a:off x="7713980" y="142455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249" name="n_1aveValue【福祉施設】&#10;一人当たり面積"/>
        <xdr:cNvSpPr txBox="1"/>
      </xdr:nvSpPr>
      <xdr:spPr>
        <a:xfrm>
          <a:off x="8271587" y="138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50" name="n_2aveValue【福祉施設】&#10;一人当たり面積"/>
        <xdr:cNvSpPr txBox="1"/>
      </xdr:nvSpPr>
      <xdr:spPr>
        <a:xfrm>
          <a:off x="750958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251" name="n_3aveValue【福祉施設】&#10;一人当たり面積"/>
        <xdr:cNvSpPr txBox="1"/>
      </xdr:nvSpPr>
      <xdr:spPr>
        <a:xfrm>
          <a:off x="6712027" y="1380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252" name="n_4aveValue【福祉施設】&#10;一人当たり面積"/>
        <xdr:cNvSpPr txBox="1"/>
      </xdr:nvSpPr>
      <xdr:spPr>
        <a:xfrm>
          <a:off x="59373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34307</xdr:rowOff>
    </xdr:from>
    <xdr:ext cx="469744" cy="259045"/>
    <xdr:sp macro="" textlink="">
      <xdr:nvSpPr>
        <xdr:cNvPr id="253" name="n_1mainValue【福祉施設】&#10;一人当たり面積"/>
        <xdr:cNvSpPr txBox="1"/>
      </xdr:nvSpPr>
      <xdr:spPr>
        <a:xfrm>
          <a:off x="8271587"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254" name="n_2mainValue【福祉施設】&#10;一人当たり面積"/>
        <xdr:cNvSpPr txBox="1"/>
      </xdr:nvSpPr>
      <xdr:spPr>
        <a:xfrm>
          <a:off x="7509587"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3" name="正方形/長方形 26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4" name="正方形/長方形 26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5" name="正方形/長方形 26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6" name="正方形/長方形 26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7" name="正方形/長方形 26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8" name="正方形/長方形 26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9" name="正方形/長方形 26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0" name="正方形/長方形 26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1" name="正方形/長方形 27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2" name="正方形/長方形 27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3" name="正方形/長方形 27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4" name="正方形/長方形 27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5" name="正方形/長方形 27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6" name="正方形/長方形 27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7" name="正方形/長方形 27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8" name="正方形/長方形 27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9" name="テキスト ボックス 27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0" name="直線コネクタ 27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1" name="テキスト ボックス 280"/>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2" name="直線コネクタ 281"/>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83" name="テキスト ボックス 282"/>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4" name="直線コネクタ 283"/>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5" name="テキスト ボックス 284"/>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6" name="直線コネクタ 285"/>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7" name="テキスト ボックス 286"/>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8" name="直線コネクタ 287"/>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9" name="テキスト ボックス 288"/>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0" name="直線コネクタ 289"/>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91" name="テキスト ボックス 290"/>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2" name="直線コネクタ 29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93" name="テキスト ボックス 292"/>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4"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295" name="直線コネクタ 294"/>
        <xdr:cNvCxnSpPr/>
      </xdr:nvCxnSpPr>
      <xdr:spPr>
        <a:xfrm flipV="1">
          <a:off x="14375764" y="564261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296" name="【一般廃棄物処理施設】&#10;有形固定資産減価償却率最小値テキスト"/>
        <xdr:cNvSpPr txBox="1"/>
      </xdr:nvSpPr>
      <xdr:spPr>
        <a:xfrm>
          <a:off x="14414500"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297" name="直線コネクタ 296"/>
        <xdr:cNvCxnSpPr/>
      </xdr:nvCxnSpPr>
      <xdr:spPr>
        <a:xfrm>
          <a:off x="14287500" y="690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298" name="【一般廃棄物処理施設】&#10;有形固定資産減価償却率最大値テキスト"/>
        <xdr:cNvSpPr txBox="1"/>
      </xdr:nvSpPr>
      <xdr:spPr>
        <a:xfrm>
          <a:off x="144145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299" name="直線コネクタ 298"/>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149242</xdr:rowOff>
    </xdr:from>
    <xdr:ext cx="405111" cy="259045"/>
    <xdr:sp macro="" textlink="">
      <xdr:nvSpPr>
        <xdr:cNvPr id="300" name="【一般廃棄物処理施設】&#10;有形固定資産減価償却率平均値テキスト"/>
        <xdr:cNvSpPr txBox="1"/>
      </xdr:nvSpPr>
      <xdr:spPr>
        <a:xfrm>
          <a:off x="14414500" y="6184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301" name="フローチャート: 判断 300"/>
        <xdr:cNvSpPr/>
      </xdr:nvSpPr>
      <xdr:spPr>
        <a:xfrm>
          <a:off x="14325600" y="63290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302" name="フローチャート: 判断 301"/>
        <xdr:cNvSpPr/>
      </xdr:nvSpPr>
      <xdr:spPr>
        <a:xfrm>
          <a:off x="1357884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03" name="フローチャート: 判断 302"/>
        <xdr:cNvSpPr/>
      </xdr:nvSpPr>
      <xdr:spPr>
        <a:xfrm>
          <a:off x="1280414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04" name="フローチャート: 判断 303"/>
        <xdr:cNvSpPr/>
      </xdr:nvSpPr>
      <xdr:spPr>
        <a:xfrm>
          <a:off x="1202944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305" name="フローチャート: 判断 304"/>
        <xdr:cNvSpPr/>
      </xdr:nvSpPr>
      <xdr:spPr>
        <a:xfrm>
          <a:off x="11231880" y="620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6" name="テキスト ボックス 30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7" name="テキスト ボックス 30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8" name="テキスト ボックス 30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9" name="テキスト ボックス 30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0" name="テキスト ボックス 30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27305</xdr:rowOff>
    </xdr:from>
    <xdr:to>
      <xdr:col>85</xdr:col>
      <xdr:colOff>177800</xdr:colOff>
      <xdr:row>40</xdr:row>
      <xdr:rowOff>128905</xdr:rowOff>
    </xdr:to>
    <xdr:sp macro="" textlink="">
      <xdr:nvSpPr>
        <xdr:cNvPr id="311" name="楕円 310"/>
        <xdr:cNvSpPr/>
      </xdr:nvSpPr>
      <xdr:spPr>
        <a:xfrm>
          <a:off x="14325600" y="67329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113682</xdr:rowOff>
    </xdr:from>
    <xdr:ext cx="405111" cy="259045"/>
    <xdr:sp macro="" textlink="">
      <xdr:nvSpPr>
        <xdr:cNvPr id="312" name="【一般廃棄物処理施設】&#10;有形固定資産減価償却率該当値テキスト"/>
        <xdr:cNvSpPr txBox="1"/>
      </xdr:nvSpPr>
      <xdr:spPr>
        <a:xfrm>
          <a:off x="144145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48260</xdr:rowOff>
    </xdr:from>
    <xdr:to>
      <xdr:col>81</xdr:col>
      <xdr:colOff>101600</xdr:colOff>
      <xdr:row>40</xdr:row>
      <xdr:rowOff>149860</xdr:rowOff>
    </xdr:to>
    <xdr:sp macro="" textlink="">
      <xdr:nvSpPr>
        <xdr:cNvPr id="313" name="楕円 312"/>
        <xdr:cNvSpPr/>
      </xdr:nvSpPr>
      <xdr:spPr>
        <a:xfrm>
          <a:off x="1357884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78105</xdr:rowOff>
    </xdr:from>
    <xdr:to>
      <xdr:col>85</xdr:col>
      <xdr:colOff>127000</xdr:colOff>
      <xdr:row>40</xdr:row>
      <xdr:rowOff>99060</xdr:rowOff>
    </xdr:to>
    <xdr:cxnSp macro="">
      <xdr:nvCxnSpPr>
        <xdr:cNvPr id="314" name="直線コネクタ 313"/>
        <xdr:cNvCxnSpPr/>
      </xdr:nvCxnSpPr>
      <xdr:spPr>
        <a:xfrm flipV="1">
          <a:off x="13629640" y="6783705"/>
          <a:ext cx="7467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15875</xdr:rowOff>
    </xdr:from>
    <xdr:to>
      <xdr:col>76</xdr:col>
      <xdr:colOff>165100</xdr:colOff>
      <xdr:row>40</xdr:row>
      <xdr:rowOff>117475</xdr:rowOff>
    </xdr:to>
    <xdr:sp macro="" textlink="">
      <xdr:nvSpPr>
        <xdr:cNvPr id="315" name="楕円 314"/>
        <xdr:cNvSpPr/>
      </xdr:nvSpPr>
      <xdr:spPr>
        <a:xfrm>
          <a:off x="1280414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66675</xdr:rowOff>
    </xdr:from>
    <xdr:to>
      <xdr:col>81</xdr:col>
      <xdr:colOff>50800</xdr:colOff>
      <xdr:row>40</xdr:row>
      <xdr:rowOff>99060</xdr:rowOff>
    </xdr:to>
    <xdr:cxnSp macro="">
      <xdr:nvCxnSpPr>
        <xdr:cNvPr id="316" name="直線コネクタ 315"/>
        <xdr:cNvCxnSpPr/>
      </xdr:nvCxnSpPr>
      <xdr:spPr>
        <a:xfrm>
          <a:off x="12854940" y="677227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34942</xdr:rowOff>
    </xdr:from>
    <xdr:ext cx="405111" cy="259045"/>
    <xdr:sp macro="" textlink="">
      <xdr:nvSpPr>
        <xdr:cNvPr id="317" name="n_1aveValue【一般廃棄物処理施設】&#10;有形固定資産減価償却率"/>
        <xdr:cNvSpPr txBox="1"/>
      </xdr:nvSpPr>
      <xdr:spPr>
        <a:xfrm>
          <a:off x="134372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318" name="n_2aveValue【一般廃棄物処理施設】&#10;有形固定資産減価償却率"/>
        <xdr:cNvSpPr txBox="1"/>
      </xdr:nvSpPr>
      <xdr:spPr>
        <a:xfrm>
          <a:off x="126752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319" name="n_3aveValue【一般廃棄物処理施設】&#10;有形固定資産減価償却率"/>
        <xdr:cNvSpPr txBox="1"/>
      </xdr:nvSpPr>
      <xdr:spPr>
        <a:xfrm>
          <a:off x="119005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320" name="n_4aveValue【一般廃棄物処理施設】&#10;有形固定資産減価償却率"/>
        <xdr:cNvSpPr txBox="1"/>
      </xdr:nvSpPr>
      <xdr:spPr>
        <a:xfrm>
          <a:off x="1110298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140987</xdr:rowOff>
    </xdr:from>
    <xdr:ext cx="405111" cy="259045"/>
    <xdr:sp macro="" textlink="">
      <xdr:nvSpPr>
        <xdr:cNvPr id="321" name="n_1mainValue【一般廃棄物処理施設】&#10;有形固定資産減価償却率"/>
        <xdr:cNvSpPr txBox="1"/>
      </xdr:nvSpPr>
      <xdr:spPr>
        <a:xfrm>
          <a:off x="134372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108602</xdr:rowOff>
    </xdr:from>
    <xdr:ext cx="405111" cy="259045"/>
    <xdr:sp macro="" textlink="">
      <xdr:nvSpPr>
        <xdr:cNvPr id="322" name="n_2mainValue【一般廃棄物処理施設】&#10;有形固定資産減価償却率"/>
        <xdr:cNvSpPr txBox="1"/>
      </xdr:nvSpPr>
      <xdr:spPr>
        <a:xfrm>
          <a:off x="126752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3" name="正方形/長方形 32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4" name="正方形/長方形 32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5" name="正方形/長方形 32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6" name="正方形/長方形 32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7" name="正方形/長方形 32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8" name="正方形/長方形 32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9" name="正方形/長方形 32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0" name="正方形/長方形 32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1" name="テキスト ボックス 33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2" name="直線コネクタ 33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3" name="直線コネクタ 332"/>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4" name="テキスト ボックス 333"/>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5" name="直線コネクタ 334"/>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36" name="テキスト ボックス 335"/>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7" name="直線コネクタ 336"/>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38" name="テキスト ボックス 337"/>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9" name="直線コネクタ 338"/>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0" name="テキスト ボックス 339"/>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1" name="直線コネクタ 34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2" name="テキスト ボックス 341"/>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3"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344" name="直線コネクタ 343"/>
        <xdr:cNvCxnSpPr/>
      </xdr:nvCxnSpPr>
      <xdr:spPr>
        <a:xfrm flipV="1">
          <a:off x="19509104" y="5928289"/>
          <a:ext cx="0" cy="107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345" name="【一般廃棄物処理施設】&#10;一人当たり有形固定資産（償却資産）額最小値テキスト"/>
        <xdr:cNvSpPr txBox="1"/>
      </xdr:nvSpPr>
      <xdr:spPr>
        <a:xfrm>
          <a:off x="19547840" y="700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346" name="直線コネクタ 345"/>
        <xdr:cNvCxnSpPr/>
      </xdr:nvCxnSpPr>
      <xdr:spPr>
        <a:xfrm>
          <a:off x="19443700" y="70001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347" name="【一般廃棄物処理施設】&#10;一人当たり有形固定資産（償却資産）額最大値テキスト"/>
        <xdr:cNvSpPr txBox="1"/>
      </xdr:nvSpPr>
      <xdr:spPr>
        <a:xfrm>
          <a:off x="19547840" y="570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348" name="直線コネクタ 347"/>
        <xdr:cNvCxnSpPr/>
      </xdr:nvCxnSpPr>
      <xdr:spPr>
        <a:xfrm>
          <a:off x="19443700" y="5928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70491</xdr:rowOff>
    </xdr:from>
    <xdr:ext cx="534377" cy="259045"/>
    <xdr:sp macro="" textlink="">
      <xdr:nvSpPr>
        <xdr:cNvPr id="349" name="【一般廃棄物処理施設】&#10;一人当たり有形固定資産（償却資産）額平均値テキスト"/>
        <xdr:cNvSpPr txBox="1"/>
      </xdr:nvSpPr>
      <xdr:spPr>
        <a:xfrm>
          <a:off x="19547840" y="6608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350" name="フローチャート: 判断 349"/>
        <xdr:cNvSpPr/>
      </xdr:nvSpPr>
      <xdr:spPr>
        <a:xfrm>
          <a:off x="19458940" y="6630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351" name="フローチャート: 判断 350"/>
        <xdr:cNvSpPr/>
      </xdr:nvSpPr>
      <xdr:spPr>
        <a:xfrm>
          <a:off x="18735040" y="66462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352" name="フローチャート: 判断 351"/>
        <xdr:cNvSpPr/>
      </xdr:nvSpPr>
      <xdr:spPr>
        <a:xfrm>
          <a:off x="17937480" y="6622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353" name="フローチャート: 判断 352"/>
        <xdr:cNvSpPr/>
      </xdr:nvSpPr>
      <xdr:spPr>
        <a:xfrm>
          <a:off x="17162780" y="672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354" name="フローチャート: 判断 353"/>
        <xdr:cNvSpPr/>
      </xdr:nvSpPr>
      <xdr:spPr>
        <a:xfrm>
          <a:off x="16388080" y="6701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5" name="テキスト ボックス 35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6" name="テキスト ボックス 35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7" name="テキスト ボックス 35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8" name="テキスト ボックス 35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9" name="テキスト ボックス 35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7382</xdr:rowOff>
    </xdr:from>
    <xdr:to>
      <xdr:col>116</xdr:col>
      <xdr:colOff>114300</xdr:colOff>
      <xdr:row>39</xdr:row>
      <xdr:rowOff>108982</xdr:rowOff>
    </xdr:to>
    <xdr:sp macro="" textlink="">
      <xdr:nvSpPr>
        <xdr:cNvPr id="360" name="楕円 359"/>
        <xdr:cNvSpPr/>
      </xdr:nvSpPr>
      <xdr:spPr>
        <a:xfrm>
          <a:off x="19458940" y="654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30259</xdr:rowOff>
    </xdr:from>
    <xdr:ext cx="534377" cy="259045"/>
    <xdr:sp macro="" textlink="">
      <xdr:nvSpPr>
        <xdr:cNvPr id="361" name="【一般廃棄物処理施設】&#10;一人当たり有形固定資産（償却資産）額該当値テキスト"/>
        <xdr:cNvSpPr txBox="1"/>
      </xdr:nvSpPr>
      <xdr:spPr>
        <a:xfrm>
          <a:off x="19547840" y="640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14267</xdr:rowOff>
    </xdr:from>
    <xdr:to>
      <xdr:col>112</xdr:col>
      <xdr:colOff>38100</xdr:colOff>
      <xdr:row>39</xdr:row>
      <xdr:rowOff>115867</xdr:rowOff>
    </xdr:to>
    <xdr:sp macro="" textlink="">
      <xdr:nvSpPr>
        <xdr:cNvPr id="362" name="楕円 361"/>
        <xdr:cNvSpPr/>
      </xdr:nvSpPr>
      <xdr:spPr>
        <a:xfrm>
          <a:off x="18735040" y="65522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58182</xdr:rowOff>
    </xdr:from>
    <xdr:to>
      <xdr:col>116</xdr:col>
      <xdr:colOff>63500</xdr:colOff>
      <xdr:row>39</xdr:row>
      <xdr:rowOff>65067</xdr:rowOff>
    </xdr:to>
    <xdr:cxnSp macro="">
      <xdr:nvCxnSpPr>
        <xdr:cNvPr id="363" name="直線コネクタ 362"/>
        <xdr:cNvCxnSpPr/>
      </xdr:nvCxnSpPr>
      <xdr:spPr>
        <a:xfrm flipV="1">
          <a:off x="18778220" y="6596142"/>
          <a:ext cx="731520" cy="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12493</xdr:rowOff>
    </xdr:from>
    <xdr:to>
      <xdr:col>107</xdr:col>
      <xdr:colOff>101600</xdr:colOff>
      <xdr:row>39</xdr:row>
      <xdr:rowOff>114093</xdr:rowOff>
    </xdr:to>
    <xdr:sp macro="" textlink="">
      <xdr:nvSpPr>
        <xdr:cNvPr id="364" name="楕円 363"/>
        <xdr:cNvSpPr/>
      </xdr:nvSpPr>
      <xdr:spPr>
        <a:xfrm>
          <a:off x="17937480" y="655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63293</xdr:rowOff>
    </xdr:from>
    <xdr:to>
      <xdr:col>111</xdr:col>
      <xdr:colOff>177800</xdr:colOff>
      <xdr:row>39</xdr:row>
      <xdr:rowOff>65067</xdr:rowOff>
    </xdr:to>
    <xdr:cxnSp macro="">
      <xdr:nvCxnSpPr>
        <xdr:cNvPr id="365" name="直線コネクタ 364"/>
        <xdr:cNvCxnSpPr/>
      </xdr:nvCxnSpPr>
      <xdr:spPr>
        <a:xfrm>
          <a:off x="17988280" y="6601253"/>
          <a:ext cx="78994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29594</xdr:rowOff>
    </xdr:from>
    <xdr:ext cx="534377" cy="259045"/>
    <xdr:sp macro="" textlink="">
      <xdr:nvSpPr>
        <xdr:cNvPr id="366" name="n_1aveValue【一般廃棄物処理施設】&#10;一人当たり有形固定資産（償却資産）額"/>
        <xdr:cNvSpPr txBox="1"/>
      </xdr:nvSpPr>
      <xdr:spPr>
        <a:xfrm>
          <a:off x="18528811" y="673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5482</xdr:rowOff>
    </xdr:from>
    <xdr:ext cx="534377" cy="259045"/>
    <xdr:sp macro="" textlink="">
      <xdr:nvSpPr>
        <xdr:cNvPr id="367" name="n_2aveValue【一般廃棄物処理施設】&#10;一人当たり有形固定資産（償却資産）額"/>
        <xdr:cNvSpPr txBox="1"/>
      </xdr:nvSpPr>
      <xdr:spPr>
        <a:xfrm>
          <a:off x="17766811" y="671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368" name="n_3aveValue【一般廃棄物処理施設】&#10;一人当たり有形固定資産（償却資産）額"/>
        <xdr:cNvSpPr txBox="1"/>
      </xdr:nvSpPr>
      <xdr:spPr>
        <a:xfrm>
          <a:off x="16969251" y="650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369" name="n_4aveValue【一般廃棄物処理施設】&#10;一人当たり有形固定資産（償却資産）額"/>
        <xdr:cNvSpPr txBox="1"/>
      </xdr:nvSpPr>
      <xdr:spPr>
        <a:xfrm>
          <a:off x="16194551" y="64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132394</xdr:rowOff>
    </xdr:from>
    <xdr:ext cx="534377" cy="259045"/>
    <xdr:sp macro="" textlink="">
      <xdr:nvSpPr>
        <xdr:cNvPr id="370" name="n_1mainValue【一般廃棄物処理施設】&#10;一人当たり有形固定資産（償却資産）額"/>
        <xdr:cNvSpPr txBox="1"/>
      </xdr:nvSpPr>
      <xdr:spPr>
        <a:xfrm>
          <a:off x="18528811" y="63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130620</xdr:rowOff>
    </xdr:from>
    <xdr:ext cx="534377" cy="259045"/>
    <xdr:sp macro="" textlink="">
      <xdr:nvSpPr>
        <xdr:cNvPr id="371" name="n_2mainValue【一般廃棄物処理施設】&#10;一人当たり有形固定資産（償却資産）額"/>
        <xdr:cNvSpPr txBox="1"/>
      </xdr:nvSpPr>
      <xdr:spPr>
        <a:xfrm>
          <a:off x="17766811" y="633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2" name="テキスト ボックス 38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3" name="直線コネクタ 38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4" name="テキスト ボックス 383"/>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5" name="直線コネクタ 38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6" name="テキスト ボックス 38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7" name="直線コネクタ 38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8" name="テキスト ボックス 38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9" name="直線コネクタ 38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0" name="テキスト ボックス 38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1" name="直線コネクタ 39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92" name="テキスト ボックス 391"/>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3" name="直線コネクタ 39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395" name="直線コネクタ 394"/>
        <xdr:cNvCxnSpPr/>
      </xdr:nvCxnSpPr>
      <xdr:spPr>
        <a:xfrm flipV="1">
          <a:off x="14375764" y="95402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396" name="【保健センター・保健所】&#10;有形固定資産減価償却率最小値テキスト"/>
        <xdr:cNvSpPr txBox="1"/>
      </xdr:nvSpPr>
      <xdr:spPr>
        <a:xfrm>
          <a:off x="144145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397" name="直線コネクタ 396"/>
        <xdr:cNvCxnSpPr/>
      </xdr:nvCxnSpPr>
      <xdr:spPr>
        <a:xfrm>
          <a:off x="14287500" y="1084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398" name="【保健センター・保健所】&#10;有形固定資産減価償却率最大値テキスト"/>
        <xdr:cNvSpPr txBox="1"/>
      </xdr:nvSpPr>
      <xdr:spPr>
        <a:xfrm>
          <a:off x="144145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399" name="直線コネクタ 398"/>
        <xdr:cNvCxnSpPr/>
      </xdr:nvCxnSpPr>
      <xdr:spPr>
        <a:xfrm>
          <a:off x="14287500" y="954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400" name="【保健センター・保健所】&#10;有形固定資産減価償却率平均値テキスト"/>
        <xdr:cNvSpPr txBox="1"/>
      </xdr:nvSpPr>
      <xdr:spPr>
        <a:xfrm>
          <a:off x="144145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401" name="フローチャート: 判断 400"/>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402" name="フローチャート: 判断 401"/>
        <xdr:cNvSpPr/>
      </xdr:nvSpPr>
      <xdr:spPr>
        <a:xfrm>
          <a:off x="13578840" y="1013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403" name="フローチャート: 判断 402"/>
        <xdr:cNvSpPr/>
      </xdr:nvSpPr>
      <xdr:spPr>
        <a:xfrm>
          <a:off x="12804140" y="10211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404" name="フローチャート: 判断 403"/>
        <xdr:cNvSpPr/>
      </xdr:nvSpPr>
      <xdr:spPr>
        <a:xfrm>
          <a:off x="12029440" y="102038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405" name="フローチャート: 判断 404"/>
        <xdr:cNvSpPr/>
      </xdr:nvSpPr>
      <xdr:spPr>
        <a:xfrm>
          <a:off x="1123188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6" name="テキスト ボックス 40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7" name="テキスト ボックス 40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8" name="テキスト ボックス 40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9" name="テキスト ボックス 40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0" name="テキスト ボックス 40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411" name="楕円 410"/>
        <xdr:cNvSpPr/>
      </xdr:nvSpPr>
      <xdr:spPr>
        <a:xfrm>
          <a:off x="14325600" y="100114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412" name="【保健センター・保健所】&#10;有形固定資産減価償却率該当値テキスト"/>
        <xdr:cNvSpPr txBox="1"/>
      </xdr:nvSpPr>
      <xdr:spPr>
        <a:xfrm>
          <a:off x="14414500"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73025</xdr:rowOff>
    </xdr:from>
    <xdr:to>
      <xdr:col>81</xdr:col>
      <xdr:colOff>101600</xdr:colOff>
      <xdr:row>60</xdr:row>
      <xdr:rowOff>3175</xdr:rowOff>
    </xdr:to>
    <xdr:sp macro="" textlink="">
      <xdr:nvSpPr>
        <xdr:cNvPr id="413" name="楕円 412"/>
        <xdr:cNvSpPr/>
      </xdr:nvSpPr>
      <xdr:spPr>
        <a:xfrm>
          <a:off x="13578840" y="9963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123825</xdr:rowOff>
    </xdr:from>
    <xdr:to>
      <xdr:col>85</xdr:col>
      <xdr:colOff>127000</xdr:colOff>
      <xdr:row>60</xdr:row>
      <xdr:rowOff>0</xdr:rowOff>
    </xdr:to>
    <xdr:cxnSp macro="">
      <xdr:nvCxnSpPr>
        <xdr:cNvPr id="414" name="直線コネクタ 413"/>
        <xdr:cNvCxnSpPr/>
      </xdr:nvCxnSpPr>
      <xdr:spPr>
        <a:xfrm>
          <a:off x="13629640" y="10014585"/>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36830</xdr:rowOff>
    </xdr:from>
    <xdr:to>
      <xdr:col>76</xdr:col>
      <xdr:colOff>165100</xdr:colOff>
      <xdr:row>59</xdr:row>
      <xdr:rowOff>138430</xdr:rowOff>
    </xdr:to>
    <xdr:sp macro="" textlink="">
      <xdr:nvSpPr>
        <xdr:cNvPr id="415" name="楕円 414"/>
        <xdr:cNvSpPr/>
      </xdr:nvSpPr>
      <xdr:spPr>
        <a:xfrm>
          <a:off x="1280414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87630</xdr:rowOff>
    </xdr:from>
    <xdr:to>
      <xdr:col>81</xdr:col>
      <xdr:colOff>50800</xdr:colOff>
      <xdr:row>59</xdr:row>
      <xdr:rowOff>123825</xdr:rowOff>
    </xdr:to>
    <xdr:cxnSp macro="">
      <xdr:nvCxnSpPr>
        <xdr:cNvPr id="416" name="直線コネクタ 415"/>
        <xdr:cNvCxnSpPr/>
      </xdr:nvCxnSpPr>
      <xdr:spPr>
        <a:xfrm>
          <a:off x="12854940" y="997839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17</xdr:rowOff>
    </xdr:from>
    <xdr:ext cx="405111" cy="259045"/>
    <xdr:sp macro="" textlink="">
      <xdr:nvSpPr>
        <xdr:cNvPr id="417" name="n_1aveValue【保健センター・保健所】&#10;有形固定資産減価償却率"/>
        <xdr:cNvSpPr txBox="1"/>
      </xdr:nvSpPr>
      <xdr:spPr>
        <a:xfrm>
          <a:off x="134372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74312</xdr:rowOff>
    </xdr:from>
    <xdr:ext cx="405111" cy="259045"/>
    <xdr:sp macro="" textlink="">
      <xdr:nvSpPr>
        <xdr:cNvPr id="418" name="n_2aveValue【保健センター・保健所】&#10;有形固定資産減価償却率"/>
        <xdr:cNvSpPr txBox="1"/>
      </xdr:nvSpPr>
      <xdr:spPr>
        <a:xfrm>
          <a:off x="126752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419" name="n_3aveValue【保健センター・保健所】&#10;有形固定資産減価償却率"/>
        <xdr:cNvSpPr txBox="1"/>
      </xdr:nvSpPr>
      <xdr:spPr>
        <a:xfrm>
          <a:off x="119005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420" name="n_4aveValue【保健センター・保健所】&#10;有形固定資産減価償却率"/>
        <xdr:cNvSpPr txBox="1"/>
      </xdr:nvSpPr>
      <xdr:spPr>
        <a:xfrm>
          <a:off x="1110298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19702</xdr:rowOff>
    </xdr:from>
    <xdr:ext cx="405111" cy="259045"/>
    <xdr:sp macro="" textlink="">
      <xdr:nvSpPr>
        <xdr:cNvPr id="421" name="n_1mainValue【保健センター・保健所】&#10;有形固定資産減価償却率"/>
        <xdr:cNvSpPr txBox="1"/>
      </xdr:nvSpPr>
      <xdr:spPr>
        <a:xfrm>
          <a:off x="134372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154957</xdr:rowOff>
    </xdr:from>
    <xdr:ext cx="405111" cy="259045"/>
    <xdr:sp macro="" textlink="">
      <xdr:nvSpPr>
        <xdr:cNvPr id="422" name="n_2mainValue【保健センター・保健所】&#10;有形固定資産減価償却率"/>
        <xdr:cNvSpPr txBox="1"/>
      </xdr:nvSpPr>
      <xdr:spPr>
        <a:xfrm>
          <a:off x="126752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3" name="直線コネクタ 43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4" name="テキスト ボックス 43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5" name="直線コネクタ 43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6" name="テキスト ボックス 43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7" name="直線コネクタ 43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8" name="テキスト ボックス 43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9" name="直線コネクタ 43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0" name="テキスト ボックス 439"/>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1" name="直線コネクタ 44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2" name="テキスト ボックス 441"/>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446" name="直線コネクタ 445"/>
        <xdr:cNvCxnSpPr/>
      </xdr:nvCxnSpPr>
      <xdr:spPr>
        <a:xfrm flipV="1">
          <a:off x="1950910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47"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48" name="直線コネクタ 447"/>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449" name="【保健センター・保健所】&#10;一人当たり面積最大値テキスト"/>
        <xdr:cNvSpPr txBox="1"/>
      </xdr:nvSpPr>
      <xdr:spPr>
        <a:xfrm>
          <a:off x="19547840" y="924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450" name="直線コネクタ 449"/>
        <xdr:cNvCxnSpPr/>
      </xdr:nvCxnSpPr>
      <xdr:spPr>
        <a:xfrm>
          <a:off x="19443700" y="946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451" name="【保健センター・保健所】&#10;一人当たり面積平均値テキスト"/>
        <xdr:cNvSpPr txBox="1"/>
      </xdr:nvSpPr>
      <xdr:spPr>
        <a:xfrm>
          <a:off x="1954784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452" name="フローチャート: 判断 451"/>
        <xdr:cNvSpPr/>
      </xdr:nvSpPr>
      <xdr:spPr>
        <a:xfrm>
          <a:off x="1945894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453" name="フローチャート: 判断 452"/>
        <xdr:cNvSpPr/>
      </xdr:nvSpPr>
      <xdr:spPr>
        <a:xfrm>
          <a:off x="18735040" y="10487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454" name="フローチャート: 判断 453"/>
        <xdr:cNvSpPr/>
      </xdr:nvSpPr>
      <xdr:spPr>
        <a:xfrm>
          <a:off x="1793748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455" name="フローチャート: 判断 454"/>
        <xdr:cNvSpPr/>
      </xdr:nvSpPr>
      <xdr:spPr>
        <a:xfrm>
          <a:off x="17162780" y="10514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456" name="フローチャート: 判断 455"/>
        <xdr:cNvSpPr/>
      </xdr:nvSpPr>
      <xdr:spPr>
        <a:xfrm>
          <a:off x="16388080" y="10510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7" name="テキスト ボックス 45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120650</xdr:rowOff>
    </xdr:from>
    <xdr:to>
      <xdr:col>116</xdr:col>
      <xdr:colOff>114300</xdr:colOff>
      <xdr:row>63</xdr:row>
      <xdr:rowOff>50800</xdr:rowOff>
    </xdr:to>
    <xdr:sp macro="" textlink="">
      <xdr:nvSpPr>
        <xdr:cNvPr id="462" name="楕円 461"/>
        <xdr:cNvSpPr/>
      </xdr:nvSpPr>
      <xdr:spPr>
        <a:xfrm>
          <a:off x="19458940" y="10514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99077</xdr:rowOff>
    </xdr:from>
    <xdr:ext cx="469744" cy="259045"/>
    <xdr:sp macro="" textlink="">
      <xdr:nvSpPr>
        <xdr:cNvPr id="463" name="【保健センター・保健所】&#10;一人当たり面積該当値テキスト"/>
        <xdr:cNvSpPr txBox="1"/>
      </xdr:nvSpPr>
      <xdr:spPr>
        <a:xfrm>
          <a:off x="19547840"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464" name="楕円 463"/>
        <xdr:cNvSpPr/>
      </xdr:nvSpPr>
      <xdr:spPr>
        <a:xfrm>
          <a:off x="18735040" y="10514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0</xdr:rowOff>
    </xdr:from>
    <xdr:to>
      <xdr:col>116</xdr:col>
      <xdr:colOff>63500</xdr:colOff>
      <xdr:row>63</xdr:row>
      <xdr:rowOff>0</xdr:rowOff>
    </xdr:to>
    <xdr:cxnSp macro="">
      <xdr:nvCxnSpPr>
        <xdr:cNvPr id="465" name="直線コネクタ 464"/>
        <xdr:cNvCxnSpPr/>
      </xdr:nvCxnSpPr>
      <xdr:spPr>
        <a:xfrm>
          <a:off x="18778220" y="105613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120650</xdr:rowOff>
    </xdr:from>
    <xdr:to>
      <xdr:col>107</xdr:col>
      <xdr:colOff>101600</xdr:colOff>
      <xdr:row>63</xdr:row>
      <xdr:rowOff>50800</xdr:rowOff>
    </xdr:to>
    <xdr:sp macro="" textlink="">
      <xdr:nvSpPr>
        <xdr:cNvPr id="466" name="楕円 465"/>
        <xdr:cNvSpPr/>
      </xdr:nvSpPr>
      <xdr:spPr>
        <a:xfrm>
          <a:off x="17937480" y="10514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0</xdr:rowOff>
    </xdr:to>
    <xdr:cxnSp macro="">
      <xdr:nvCxnSpPr>
        <xdr:cNvPr id="467" name="直線コネクタ 466"/>
        <xdr:cNvCxnSpPr/>
      </xdr:nvCxnSpPr>
      <xdr:spPr>
        <a:xfrm>
          <a:off x="17988280" y="105613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468" name="n_1aveValue【保健センター・保健所】&#10;一人当たり面積"/>
        <xdr:cNvSpPr txBox="1"/>
      </xdr:nvSpPr>
      <xdr:spPr>
        <a:xfrm>
          <a:off x="185611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469" name="n_2aveValue【保健センター・保健所】&#10;一人当たり面積"/>
        <xdr:cNvSpPr txBox="1"/>
      </xdr:nvSpPr>
      <xdr:spPr>
        <a:xfrm>
          <a:off x="1777626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470" name="n_3aveValue【保健センター・保健所】&#10;一人当たり面積"/>
        <xdr:cNvSpPr txBox="1"/>
      </xdr:nvSpPr>
      <xdr:spPr>
        <a:xfrm>
          <a:off x="1700156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471" name="n_4aveValue【保健センター・保健所】&#10;一人当たり面積"/>
        <xdr:cNvSpPr txBox="1"/>
      </xdr:nvSpPr>
      <xdr:spPr>
        <a:xfrm>
          <a:off x="1622686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472" name="n_1mainValue【保健センター・保健所】&#10;一人当たり面積"/>
        <xdr:cNvSpPr txBox="1"/>
      </xdr:nvSpPr>
      <xdr:spPr>
        <a:xfrm>
          <a:off x="185611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473" name="n_2mainValue【保健センター・保健所】&#10;一人当たり面積"/>
        <xdr:cNvSpPr txBox="1"/>
      </xdr:nvSpPr>
      <xdr:spPr>
        <a:xfrm>
          <a:off x="1777626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4" name="正方形/長方形 47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5" name="正方形/長方形 47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6" name="正方形/長方形 47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7" name="正方形/長方形 47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8" name="正方形/長方形 47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9" name="正方形/長方形 47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0" name="正方形/長方形 47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1" name="正方形/長方形 48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2" name="テキスト ボックス 48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3" name="直線コネクタ 48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4" name="テキスト ボックス 483"/>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5" name="直線コネクタ 484"/>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86" name="テキスト ボックス 485"/>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7" name="直線コネクタ 486"/>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8" name="テキスト ボックス 487"/>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9" name="直線コネクタ 488"/>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0" name="テキスト ボックス 489"/>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1" name="直線コネクタ 490"/>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2" name="テキスト ボックス 491"/>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3" name="直線コネクタ 492"/>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4" name="テキスト ボックス 493"/>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5" name="直線コネクタ 494"/>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96" name="テキスト ボックス 495"/>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7" name="直線コネクタ 49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499" name="直線コネクタ 498"/>
        <xdr:cNvCxnSpPr/>
      </xdr:nvCxnSpPr>
      <xdr:spPr>
        <a:xfrm flipV="1">
          <a:off x="14375764" y="13054149"/>
          <a:ext cx="0"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500" name="【消防施設】&#10;有形固定資産減価償却率最小値テキスト"/>
        <xdr:cNvSpPr txBox="1"/>
      </xdr:nvSpPr>
      <xdr:spPr>
        <a:xfrm>
          <a:off x="14414500" y="1458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501" name="直線コネクタ 500"/>
        <xdr:cNvCxnSpPr/>
      </xdr:nvCxnSpPr>
      <xdr:spPr>
        <a:xfrm>
          <a:off x="14287500" y="14584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502" name="【消防施設】&#10;有形固定資産減価償却率最大値テキスト"/>
        <xdr:cNvSpPr txBox="1"/>
      </xdr:nvSpPr>
      <xdr:spPr>
        <a:xfrm>
          <a:off x="14414500" y="128331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503" name="直線コネクタ 502"/>
        <xdr:cNvCxnSpPr/>
      </xdr:nvCxnSpPr>
      <xdr:spPr>
        <a:xfrm>
          <a:off x="14287500" y="130541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504" name="【消防施設】&#10;有形固定資産減価償却率平均値テキスト"/>
        <xdr:cNvSpPr txBox="1"/>
      </xdr:nvSpPr>
      <xdr:spPr>
        <a:xfrm>
          <a:off x="14414500" y="1357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505" name="フローチャート: 判断 504"/>
        <xdr:cNvSpPr/>
      </xdr:nvSpPr>
      <xdr:spPr>
        <a:xfrm>
          <a:off x="14325600" y="1372779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506" name="フローチャート: 判断 505"/>
        <xdr:cNvSpPr/>
      </xdr:nvSpPr>
      <xdr:spPr>
        <a:xfrm>
          <a:off x="13578840" y="13724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07" name="フローチャート: 判断 506"/>
        <xdr:cNvSpPr/>
      </xdr:nvSpPr>
      <xdr:spPr>
        <a:xfrm>
          <a:off x="1280414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508" name="フローチャート: 判断 507"/>
        <xdr:cNvSpPr/>
      </xdr:nvSpPr>
      <xdr:spPr>
        <a:xfrm>
          <a:off x="12029440" y="136281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509" name="フローチャート: 判断 508"/>
        <xdr:cNvSpPr/>
      </xdr:nvSpPr>
      <xdr:spPr>
        <a:xfrm>
          <a:off x="11231880" y="135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0" name="テキスト ボックス 50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1" name="テキスト ボックス 51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2" name="テキスト ボックス 51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3" name="テキスト ボックス 51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4" name="テキスト ボックス 51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515" name="楕円 514"/>
        <xdr:cNvSpPr/>
      </xdr:nvSpPr>
      <xdr:spPr>
        <a:xfrm>
          <a:off x="14325600" y="1402551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89825</xdr:rowOff>
    </xdr:from>
    <xdr:ext cx="405111" cy="259045"/>
    <xdr:sp macro="" textlink="">
      <xdr:nvSpPr>
        <xdr:cNvPr id="516" name="【消防施設】&#10;有形固定資産減価償却率該当値テキスト"/>
        <xdr:cNvSpPr txBox="1"/>
      </xdr:nvSpPr>
      <xdr:spPr>
        <a:xfrm>
          <a:off x="14414500" y="1400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33020</xdr:rowOff>
    </xdr:from>
    <xdr:to>
      <xdr:col>81</xdr:col>
      <xdr:colOff>101600</xdr:colOff>
      <xdr:row>83</xdr:row>
      <xdr:rowOff>134620</xdr:rowOff>
    </xdr:to>
    <xdr:sp macro="" textlink="">
      <xdr:nvSpPr>
        <xdr:cNvPr id="517" name="楕円 516"/>
        <xdr:cNvSpPr/>
      </xdr:nvSpPr>
      <xdr:spPr>
        <a:xfrm>
          <a:off x="1357884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83820</xdr:rowOff>
    </xdr:from>
    <xdr:to>
      <xdr:col>85</xdr:col>
      <xdr:colOff>127000</xdr:colOff>
      <xdr:row>83</xdr:row>
      <xdr:rowOff>162198</xdr:rowOff>
    </xdr:to>
    <xdr:cxnSp macro="">
      <xdr:nvCxnSpPr>
        <xdr:cNvPr id="518" name="直線コネクタ 517"/>
        <xdr:cNvCxnSpPr/>
      </xdr:nvCxnSpPr>
      <xdr:spPr>
        <a:xfrm>
          <a:off x="13629640" y="13997940"/>
          <a:ext cx="74676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126093</xdr:rowOff>
    </xdr:from>
    <xdr:to>
      <xdr:col>76</xdr:col>
      <xdr:colOff>165100</xdr:colOff>
      <xdr:row>83</xdr:row>
      <xdr:rowOff>56243</xdr:rowOff>
    </xdr:to>
    <xdr:sp macro="" textlink="">
      <xdr:nvSpPr>
        <xdr:cNvPr id="519" name="楕円 518"/>
        <xdr:cNvSpPr/>
      </xdr:nvSpPr>
      <xdr:spPr>
        <a:xfrm>
          <a:off x="12804140" y="138725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5443</xdr:rowOff>
    </xdr:from>
    <xdr:to>
      <xdr:col>81</xdr:col>
      <xdr:colOff>50800</xdr:colOff>
      <xdr:row>83</xdr:row>
      <xdr:rowOff>83820</xdr:rowOff>
    </xdr:to>
    <xdr:cxnSp macro="">
      <xdr:nvCxnSpPr>
        <xdr:cNvPr id="520" name="直線コネクタ 519"/>
        <xdr:cNvCxnSpPr/>
      </xdr:nvCxnSpPr>
      <xdr:spPr>
        <a:xfrm>
          <a:off x="12854940" y="13919563"/>
          <a:ext cx="7747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521" name="n_1aveValue【消防施設】&#10;有形固定資産減価償却率"/>
        <xdr:cNvSpPr txBox="1"/>
      </xdr:nvSpPr>
      <xdr:spPr>
        <a:xfrm>
          <a:off x="1343724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522" name="n_2aveValue【消防施設】&#10;有形固定資産減価償却率"/>
        <xdr:cNvSpPr txBox="1"/>
      </xdr:nvSpPr>
      <xdr:spPr>
        <a:xfrm>
          <a:off x="12675244" y="1347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523" name="n_3aveValue【消防施設】&#10;有形固定資産減価償却率"/>
        <xdr:cNvSpPr txBox="1"/>
      </xdr:nvSpPr>
      <xdr:spPr>
        <a:xfrm>
          <a:off x="11900544" y="1341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524" name="n_4aveValue【消防施設】&#10;有形固定資産減価償却率"/>
        <xdr:cNvSpPr txBox="1"/>
      </xdr:nvSpPr>
      <xdr:spPr>
        <a:xfrm>
          <a:off x="11102984" y="1338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125747</xdr:rowOff>
    </xdr:from>
    <xdr:ext cx="405111" cy="259045"/>
    <xdr:sp macro="" textlink="">
      <xdr:nvSpPr>
        <xdr:cNvPr id="525" name="n_1mainValue【消防施設】&#10;有形固定資産減価償却率"/>
        <xdr:cNvSpPr txBox="1"/>
      </xdr:nvSpPr>
      <xdr:spPr>
        <a:xfrm>
          <a:off x="13437244" y="1403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47370</xdr:rowOff>
    </xdr:from>
    <xdr:ext cx="405111" cy="259045"/>
    <xdr:sp macro="" textlink="">
      <xdr:nvSpPr>
        <xdr:cNvPr id="526" name="n_2mainValue【消防施設】&#10;有形固定資産減価償却率"/>
        <xdr:cNvSpPr txBox="1"/>
      </xdr:nvSpPr>
      <xdr:spPr>
        <a:xfrm>
          <a:off x="12675244" y="1396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5" name="テキスト ボックス 53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6" name="直線コネクタ 53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7" name="直線コネクタ 53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8" name="テキスト ボックス 53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9" name="直線コネクタ 53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0" name="テキスト ボックス 53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1" name="直線コネクタ 54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2" name="テキスト ボックス 54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3" name="直線コネクタ 54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4" name="テキスト ボックス 54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5" name="直線コネクタ 54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6" name="テキスト ボックス 54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7" name="直線コネクタ 54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8" name="テキスト ボックス 54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9"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550" name="直線コネクタ 549"/>
        <xdr:cNvCxnSpPr/>
      </xdr:nvCxnSpPr>
      <xdr:spPr>
        <a:xfrm flipV="1">
          <a:off x="19509104" y="1322959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51" name="【消防施設】&#10;一人当たり面積最小値テキスト"/>
        <xdr:cNvSpPr txBox="1"/>
      </xdr:nvSpPr>
      <xdr:spPr>
        <a:xfrm>
          <a:off x="19547840" y="1451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52" name="直線コネクタ 551"/>
        <xdr:cNvCxnSpPr/>
      </xdr:nvCxnSpPr>
      <xdr:spPr>
        <a:xfrm>
          <a:off x="19443700" y="1451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553" name="【消防施設】&#10;一人当たり面積最大値テキスト"/>
        <xdr:cNvSpPr txBox="1"/>
      </xdr:nvSpPr>
      <xdr:spPr>
        <a:xfrm>
          <a:off x="1954784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554" name="直線コネクタ 553"/>
        <xdr:cNvCxnSpPr/>
      </xdr:nvCxnSpPr>
      <xdr:spPr>
        <a:xfrm>
          <a:off x="19443700" y="13229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555" name="【消防施設】&#10;一人当たり面積平均値テキスト"/>
        <xdr:cNvSpPr txBox="1"/>
      </xdr:nvSpPr>
      <xdr:spPr>
        <a:xfrm>
          <a:off x="19547840" y="14215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556" name="フローチャート: 判断 555"/>
        <xdr:cNvSpPr/>
      </xdr:nvSpPr>
      <xdr:spPr>
        <a:xfrm>
          <a:off x="19458940" y="143598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57" name="フローチャート: 判断 556"/>
        <xdr:cNvSpPr/>
      </xdr:nvSpPr>
      <xdr:spPr>
        <a:xfrm>
          <a:off x="18735040" y="14363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558" name="フローチャート: 判断 557"/>
        <xdr:cNvSpPr/>
      </xdr:nvSpPr>
      <xdr:spPr>
        <a:xfrm>
          <a:off x="17937480" y="14370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559" name="フローチャート: 判断 558"/>
        <xdr:cNvSpPr/>
      </xdr:nvSpPr>
      <xdr:spPr>
        <a:xfrm>
          <a:off x="17162780" y="14363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560" name="フローチャート: 判断 559"/>
        <xdr:cNvSpPr/>
      </xdr:nvSpPr>
      <xdr:spPr>
        <a:xfrm>
          <a:off x="16388080" y="143852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1" name="テキスト ボックス 56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2" name="テキスト ボックス 56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3" name="テキスト ボックス 56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4" name="テキスト ボックス 56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5" name="テキスト ボックス 56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566" name="楕円 565"/>
        <xdr:cNvSpPr/>
      </xdr:nvSpPr>
      <xdr:spPr>
        <a:xfrm>
          <a:off x="19458940" y="14362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88917</xdr:rowOff>
    </xdr:from>
    <xdr:ext cx="469744" cy="259045"/>
    <xdr:sp macro="" textlink="">
      <xdr:nvSpPr>
        <xdr:cNvPr id="567" name="【消防施設】&#10;一人当たり面積該当値テキスト"/>
        <xdr:cNvSpPr txBox="1"/>
      </xdr:nvSpPr>
      <xdr:spPr>
        <a:xfrm>
          <a:off x="19547840" y="1433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111761</xdr:rowOff>
    </xdr:from>
    <xdr:to>
      <xdr:col>112</xdr:col>
      <xdr:colOff>38100</xdr:colOff>
      <xdr:row>86</xdr:row>
      <xdr:rowOff>41911</xdr:rowOff>
    </xdr:to>
    <xdr:sp macro="" textlink="">
      <xdr:nvSpPr>
        <xdr:cNvPr id="568" name="楕円 567"/>
        <xdr:cNvSpPr/>
      </xdr:nvSpPr>
      <xdr:spPr>
        <a:xfrm>
          <a:off x="18735040" y="143611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162561</xdr:rowOff>
    </xdr:from>
    <xdr:to>
      <xdr:col>116</xdr:col>
      <xdr:colOff>63500</xdr:colOff>
      <xdr:row>85</xdr:row>
      <xdr:rowOff>163830</xdr:rowOff>
    </xdr:to>
    <xdr:cxnSp macro="">
      <xdr:nvCxnSpPr>
        <xdr:cNvPr id="569" name="直線コネクタ 568"/>
        <xdr:cNvCxnSpPr/>
      </xdr:nvCxnSpPr>
      <xdr:spPr>
        <a:xfrm>
          <a:off x="18778220" y="14411961"/>
          <a:ext cx="73152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111761</xdr:rowOff>
    </xdr:from>
    <xdr:to>
      <xdr:col>107</xdr:col>
      <xdr:colOff>101600</xdr:colOff>
      <xdr:row>86</xdr:row>
      <xdr:rowOff>41911</xdr:rowOff>
    </xdr:to>
    <xdr:sp macro="" textlink="">
      <xdr:nvSpPr>
        <xdr:cNvPr id="570" name="楕円 569"/>
        <xdr:cNvSpPr/>
      </xdr:nvSpPr>
      <xdr:spPr>
        <a:xfrm>
          <a:off x="17937480" y="143611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162561</xdr:rowOff>
    </xdr:from>
    <xdr:to>
      <xdr:col>111</xdr:col>
      <xdr:colOff>177800</xdr:colOff>
      <xdr:row>85</xdr:row>
      <xdr:rowOff>162561</xdr:rowOff>
    </xdr:to>
    <xdr:cxnSp macro="">
      <xdr:nvCxnSpPr>
        <xdr:cNvPr id="571" name="直線コネクタ 570"/>
        <xdr:cNvCxnSpPr/>
      </xdr:nvCxnSpPr>
      <xdr:spPr>
        <a:xfrm>
          <a:off x="17988280" y="1441196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35577</xdr:rowOff>
    </xdr:from>
    <xdr:ext cx="469744" cy="259045"/>
    <xdr:sp macro="" textlink="">
      <xdr:nvSpPr>
        <xdr:cNvPr id="572" name="n_1aveValue【消防施設】&#10;一人当たり面積"/>
        <xdr:cNvSpPr txBox="1"/>
      </xdr:nvSpPr>
      <xdr:spPr>
        <a:xfrm>
          <a:off x="18561127" y="1445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573" name="n_2aveValue【消防施設】&#10;一人当たり面積"/>
        <xdr:cNvSpPr txBox="1"/>
      </xdr:nvSpPr>
      <xdr:spPr>
        <a:xfrm>
          <a:off x="1777626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574" name="n_3aveValue【消防施設】&#10;一人当たり面積"/>
        <xdr:cNvSpPr txBox="1"/>
      </xdr:nvSpPr>
      <xdr:spPr>
        <a:xfrm>
          <a:off x="17001567"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575" name="n_4aveValue【消防施設】&#10;一人当たり面積"/>
        <xdr:cNvSpPr txBox="1"/>
      </xdr:nvSpPr>
      <xdr:spPr>
        <a:xfrm>
          <a:off x="16226867" y="141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58438</xdr:rowOff>
    </xdr:from>
    <xdr:ext cx="469744" cy="259045"/>
    <xdr:sp macro="" textlink="">
      <xdr:nvSpPr>
        <xdr:cNvPr id="576" name="n_1mainValue【消防施設】&#10;一人当たり面積"/>
        <xdr:cNvSpPr txBox="1"/>
      </xdr:nvSpPr>
      <xdr:spPr>
        <a:xfrm>
          <a:off x="18561127" y="1414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58438</xdr:rowOff>
    </xdr:from>
    <xdr:ext cx="469744" cy="259045"/>
    <xdr:sp macro="" textlink="">
      <xdr:nvSpPr>
        <xdr:cNvPr id="577" name="n_2mainValue【消防施設】&#10;一人当たり面積"/>
        <xdr:cNvSpPr txBox="1"/>
      </xdr:nvSpPr>
      <xdr:spPr>
        <a:xfrm>
          <a:off x="17776267" y="1414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8" name="テキスト ボックス 587"/>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89" name="直線コネクタ 588"/>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0" name="テキスト ボックス 589"/>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1" name="直線コネクタ 590"/>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2" name="テキスト ボックス 591"/>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3" name="直線コネクタ 592"/>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4" name="テキスト ボックス 593"/>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5" name="直線コネクタ 594"/>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6" name="テキスト ボックス 595"/>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7" name="直線コネクタ 596"/>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8" name="テキスト ボックス 597"/>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9" name="直線コネクタ 598"/>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0" name="テキスト ボックス 599"/>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1" name="直線コネクタ 60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03" name="直線コネクタ 602"/>
        <xdr:cNvCxnSpPr/>
      </xdr:nvCxnSpPr>
      <xdr:spPr>
        <a:xfrm flipV="1">
          <a:off x="14375764" y="16713381"/>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604" name="【庁舎】&#10;有形固定資産減価償却率最小値テキスト"/>
        <xdr:cNvSpPr txBox="1"/>
      </xdr:nvSpPr>
      <xdr:spPr>
        <a:xfrm>
          <a:off x="14414500" y="1827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05" name="直線コネクタ 604"/>
        <xdr:cNvCxnSpPr/>
      </xdr:nvCxnSpPr>
      <xdr:spPr>
        <a:xfrm>
          <a:off x="14287500" y="1827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06" name="【庁舎】&#10;有形固定資産減価償却率最大値テキスト"/>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7" name="直線コネクタ 606"/>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608" name="【庁舎】&#10;有形固定資産減価償却率平均値テキスト"/>
        <xdr:cNvSpPr txBox="1"/>
      </xdr:nvSpPr>
      <xdr:spPr>
        <a:xfrm>
          <a:off x="14414500" y="17455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609" name="フローチャート: 判断 608"/>
        <xdr:cNvSpPr/>
      </xdr:nvSpPr>
      <xdr:spPr>
        <a:xfrm>
          <a:off x="14325600" y="1760365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610" name="フローチャート: 判断 609"/>
        <xdr:cNvSpPr/>
      </xdr:nvSpPr>
      <xdr:spPr>
        <a:xfrm>
          <a:off x="13578840" y="17602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611" name="フローチャート: 判断 610"/>
        <xdr:cNvSpPr/>
      </xdr:nvSpPr>
      <xdr:spPr>
        <a:xfrm>
          <a:off x="1280414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612" name="フローチャート: 判断 611"/>
        <xdr:cNvSpPr/>
      </xdr:nvSpPr>
      <xdr:spPr>
        <a:xfrm>
          <a:off x="12029440" y="17505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613" name="フローチャート: 判断 612"/>
        <xdr:cNvSpPr/>
      </xdr:nvSpPr>
      <xdr:spPr>
        <a:xfrm>
          <a:off x="1123188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4" name="テキスト ボックス 61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9071</xdr:rowOff>
    </xdr:from>
    <xdr:to>
      <xdr:col>85</xdr:col>
      <xdr:colOff>177800</xdr:colOff>
      <xdr:row>108</xdr:row>
      <xdr:rowOff>110671</xdr:rowOff>
    </xdr:to>
    <xdr:sp macro="" textlink="">
      <xdr:nvSpPr>
        <xdr:cNvPr id="619" name="楕円 618"/>
        <xdr:cNvSpPr/>
      </xdr:nvSpPr>
      <xdr:spPr>
        <a:xfrm>
          <a:off x="14325600" y="1811419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95448</xdr:rowOff>
    </xdr:from>
    <xdr:ext cx="405111" cy="259045"/>
    <xdr:sp macro="" textlink="">
      <xdr:nvSpPr>
        <xdr:cNvPr id="620" name="【庁舎】&#10;有形固定資産減価償却率該当値テキスト"/>
        <xdr:cNvSpPr txBox="1"/>
      </xdr:nvSpPr>
      <xdr:spPr>
        <a:xfrm>
          <a:off x="14414500" y="18032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2539</xdr:rowOff>
    </xdr:from>
    <xdr:to>
      <xdr:col>81</xdr:col>
      <xdr:colOff>101600</xdr:colOff>
      <xdr:row>108</xdr:row>
      <xdr:rowOff>104139</xdr:rowOff>
    </xdr:to>
    <xdr:sp macro="" textlink="">
      <xdr:nvSpPr>
        <xdr:cNvPr id="621" name="楕円 620"/>
        <xdr:cNvSpPr/>
      </xdr:nvSpPr>
      <xdr:spPr>
        <a:xfrm>
          <a:off x="13578840" y="181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53339</xdr:rowOff>
    </xdr:from>
    <xdr:to>
      <xdr:col>85</xdr:col>
      <xdr:colOff>127000</xdr:colOff>
      <xdr:row>108</xdr:row>
      <xdr:rowOff>59871</xdr:rowOff>
    </xdr:to>
    <xdr:cxnSp macro="">
      <xdr:nvCxnSpPr>
        <xdr:cNvPr id="622" name="直線コネクタ 621"/>
        <xdr:cNvCxnSpPr/>
      </xdr:nvCxnSpPr>
      <xdr:spPr>
        <a:xfrm>
          <a:off x="13629640" y="18158459"/>
          <a:ext cx="74676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142966</xdr:rowOff>
    </xdr:from>
    <xdr:to>
      <xdr:col>76</xdr:col>
      <xdr:colOff>165100</xdr:colOff>
      <xdr:row>108</xdr:row>
      <xdr:rowOff>73116</xdr:rowOff>
    </xdr:to>
    <xdr:sp macro="" textlink="">
      <xdr:nvSpPr>
        <xdr:cNvPr id="623" name="楕円 622"/>
        <xdr:cNvSpPr/>
      </xdr:nvSpPr>
      <xdr:spPr>
        <a:xfrm>
          <a:off x="12804140" y="180804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22316</xdr:rowOff>
    </xdr:from>
    <xdr:to>
      <xdr:col>81</xdr:col>
      <xdr:colOff>50800</xdr:colOff>
      <xdr:row>108</xdr:row>
      <xdr:rowOff>53339</xdr:rowOff>
    </xdr:to>
    <xdr:cxnSp macro="">
      <xdr:nvCxnSpPr>
        <xdr:cNvPr id="624" name="直線コネクタ 623"/>
        <xdr:cNvCxnSpPr/>
      </xdr:nvCxnSpPr>
      <xdr:spPr>
        <a:xfrm>
          <a:off x="12854940" y="18127436"/>
          <a:ext cx="7747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625" name="n_1aveValue【庁舎】&#10;有形固定資産減価償却率"/>
        <xdr:cNvSpPr txBox="1"/>
      </xdr:nvSpPr>
      <xdr:spPr>
        <a:xfrm>
          <a:off x="13437244" y="1738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626" name="n_2aveValue【庁舎】&#10;有形固定資産減価償却率"/>
        <xdr:cNvSpPr txBox="1"/>
      </xdr:nvSpPr>
      <xdr:spPr>
        <a:xfrm>
          <a:off x="1267524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627" name="n_3aveValue【庁舎】&#10;有形固定資産減価償却率"/>
        <xdr:cNvSpPr txBox="1"/>
      </xdr:nvSpPr>
      <xdr:spPr>
        <a:xfrm>
          <a:off x="1190054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628" name="n_4aveValue【庁舎】&#10;有形固定資産減価償却率"/>
        <xdr:cNvSpPr txBox="1"/>
      </xdr:nvSpPr>
      <xdr:spPr>
        <a:xfrm>
          <a:off x="1110298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95266</xdr:rowOff>
    </xdr:from>
    <xdr:ext cx="405111" cy="259045"/>
    <xdr:sp macro="" textlink="">
      <xdr:nvSpPr>
        <xdr:cNvPr id="629" name="n_1mainValue【庁舎】&#10;有形固定資産減価償却率"/>
        <xdr:cNvSpPr txBox="1"/>
      </xdr:nvSpPr>
      <xdr:spPr>
        <a:xfrm>
          <a:off x="13437244" y="18200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64243</xdr:rowOff>
    </xdr:from>
    <xdr:ext cx="405111" cy="259045"/>
    <xdr:sp macro="" textlink="">
      <xdr:nvSpPr>
        <xdr:cNvPr id="630" name="n_2mainValue【庁舎】&#10;有形固定資産減価償却率"/>
        <xdr:cNvSpPr txBox="1"/>
      </xdr:nvSpPr>
      <xdr:spPr>
        <a:xfrm>
          <a:off x="126752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1" name="直線コネクタ 64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2" name="テキスト ボックス 64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3" name="直線コネクタ 64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4" name="テキスト ボックス 64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5" name="直線コネクタ 64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6" name="テキスト ボックス 64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7" name="直線コネクタ 64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8" name="テキスト ボックス 64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9" name="直線コネクタ 64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0" name="テキスト ボックス 64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1" name="直線コネクタ 65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2" name="テキスト ボックス 65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4" name="テキスト ボックス 65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656" name="直線コネクタ 655"/>
        <xdr:cNvCxnSpPr/>
      </xdr:nvCxnSpPr>
      <xdr:spPr>
        <a:xfrm flipV="1">
          <a:off x="19509104" y="16787949"/>
          <a:ext cx="0"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657" name="【庁舎】&#10;一人当たり面積最小値テキスト"/>
        <xdr:cNvSpPr txBox="1"/>
      </xdr:nvSpPr>
      <xdr:spPr>
        <a:xfrm>
          <a:off x="19547840" y="1827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658" name="直線コネクタ 657"/>
        <xdr:cNvCxnSpPr/>
      </xdr:nvCxnSpPr>
      <xdr:spPr>
        <a:xfrm>
          <a:off x="19443700" y="18275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659" name="【庁舎】&#10;一人当たり面積最大値テキスト"/>
        <xdr:cNvSpPr txBox="1"/>
      </xdr:nvSpPr>
      <xdr:spPr>
        <a:xfrm>
          <a:off x="19547840" y="1657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660" name="直線コネクタ 659"/>
        <xdr:cNvCxnSpPr/>
      </xdr:nvCxnSpPr>
      <xdr:spPr>
        <a:xfrm>
          <a:off x="19443700" y="167879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661" name="【庁舎】&#10;一人当たり面積平均値テキスト"/>
        <xdr:cNvSpPr txBox="1"/>
      </xdr:nvSpPr>
      <xdr:spPr>
        <a:xfrm>
          <a:off x="19547840" y="17691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662" name="フローチャート: 判断 661"/>
        <xdr:cNvSpPr/>
      </xdr:nvSpPr>
      <xdr:spPr>
        <a:xfrm>
          <a:off x="19458940" y="1783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663" name="フローチャート: 判断 662"/>
        <xdr:cNvSpPr/>
      </xdr:nvSpPr>
      <xdr:spPr>
        <a:xfrm>
          <a:off x="1873504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664" name="フローチャート: 判断 663"/>
        <xdr:cNvSpPr/>
      </xdr:nvSpPr>
      <xdr:spPr>
        <a:xfrm>
          <a:off x="17937480" y="1783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665" name="フローチャート: 判断 664"/>
        <xdr:cNvSpPr/>
      </xdr:nvSpPr>
      <xdr:spPr>
        <a:xfrm>
          <a:off x="17162780" y="1783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666" name="フローチャート: 判断 665"/>
        <xdr:cNvSpPr/>
      </xdr:nvSpPr>
      <xdr:spPr>
        <a:xfrm>
          <a:off x="16388080" y="17891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85816</xdr:rowOff>
    </xdr:from>
    <xdr:to>
      <xdr:col>116</xdr:col>
      <xdr:colOff>114300</xdr:colOff>
      <xdr:row>108</xdr:row>
      <xdr:rowOff>15966</xdr:rowOff>
    </xdr:to>
    <xdr:sp macro="" textlink="">
      <xdr:nvSpPr>
        <xdr:cNvPr id="672" name="楕円 671"/>
        <xdr:cNvSpPr/>
      </xdr:nvSpPr>
      <xdr:spPr>
        <a:xfrm>
          <a:off x="19458940" y="1802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64243</xdr:rowOff>
    </xdr:from>
    <xdr:ext cx="469744" cy="259045"/>
    <xdr:sp macro="" textlink="">
      <xdr:nvSpPr>
        <xdr:cNvPr id="673" name="【庁舎】&#10;一人当たり面積該当値テキスト"/>
        <xdr:cNvSpPr txBox="1"/>
      </xdr:nvSpPr>
      <xdr:spPr>
        <a:xfrm>
          <a:off x="19547840"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84182</xdr:rowOff>
    </xdr:from>
    <xdr:to>
      <xdr:col>112</xdr:col>
      <xdr:colOff>38100</xdr:colOff>
      <xdr:row>108</xdr:row>
      <xdr:rowOff>14332</xdr:rowOff>
    </xdr:to>
    <xdr:sp macro="" textlink="">
      <xdr:nvSpPr>
        <xdr:cNvPr id="674" name="楕円 673"/>
        <xdr:cNvSpPr/>
      </xdr:nvSpPr>
      <xdr:spPr>
        <a:xfrm>
          <a:off x="18735040" y="180216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134982</xdr:rowOff>
    </xdr:from>
    <xdr:to>
      <xdr:col>116</xdr:col>
      <xdr:colOff>63500</xdr:colOff>
      <xdr:row>107</xdr:row>
      <xdr:rowOff>136616</xdr:rowOff>
    </xdr:to>
    <xdr:cxnSp macro="">
      <xdr:nvCxnSpPr>
        <xdr:cNvPr id="675" name="直線コネクタ 674"/>
        <xdr:cNvCxnSpPr/>
      </xdr:nvCxnSpPr>
      <xdr:spPr>
        <a:xfrm>
          <a:off x="18778220" y="18072462"/>
          <a:ext cx="7315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676" name="楕円 675"/>
        <xdr:cNvSpPr/>
      </xdr:nvSpPr>
      <xdr:spPr>
        <a:xfrm>
          <a:off x="17937480" y="18020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134982</xdr:rowOff>
    </xdr:to>
    <xdr:cxnSp macro="">
      <xdr:nvCxnSpPr>
        <xdr:cNvPr id="677" name="直線コネクタ 676"/>
        <xdr:cNvCxnSpPr/>
      </xdr:nvCxnSpPr>
      <xdr:spPr>
        <a:xfrm>
          <a:off x="17988280" y="18070830"/>
          <a:ext cx="78994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678" name="n_1aveValue【庁舎】&#10;一人当たり面積"/>
        <xdr:cNvSpPr txBox="1"/>
      </xdr:nvSpPr>
      <xdr:spPr>
        <a:xfrm>
          <a:off x="185611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679" name="n_2aveValue【庁舎】&#10;一人当たり面積"/>
        <xdr:cNvSpPr txBox="1"/>
      </xdr:nvSpPr>
      <xdr:spPr>
        <a:xfrm>
          <a:off x="1777626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680" name="n_3aveValue【庁舎】&#10;一人当たり面積"/>
        <xdr:cNvSpPr txBox="1"/>
      </xdr:nvSpPr>
      <xdr:spPr>
        <a:xfrm>
          <a:off x="17001567" y="1761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681" name="n_4aveValue【庁舎】&#10;一人当たり面積"/>
        <xdr:cNvSpPr txBox="1"/>
      </xdr:nvSpPr>
      <xdr:spPr>
        <a:xfrm>
          <a:off x="16226867" y="176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5459</xdr:rowOff>
    </xdr:from>
    <xdr:ext cx="469744" cy="259045"/>
    <xdr:sp macro="" textlink="">
      <xdr:nvSpPr>
        <xdr:cNvPr id="682" name="n_1mainValue【庁舎】&#10;一人当たり面積"/>
        <xdr:cNvSpPr txBox="1"/>
      </xdr:nvSpPr>
      <xdr:spPr>
        <a:xfrm>
          <a:off x="18561127" y="1811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683" name="n_2mainValue【庁舎】&#10;一人当たり面積"/>
        <xdr:cNvSpPr txBox="1"/>
      </xdr:nvSpPr>
      <xdr:spPr>
        <a:xfrm>
          <a:off x="1777626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4" name="正方形/長方形 68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5" name="正方形/長方形 68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6" name="テキスト ボックス 68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類似団体と比較して特に有形固定資産償却費率が高くなっている施設は、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である。庁舎については、</a:t>
          </a:r>
          <a:r>
            <a:rPr kumimoji="1" lang="en-US" altLang="ja-JP" sz="1100">
              <a:solidFill>
                <a:schemeClr val="dk1"/>
              </a:solidFill>
              <a:effectLst/>
              <a:latin typeface="+mn-lt"/>
              <a:ea typeface="+mn-ea"/>
              <a:cs typeface="+mn-cs"/>
            </a:rPr>
            <a:t>91.0%</a:t>
          </a:r>
          <a:r>
            <a:rPr kumimoji="1" lang="ja-JP" altLang="ja-JP" sz="1100">
              <a:solidFill>
                <a:schemeClr val="dk1"/>
              </a:solidFill>
              <a:effectLst/>
              <a:latin typeface="+mn-lt"/>
              <a:ea typeface="+mn-ea"/>
              <a:cs typeface="+mn-cs"/>
            </a:rPr>
            <a:t>と非常に高いが、現在、役場周辺の防災拠点整備に合わせ庁舎建替</a:t>
          </a:r>
          <a:r>
            <a:rPr kumimoji="1" lang="ja-JP" altLang="en-US" sz="1100">
              <a:solidFill>
                <a:schemeClr val="dk1"/>
              </a:solidFill>
              <a:effectLst/>
              <a:latin typeface="+mn-lt"/>
              <a:ea typeface="+mn-ea"/>
              <a:cs typeface="+mn-cs"/>
            </a:rPr>
            <a:t>の実施設計</a:t>
          </a:r>
          <a:r>
            <a:rPr kumimoji="1" lang="ja-JP" altLang="ja-JP" sz="1100">
              <a:solidFill>
                <a:schemeClr val="dk1"/>
              </a:solidFill>
              <a:effectLst/>
              <a:latin typeface="+mn-lt"/>
              <a:ea typeface="+mn-ea"/>
              <a:cs typeface="+mn-cs"/>
            </a:rPr>
            <a:t>を進めており、令和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から工事</a:t>
          </a:r>
          <a:r>
            <a:rPr kumimoji="1" lang="ja-JP" altLang="ja-JP" sz="1100">
              <a:solidFill>
                <a:schemeClr val="dk1"/>
              </a:solidFill>
              <a:effectLst/>
              <a:latin typeface="+mn-lt"/>
              <a:ea typeface="+mn-ea"/>
              <a:cs typeface="+mn-cs"/>
            </a:rPr>
            <a:t>に着手する計画となっている。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白河広域市町村整備組合で</a:t>
          </a:r>
          <a:r>
            <a:rPr kumimoji="1" lang="ja-JP" altLang="ja-JP" sz="1100">
              <a:solidFill>
                <a:schemeClr val="dk1"/>
              </a:solidFill>
              <a:effectLst/>
              <a:latin typeface="+mn-lt"/>
              <a:ea typeface="+mn-ea"/>
              <a:cs typeface="+mn-cs"/>
            </a:rPr>
            <a:t>令和元年度から</a:t>
          </a:r>
          <a:r>
            <a:rPr kumimoji="1" lang="ja-JP" altLang="en-US" sz="1100">
              <a:solidFill>
                <a:schemeClr val="dk1"/>
              </a:solidFill>
              <a:effectLst/>
              <a:latin typeface="+mn-lt"/>
              <a:ea typeface="+mn-ea"/>
              <a:cs typeface="+mn-cs"/>
            </a:rPr>
            <a:t>令和２年度にかけ、</a:t>
          </a:r>
          <a:r>
            <a:rPr kumimoji="1" lang="ja-JP" altLang="ja-JP" sz="1100">
              <a:solidFill>
                <a:schemeClr val="dk1"/>
              </a:solidFill>
              <a:effectLst/>
              <a:latin typeface="+mn-lt"/>
              <a:ea typeface="+mn-ea"/>
              <a:cs typeface="+mn-cs"/>
            </a:rPr>
            <a:t>し尿処理場、消防分署の建て替えを行っており、今後、数値は低下するものと思われる。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20,291
20,004
192.06
11,400,096
10,783,821
426,763
5,579,804
6,524,797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財政力指数は全国平均および福島県平均を大きく上回り、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前後を推移している。地方法人税所得割等の税率改正に伴い、今後、地方税総額の減少が見込まれるが、その時点での経済状況で法人税は大きく上下するため一時的な上昇はあるが、長期的には減少傾向である。収納率向上や企業誘致等により、再度、税収増加を図り、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140405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9715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140405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153811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昨年度と比較すると</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％増加している</a:t>
          </a:r>
          <a:r>
            <a:rPr kumimoji="1" lang="ja-JP" altLang="ja-JP" sz="1100" b="0" i="0" baseline="0">
              <a:solidFill>
                <a:schemeClr val="dk1"/>
              </a:solidFill>
              <a:effectLst/>
              <a:latin typeface="+mn-lt"/>
              <a:ea typeface="+mn-ea"/>
              <a:cs typeface="+mn-cs"/>
            </a:rPr>
            <a:t>。令和元年度については、</a:t>
          </a:r>
          <a:r>
            <a:rPr kumimoji="1" lang="ja-JP" altLang="en-US" sz="1100" b="0" i="0" baseline="0">
              <a:solidFill>
                <a:schemeClr val="dk1"/>
              </a:solidFill>
              <a:effectLst/>
              <a:latin typeface="+mn-lt"/>
              <a:ea typeface="+mn-ea"/>
              <a:cs typeface="+mn-cs"/>
            </a:rPr>
            <a:t>社会保障費関係の自然増、消費税増税等に伴って経常経費が増加したことにより数値が増加。</a:t>
          </a:r>
          <a:r>
            <a:rPr lang="ja-JP" altLang="ja-JP" sz="1100" b="0" i="0" baseline="0">
              <a:solidFill>
                <a:schemeClr val="dk1"/>
              </a:solidFill>
              <a:effectLst/>
              <a:latin typeface="+mn-lt"/>
              <a:ea typeface="+mn-ea"/>
              <a:cs typeface="+mn-cs"/>
            </a:rPr>
            <a:t>長期的目線では社会保障費関係の自然増が</a:t>
          </a:r>
          <a:r>
            <a:rPr lang="ja-JP" altLang="en-US" sz="1100" b="0" i="0" baseline="0">
              <a:solidFill>
                <a:schemeClr val="dk1"/>
              </a:solidFill>
              <a:effectLst/>
              <a:latin typeface="+mn-lt"/>
              <a:ea typeface="+mn-ea"/>
              <a:cs typeface="+mn-cs"/>
            </a:rPr>
            <a:t>より一層</a:t>
          </a:r>
          <a:r>
            <a:rPr lang="ja-JP" altLang="ja-JP" sz="1100" b="0" i="0" baseline="0">
              <a:solidFill>
                <a:schemeClr val="dk1"/>
              </a:solidFill>
              <a:effectLst/>
              <a:latin typeface="+mn-lt"/>
              <a:ea typeface="+mn-ea"/>
              <a:cs typeface="+mn-cs"/>
            </a:rPr>
            <a:t>見込まれるため、</a:t>
          </a:r>
          <a:r>
            <a:rPr lang="ja-JP" altLang="en-US" sz="1100" b="0" i="0" baseline="0">
              <a:solidFill>
                <a:schemeClr val="dk1"/>
              </a:solidFill>
              <a:effectLst/>
              <a:latin typeface="+mn-lt"/>
              <a:ea typeface="+mn-ea"/>
              <a:cs typeface="+mn-cs"/>
            </a:rPr>
            <a:t>さらなる</a:t>
          </a:r>
          <a:r>
            <a:rPr kumimoji="1" lang="ja-JP" altLang="ja-JP" sz="1100" b="0" i="0" baseline="0">
              <a:solidFill>
                <a:schemeClr val="dk1"/>
              </a:solidFill>
              <a:effectLst/>
              <a:latin typeface="+mn-lt"/>
              <a:ea typeface="+mn-ea"/>
              <a:cs typeface="+mn-cs"/>
            </a:rPr>
            <a:t>事務の効率化、経費の抑制に努めるとともに、財源となる税収の向上を図ることで数値の改善に努める。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32258</xdr:rowOff>
    </xdr:from>
    <xdr:to>
      <xdr:col>23</xdr:col>
      <xdr:colOff>133350</xdr:colOff>
      <xdr:row>63</xdr:row>
      <xdr:rowOff>162560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33608"/>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32258</xdr:rowOff>
    </xdr:from>
    <xdr:to>
      <xdr:col>19</xdr:col>
      <xdr:colOff>133350</xdr:colOff>
      <xdr:row>63</xdr:row>
      <xdr:rowOff>56388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336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56388</xdr:rowOff>
    </xdr:from>
    <xdr:to>
      <xdr:col>15</xdr:col>
      <xdr:colOff>82550</xdr:colOff>
      <xdr:row>65</xdr:row>
      <xdr:rowOff>80264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857738"/>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51562</xdr:rowOff>
    </xdr:from>
    <xdr:to>
      <xdr:col>11</xdr:col>
      <xdr:colOff>31750</xdr:colOff>
      <xdr:row>65</xdr:row>
      <xdr:rowOff>80264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52912"/>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152908</xdr:rowOff>
    </xdr:from>
    <xdr:to>
      <xdr:col>19</xdr:col>
      <xdr:colOff>184150</xdr:colOff>
      <xdr:row>63</xdr:row>
      <xdr:rowOff>83058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93235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5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5588</xdr:rowOff>
    </xdr:from>
    <xdr:to>
      <xdr:col>15</xdr:col>
      <xdr:colOff>133350</xdr:colOff>
      <xdr:row>63</xdr:row>
      <xdr:rowOff>107188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29464</xdr:rowOff>
    </xdr:from>
    <xdr:to>
      <xdr:col>11</xdr:col>
      <xdr:colOff>82550</xdr:colOff>
      <xdr:row>65</xdr:row>
      <xdr:rowOff>131064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115841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762</xdr:rowOff>
    </xdr:from>
    <xdr:to>
      <xdr:col>7</xdr:col>
      <xdr:colOff>31750</xdr:colOff>
      <xdr:row>63</xdr:row>
      <xdr:rowOff>102362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87139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物件費総額が前年度に引き続き</a:t>
          </a:r>
          <a:r>
            <a:rPr kumimoji="1" lang="ja-JP" altLang="en-US" sz="1100" b="0" i="0" baseline="0">
              <a:solidFill>
                <a:schemeClr val="dk1"/>
              </a:solidFill>
              <a:effectLst/>
              <a:latin typeface="+mn-lt"/>
              <a:ea typeface="+mn-ea"/>
              <a:cs typeface="+mn-cs"/>
            </a:rPr>
            <a:t>減少傾向となっている</a:t>
          </a:r>
          <a:r>
            <a:rPr kumimoji="1" lang="ja-JP" altLang="ja-JP" sz="1100" b="0" i="0" baseline="0">
              <a:solidFill>
                <a:schemeClr val="dk1"/>
              </a:solidFill>
              <a:effectLst/>
              <a:latin typeface="+mn-lt"/>
              <a:ea typeface="+mn-ea"/>
              <a:cs typeface="+mn-cs"/>
            </a:rPr>
            <a:t>ため、一人当たりの金額が減少している。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物件費の増減については、放射性物質の住宅除染に伴う業務委託の事業費が大きく影響し、平成２４年度から実施してきた住宅除染が完了したことが最大の要因である。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全国平均、県平均と比較するとまだ高い数字となっているが、今後の除染対策事業費の減少に伴い、減少するものと思われます。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20817</xdr:rowOff>
    </xdr:from>
    <xdr:to>
      <xdr:col>23</xdr:col>
      <xdr:colOff>133350</xdr:colOff>
      <xdr:row>82</xdr:row>
      <xdr:rowOff>36830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908267"/>
          <a:ext cx="0" cy="1874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8907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406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36830</xdr:rowOff>
    </xdr:from>
    <xdr:to>
      <xdr:col>24</xdr:col>
      <xdr:colOff>12700</xdr:colOff>
      <xdr:row>82</xdr:row>
      <xdr:rowOff>36830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409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107194</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65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20817</xdr:rowOff>
    </xdr:from>
    <xdr:to>
      <xdr:col>24</xdr:col>
      <xdr:colOff>12700</xdr:colOff>
      <xdr:row>81</xdr:row>
      <xdr:rowOff>20817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90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124600</xdr:rowOff>
    </xdr:from>
    <xdr:to>
      <xdr:col>23</xdr:col>
      <xdr:colOff>133350</xdr:colOff>
      <xdr:row>81</xdr:row>
      <xdr:rowOff>126767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012050"/>
          <a:ext cx="8382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55737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771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39210</xdr:rowOff>
    </xdr:from>
    <xdr:to>
      <xdr:col>23</xdr:col>
      <xdr:colOff>184150</xdr:colOff>
      <xdr:row>81</xdr:row>
      <xdr:rowOff>140810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126767</xdr:rowOff>
    </xdr:from>
    <xdr:to>
      <xdr:col>19</xdr:col>
      <xdr:colOff>133350</xdr:colOff>
      <xdr:row>82</xdr:row>
      <xdr:rowOff>166864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4014217"/>
          <a:ext cx="889000" cy="21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38421</xdr:rowOff>
    </xdr:from>
    <xdr:to>
      <xdr:col>19</xdr:col>
      <xdr:colOff>184150</xdr:colOff>
      <xdr:row>81</xdr:row>
      <xdr:rowOff>140021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2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150198</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69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166864</xdr:rowOff>
    </xdr:from>
    <xdr:to>
      <xdr:col>15</xdr:col>
      <xdr:colOff>82550</xdr:colOff>
      <xdr:row>89</xdr:row>
      <xdr:rowOff>130652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4225764"/>
          <a:ext cx="889000" cy="116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41100</xdr:rowOff>
    </xdr:from>
    <xdr:to>
      <xdr:col>15</xdr:col>
      <xdr:colOff>133350</xdr:colOff>
      <xdr:row>81</xdr:row>
      <xdr:rowOff>142700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152877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100369</xdr:rowOff>
    </xdr:from>
    <xdr:to>
      <xdr:col>11</xdr:col>
      <xdr:colOff>31750</xdr:colOff>
      <xdr:row>89</xdr:row>
      <xdr:rowOff>130652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845069"/>
          <a:ext cx="889000" cy="5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54518</xdr:rowOff>
    </xdr:from>
    <xdr:to>
      <xdr:col>11</xdr:col>
      <xdr:colOff>82550</xdr:colOff>
      <xdr:row>81</xdr:row>
      <xdr:rowOff>156118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166295</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71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40055</xdr:rowOff>
    </xdr:from>
    <xdr:to>
      <xdr:col>7</xdr:col>
      <xdr:colOff>31750</xdr:colOff>
      <xdr:row>81</xdr:row>
      <xdr:rowOff>141655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151832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69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73800</xdr:rowOff>
    </xdr:from>
    <xdr:to>
      <xdr:col>23</xdr:col>
      <xdr:colOff>184150</xdr:colOff>
      <xdr:row>82</xdr:row>
      <xdr:rowOff>3950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6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45877</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75967</xdr:rowOff>
    </xdr:from>
    <xdr:to>
      <xdr:col>19</xdr:col>
      <xdr:colOff>184150</xdr:colOff>
      <xdr:row>82</xdr:row>
      <xdr:rowOff>6117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9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162344</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049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116064</xdr:rowOff>
    </xdr:from>
    <xdr:to>
      <xdr:col>15</xdr:col>
      <xdr:colOff>133350</xdr:colOff>
      <xdr:row>83</xdr:row>
      <xdr:rowOff>46214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7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30991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6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79852</xdr:rowOff>
    </xdr:from>
    <xdr:to>
      <xdr:col>11</xdr:col>
      <xdr:colOff>82550</xdr:colOff>
      <xdr:row>90</xdr:row>
      <xdr:rowOff>10002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533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166229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542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49569</xdr:rowOff>
    </xdr:from>
    <xdr:to>
      <xdr:col>7</xdr:col>
      <xdr:colOff>31750</xdr:colOff>
      <xdr:row>86</xdr:row>
      <xdr:rowOff>151169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7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135946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88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類似団体平均を３．</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指数については前年度と変化は無いが、緩やかに減少している。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職員の定数管理、給与水準、各種手当の総点検を行うなど、より一層の給与の適正化に努める。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今年度数値が未公表であるため、前年度数値を引用しています。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88</xdr:row>
      <xdr:rowOff>155121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19101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88</xdr:row>
      <xdr:rowOff>155121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1910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155121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1565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88</xdr:row>
      <xdr:rowOff>86179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1565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08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退職者数に対し同数以下の人数で職員採用を行い定員管理を行ってきたため、数字はほぼ横ばいで推移している。業務量の増加や団塊世代の退職が見込まれるため、適正な職員数の確保するためも同数以上の新規雇用を行っていく必要があるため、今後は全国平均、県平均に近い数字となる見込み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152944</xdr:rowOff>
    </xdr:from>
    <xdr:to>
      <xdr:col>81</xdr:col>
      <xdr:colOff>44450</xdr:colOff>
      <xdr:row>60</xdr:row>
      <xdr:rowOff>163285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39944"/>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152944</xdr:rowOff>
    </xdr:from>
    <xdr:to>
      <xdr:col>77</xdr:col>
      <xdr:colOff>44450</xdr:colOff>
      <xdr:row>61</xdr:row>
      <xdr:rowOff>45266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439944"/>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36649</xdr:rowOff>
    </xdr:from>
    <xdr:to>
      <xdr:col>72</xdr:col>
      <xdr:colOff>203200</xdr:colOff>
      <xdr:row>61</xdr:row>
      <xdr:rowOff>45266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95099"/>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21137</xdr:rowOff>
    </xdr:from>
    <xdr:to>
      <xdr:col>68</xdr:col>
      <xdr:colOff>152400</xdr:colOff>
      <xdr:row>61</xdr:row>
      <xdr:rowOff>36649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47958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112485</xdr:rowOff>
    </xdr:from>
    <xdr:to>
      <xdr:col>81</xdr:col>
      <xdr:colOff>95250</xdr:colOff>
      <xdr:row>61</xdr:row>
      <xdr:rowOff>42635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129012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102144</xdr:rowOff>
    </xdr:from>
    <xdr:to>
      <xdr:col>77</xdr:col>
      <xdr:colOff>95250</xdr:colOff>
      <xdr:row>61</xdr:row>
      <xdr:rowOff>32294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42471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158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165916</xdr:rowOff>
    </xdr:from>
    <xdr:to>
      <xdr:col>73</xdr:col>
      <xdr:colOff>44450</xdr:colOff>
      <xdr:row>61</xdr:row>
      <xdr:rowOff>96066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157299</xdr:rowOff>
    </xdr:from>
    <xdr:to>
      <xdr:col>68</xdr:col>
      <xdr:colOff>203200</xdr:colOff>
      <xdr:row>61</xdr:row>
      <xdr:rowOff>87449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97626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141787</xdr:rowOff>
    </xdr:from>
    <xdr:to>
      <xdr:col>64</xdr:col>
      <xdr:colOff>152400</xdr:colOff>
      <xdr:row>61</xdr:row>
      <xdr:rowOff>71937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82114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実質公債費比率は緩やかに減少傾向ではあ</a:t>
          </a:r>
          <a:r>
            <a:rPr lang="ja-JP" altLang="en-US" sz="1100" b="0" i="0" baseline="0">
              <a:solidFill>
                <a:schemeClr val="dk1"/>
              </a:solidFill>
              <a:effectLst/>
              <a:latin typeface="+mn-lt"/>
              <a:ea typeface="+mn-ea"/>
              <a:cs typeface="+mn-cs"/>
            </a:rPr>
            <a:t>り、今回については</a:t>
          </a:r>
          <a:r>
            <a:rPr lang="ja-JP" altLang="ja-JP" sz="1100" b="0" i="0" baseline="0">
              <a:solidFill>
                <a:schemeClr val="dk1"/>
              </a:solidFill>
              <a:effectLst/>
              <a:latin typeface="+mn-lt"/>
              <a:ea typeface="+mn-ea"/>
              <a:cs typeface="+mn-cs"/>
            </a:rPr>
            <a:t>全国平均・県平均・類似団体平均を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回っている。今後、大型公共事業を予定しているが、起債元金償還額と起債借入額とのバランスを図りながら、可能な限り繰上償還を行う等、</a:t>
          </a:r>
          <a:r>
            <a:rPr lang="ja-JP" altLang="en-US" sz="1100" b="0" i="0" baseline="0">
              <a:solidFill>
                <a:schemeClr val="dk1"/>
              </a:solidFill>
              <a:effectLst/>
              <a:latin typeface="+mn-lt"/>
              <a:ea typeface="+mn-ea"/>
              <a:cs typeface="+mn-cs"/>
            </a:rPr>
            <a:t>さらなる</a:t>
          </a:r>
          <a:r>
            <a:rPr lang="ja-JP" altLang="ja-JP" sz="1100" b="0" i="0" baseline="0">
              <a:solidFill>
                <a:schemeClr val="dk1"/>
              </a:solidFill>
              <a:effectLst/>
              <a:latin typeface="+mn-lt"/>
              <a:ea typeface="+mn-ea"/>
              <a:cs typeface="+mn-cs"/>
            </a:rPr>
            <a:t>状況の改善に努める。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167459</xdr:rowOff>
    </xdr:from>
    <xdr:to>
      <xdr:col>81</xdr:col>
      <xdr:colOff>44450</xdr:colOff>
      <xdr:row>40</xdr:row>
      <xdr:rowOff>85634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854009"/>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85634</xdr:rowOff>
    </xdr:from>
    <xdr:to>
      <xdr:col>77</xdr:col>
      <xdr:colOff>44450</xdr:colOff>
      <xdr:row>41</xdr:row>
      <xdr:rowOff>3810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94363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65859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03326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65859</xdr:rowOff>
    </xdr:from>
    <xdr:to>
      <xdr:col>68</xdr:col>
      <xdr:colOff>152400</xdr:colOff>
      <xdr:row>41</xdr:row>
      <xdr:rowOff>134801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09530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116659</xdr:rowOff>
    </xdr:from>
    <xdr:to>
      <xdr:col>81</xdr:col>
      <xdr:colOff>95250</xdr:colOff>
      <xdr:row>40</xdr:row>
      <xdr:rowOff>46809</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133186</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64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34834</xdr:rowOff>
    </xdr:from>
    <xdr:to>
      <xdr:col>77</xdr:col>
      <xdr:colOff>95250</xdr:colOff>
      <xdr:row>40</xdr:row>
      <xdr:rowOff>136434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121211</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97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15059</xdr:rowOff>
    </xdr:from>
    <xdr:to>
      <xdr:col>68</xdr:col>
      <xdr:colOff>203200</xdr:colOff>
      <xdr:row>41</xdr:row>
      <xdr:rowOff>116659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101436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84001</xdr:rowOff>
    </xdr:from>
    <xdr:to>
      <xdr:col>64</xdr:col>
      <xdr:colOff>152400</xdr:colOff>
      <xdr:row>42</xdr:row>
      <xdr:rowOff>14151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170378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白河地方土地開発公社の債務償還完了、および一部事務組合の公債費負担が減少したことにより減少している。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全国平均・県平均・類似団体平均より低く、当面低い数値で推移する見込であるが、今後、大型公共事業控えているため、内容を厳に精査するとともに、財源の確保に努め、起債の発行抑制を図る。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20,291
20,004
192.06
11,400,096
10,783,821
426,763
5,579,804
6,524,797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数値については</a:t>
          </a:r>
          <a:r>
            <a:rPr lang="ja-JP" altLang="en-US" sz="1100" b="0" i="0" baseline="0">
              <a:solidFill>
                <a:schemeClr val="dk1"/>
              </a:solidFill>
              <a:effectLst/>
              <a:latin typeface="+mn-lt"/>
              <a:ea typeface="+mn-ea"/>
              <a:cs typeface="+mn-cs"/>
            </a:rPr>
            <a:t>ほぼ横ばいとなっている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人員については定員数が横ばいとなったことから、人件費についても大きな増減は見られなかった。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近年は職員採用を退職者数同等以下の採用を実施してきたため人件費抑制に一定の効果はあったが、多様化する行政サービスの提供を維持するには限界がある。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提供する行政サービスの質の向上、維持ができるよう、適正な人員確保を考慮しつつ、経費抑制に努める。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83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3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37</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306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59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全国平均は上回っているが、類似団体、県平均は下回っている。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これは、経常収支比率の上昇と連動するものだが、各種計画作成に伴う調査等の委託料、電算システムの更新等の臨時的な経費増が主な要因である。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引き続き、事業の内容の精査、効果に配慮しながら、経費削減に努める。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4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153670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41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16</xdr:row>
      <xdr:rowOff>5080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2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16</xdr:row>
      <xdr:rowOff>5080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64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17797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125730</xdr:rowOff>
    </xdr:from>
    <xdr:to>
      <xdr:col>69</xdr:col>
      <xdr:colOff>142875</xdr:colOff>
      <xdr:row>16</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40657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128287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数値については大きく増額したが、類似団体、全国平均、県平均は下回っている。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扶助費は、障がい福祉サービス費、子どもの医療費助成、児童手当など、生活に密着する社会保障経費であるため、今後も増加が予想されるが、社会保障費全体の圧縮に努めなければ、他の予算全体にも大きな影響を及ぼす恐れがあるため、単独の扶助費については見直しも視野に入れ検討す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48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55</xdr:row>
      <xdr:rowOff>118835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36315"/>
          <a:ext cx="8890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143328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54</xdr:row>
      <xdr:rowOff>143328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1730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35378</xdr:rowOff>
    </xdr:from>
    <xdr:to>
      <xdr:col>6</xdr:col>
      <xdr:colOff>171450</xdr:colOff>
      <xdr:row>53</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147155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前年比</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ポイント減少したが、全国・県平均と比べると以前高い水準である。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国民健康保険、介護保険事業、後期高齢者医療等の特別会計は社会保障費の自然増により増加が見込まれるため、大きな改善を見込むのは難しい。それ以外の企業会計に対しては独立採算の原則に鑑み、特別会計の財政基盤の健全化を図るとともに一般会計負担金の圧縮を検討す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88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8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58420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18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111760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0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前年比</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各種団体に対する補助金については内容・金額を含め検討を続行している。環境衛生に対する一部事務組合等の負担金など削減が難しい経費も含まれているため、今後の動向に注意を払いつつ、数値の改善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37</xdr:row>
      <xdr:rowOff>28702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083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149860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33274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22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37</xdr:row>
      <xdr:rowOff>33274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9404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165879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全国平均・県平均・類似団体平均を下回っている。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今後、大型公共事業が予定されているが、計画的な事業進捗、事業費の抑制、財源の確保に努め、地方債の新規発行を慎重に検討するとともに、可能な限り繰上償還を行い、公債費の抑制に努める。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76708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06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113285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069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163576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434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163576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1297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前年に比べ、</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ポイント数値が増え、県平均・類似団体平均</a:t>
          </a:r>
          <a:r>
            <a:rPr lang="ja-JP" altLang="en-US" sz="1100" b="0" i="0" baseline="0">
              <a:solidFill>
                <a:schemeClr val="dk1"/>
              </a:solidFill>
              <a:effectLst/>
              <a:latin typeface="+mn-lt"/>
              <a:ea typeface="+mn-ea"/>
              <a:cs typeface="+mn-cs"/>
            </a:rPr>
            <a:t>上回る数値となった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より上昇傾向にはあるが、今後、扶助費（社会保障費）の増加が見込まれることから、今後も上昇することが予想される。経費全体の見直しを図り、経費の抑制に努め、財政の健全化を維持していかなければならな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165863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44068"/>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42418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78</xdr:row>
      <xdr:rowOff>154432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230352"/>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78</xdr:row>
      <xdr:rowOff>154432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39496"/>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103632</xdr:rowOff>
    </xdr:from>
    <xdr:to>
      <xdr:col>69</xdr:col>
      <xdr:colOff>142875</xdr:colOff>
      <xdr:row>79</xdr:row>
      <xdr:rowOff>33782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18559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151422</xdr:rowOff>
    </xdr:from>
    <xdr:to>
      <xdr:col>29</xdr:col>
      <xdr:colOff>127000</xdr:colOff>
      <xdr:row>16</xdr:row>
      <xdr:rowOff>165367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42247"/>
          <a:ext cx="647700" cy="13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136199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164991</xdr:rowOff>
    </xdr:from>
    <xdr:to>
      <xdr:col>26</xdr:col>
      <xdr:colOff>50800</xdr:colOff>
      <xdr:row>16</xdr:row>
      <xdr:rowOff>165367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55816"/>
          <a:ext cx="698500" cy="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159521</xdr:rowOff>
    </xdr:from>
    <xdr:to>
      <xdr:col>22</xdr:col>
      <xdr:colOff>114300</xdr:colOff>
      <xdr:row>16</xdr:row>
      <xdr:rowOff>164991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50346"/>
          <a:ext cx="698500" cy="5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118275</xdr:rowOff>
    </xdr:from>
    <xdr:to>
      <xdr:col>18</xdr:col>
      <xdr:colOff>177800</xdr:colOff>
      <xdr:row>16</xdr:row>
      <xdr:rowOff>159521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09100"/>
          <a:ext cx="698500" cy="4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100622</xdr:rowOff>
    </xdr:from>
    <xdr:to>
      <xdr:col>29</xdr:col>
      <xdr:colOff>177800</xdr:colOff>
      <xdr:row>17</xdr:row>
      <xdr:rowOff>30772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91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117149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3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114567</xdr:rowOff>
    </xdr:from>
    <xdr:to>
      <xdr:col>26</xdr:col>
      <xdr:colOff>101600</xdr:colOff>
      <xdr:row>17</xdr:row>
      <xdr:rowOff>44717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05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54894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7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114191</xdr:rowOff>
    </xdr:from>
    <xdr:to>
      <xdr:col>22</xdr:col>
      <xdr:colOff>165100</xdr:colOff>
      <xdr:row>17</xdr:row>
      <xdr:rowOff>44341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05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54518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7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108721</xdr:rowOff>
    </xdr:from>
    <xdr:to>
      <xdr:col>19</xdr:col>
      <xdr:colOff>38100</xdr:colOff>
      <xdr:row>17</xdr:row>
      <xdr:rowOff>38871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99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49048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6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67475</xdr:rowOff>
    </xdr:from>
    <xdr:to>
      <xdr:col>15</xdr:col>
      <xdr:colOff>101600</xdr:colOff>
      <xdr:row>16</xdr:row>
      <xdr:rowOff>169075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58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7802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75816</xdr:rowOff>
    </xdr:from>
    <xdr:to>
      <xdr:col>29</xdr:col>
      <xdr:colOff>127000</xdr:colOff>
      <xdr:row>37</xdr:row>
      <xdr:rowOff>114610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00516"/>
          <a:ext cx="647700" cy="38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338380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4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158890</xdr:rowOff>
    </xdr:from>
    <xdr:to>
      <xdr:col>26</xdr:col>
      <xdr:colOff>50800</xdr:colOff>
      <xdr:row>37</xdr:row>
      <xdr:rowOff>75816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12140"/>
          <a:ext cx="698500" cy="88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80366</xdr:rowOff>
    </xdr:from>
    <xdr:to>
      <xdr:col>22</xdr:col>
      <xdr:colOff>114300</xdr:colOff>
      <xdr:row>36</xdr:row>
      <xdr:rowOff>158890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33616"/>
          <a:ext cx="698500" cy="78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41870</xdr:rowOff>
    </xdr:from>
    <xdr:to>
      <xdr:col>18</xdr:col>
      <xdr:colOff>177800</xdr:colOff>
      <xdr:row>36</xdr:row>
      <xdr:rowOff>80366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95120"/>
          <a:ext cx="698500" cy="38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63810</xdr:rowOff>
    </xdr:from>
    <xdr:to>
      <xdr:col>29</xdr:col>
      <xdr:colOff>177800</xdr:colOff>
      <xdr:row>37</xdr:row>
      <xdr:rowOff>165410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8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35887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6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25016</xdr:rowOff>
    </xdr:from>
    <xdr:to>
      <xdr:col>26</xdr:col>
      <xdr:colOff>101600</xdr:colOff>
      <xdr:row>37</xdr:row>
      <xdr:rowOff>126616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49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111393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3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108090</xdr:rowOff>
    </xdr:from>
    <xdr:to>
      <xdr:col>22</xdr:col>
      <xdr:colOff>165100</xdr:colOff>
      <xdr:row>37</xdr:row>
      <xdr:rowOff>38240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6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219867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83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29566</xdr:rowOff>
    </xdr:from>
    <xdr:to>
      <xdr:col>19</xdr:col>
      <xdr:colOff>38100</xdr:colOff>
      <xdr:row>36</xdr:row>
      <xdr:rowOff>131166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2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141343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5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333970</xdr:rowOff>
    </xdr:from>
    <xdr:to>
      <xdr:col>15</xdr:col>
      <xdr:colOff>101600</xdr:colOff>
      <xdr:row>36</xdr:row>
      <xdr:rowOff>92670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102847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20,291
20,004
192.06
11,400,096
10,783,821
426,763
5,579,804
6,524,797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38022</xdr:rowOff>
    </xdr:from>
    <xdr:to>
      <xdr:col>24</xdr:col>
      <xdr:colOff>63500</xdr:colOff>
      <xdr:row>37</xdr:row>
      <xdr:rowOff>54628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81672"/>
          <a:ext cx="8382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38022</xdr:rowOff>
    </xdr:from>
    <xdr:to>
      <xdr:col>19</xdr:col>
      <xdr:colOff>177800</xdr:colOff>
      <xdr:row>37</xdr:row>
      <xdr:rowOff>46611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81672"/>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12419</xdr:rowOff>
    </xdr:from>
    <xdr:to>
      <xdr:col>15</xdr:col>
      <xdr:colOff>50800</xdr:colOff>
      <xdr:row>37</xdr:row>
      <xdr:rowOff>46611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56069"/>
          <a:ext cx="889000" cy="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154869</xdr:rowOff>
    </xdr:from>
    <xdr:to>
      <xdr:col>10</xdr:col>
      <xdr:colOff>114300</xdr:colOff>
      <xdr:row>37</xdr:row>
      <xdr:rowOff>12419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27069"/>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3828</xdr:rowOff>
    </xdr:from>
    <xdr:to>
      <xdr:col>24</xdr:col>
      <xdr:colOff>114300</xdr:colOff>
      <xdr:row>37</xdr:row>
      <xdr:rowOff>105428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26705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9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158672</xdr:rowOff>
    </xdr:from>
    <xdr:to>
      <xdr:col>20</xdr:col>
      <xdr:colOff>38100</xdr:colOff>
      <xdr:row>37</xdr:row>
      <xdr:rowOff>88822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105349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0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167261</xdr:rowOff>
    </xdr:from>
    <xdr:to>
      <xdr:col>15</xdr:col>
      <xdr:colOff>101600</xdr:colOff>
      <xdr:row>37</xdr:row>
      <xdr:rowOff>97411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113938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133069</xdr:rowOff>
    </xdr:from>
    <xdr:to>
      <xdr:col>10</xdr:col>
      <xdr:colOff>165100</xdr:colOff>
      <xdr:row>37</xdr:row>
      <xdr:rowOff>63219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0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79746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104069</xdr:rowOff>
    </xdr:from>
    <xdr:to>
      <xdr:col>6</xdr:col>
      <xdr:colOff>38100</xdr:colOff>
      <xdr:row>37</xdr:row>
      <xdr:rowOff>34219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50746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58</xdr:row>
      <xdr:rowOff>59306</xdr:rowOff>
    </xdr:from>
    <xdr:to>
      <xdr:col>24</xdr:col>
      <xdr:colOff>62865</xdr:colOff>
      <xdr:row>58</xdr:row>
      <xdr:rowOff>164891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10003406"/>
          <a:ext cx="1270" cy="1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44083</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5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164891</xdr:rowOff>
    </xdr:from>
    <xdr:to>
      <xdr:col>24</xdr:col>
      <xdr:colOff>152400</xdr:colOff>
      <xdr:row>58</xdr:row>
      <xdr:rowOff>164891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08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5983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977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59306</xdr:rowOff>
    </xdr:from>
    <xdr:to>
      <xdr:col>24</xdr:col>
      <xdr:colOff>152400</xdr:colOff>
      <xdr:row>58</xdr:row>
      <xdr:rowOff>59306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03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92470</xdr:rowOff>
    </xdr:from>
    <xdr:to>
      <xdr:col>24</xdr:col>
      <xdr:colOff>63500</xdr:colOff>
      <xdr:row>58</xdr:row>
      <xdr:rowOff>93249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10036570"/>
          <a:ext cx="8382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88533</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100326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78317</xdr:rowOff>
    </xdr:from>
    <xdr:to>
      <xdr:col>24</xdr:col>
      <xdr:colOff>114300</xdr:colOff>
      <xdr:row>59</xdr:row>
      <xdr:rowOff>8467</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2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62098</xdr:rowOff>
    </xdr:from>
    <xdr:to>
      <xdr:col>19</xdr:col>
      <xdr:colOff>177800</xdr:colOff>
      <xdr:row>58</xdr:row>
      <xdr:rowOff>92470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834748"/>
          <a:ext cx="889000" cy="20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79125</xdr:rowOff>
    </xdr:from>
    <xdr:to>
      <xdr:col>20</xdr:col>
      <xdr:colOff>38100</xdr:colOff>
      <xdr:row>59</xdr:row>
      <xdr:rowOff>9275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2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1011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160579</xdr:rowOff>
    </xdr:from>
    <xdr:to>
      <xdr:col>15</xdr:col>
      <xdr:colOff>50800</xdr:colOff>
      <xdr:row>57</xdr:row>
      <xdr:rowOff>62098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8733079"/>
          <a:ext cx="889000" cy="110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77192</xdr:rowOff>
    </xdr:from>
    <xdr:to>
      <xdr:col>15</xdr:col>
      <xdr:colOff>101600</xdr:colOff>
      <xdr:row>59</xdr:row>
      <xdr:rowOff>7342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169919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10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160579</xdr:rowOff>
    </xdr:from>
    <xdr:to>
      <xdr:col>10</xdr:col>
      <xdr:colOff>114300</xdr:colOff>
      <xdr:row>53</xdr:row>
      <xdr:rowOff>167418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8733079"/>
          <a:ext cx="889000" cy="52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62631</xdr:rowOff>
    </xdr:from>
    <xdr:to>
      <xdr:col>10</xdr:col>
      <xdr:colOff>165100</xdr:colOff>
      <xdr:row>58</xdr:row>
      <xdr:rowOff>164231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155358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1009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76691</xdr:rowOff>
    </xdr:from>
    <xdr:to>
      <xdr:col>6</xdr:col>
      <xdr:colOff>38100</xdr:colOff>
      <xdr:row>59</xdr:row>
      <xdr:rowOff>6841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169418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1011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42449</xdr:rowOff>
    </xdr:from>
    <xdr:to>
      <xdr:col>24</xdr:col>
      <xdr:colOff>114300</xdr:colOff>
      <xdr:row>58</xdr:row>
      <xdr:rowOff>144049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98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132984</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0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41670</xdr:rowOff>
    </xdr:from>
    <xdr:to>
      <xdr:col>20</xdr:col>
      <xdr:colOff>38100</xdr:colOff>
      <xdr:row>58</xdr:row>
      <xdr:rowOff>143270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159797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76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11298</xdr:rowOff>
    </xdr:from>
    <xdr:to>
      <xdr:col>15</xdr:col>
      <xdr:colOff>101600</xdr:colOff>
      <xdr:row>57</xdr:row>
      <xdr:rowOff>112898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8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129425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55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109779</xdr:rowOff>
    </xdr:from>
    <xdr:to>
      <xdr:col>10</xdr:col>
      <xdr:colOff>165100</xdr:colOff>
      <xdr:row>51</xdr:row>
      <xdr:rowOff>39929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868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49</xdr:row>
      <xdr:rowOff>56456</xdr:rowOff>
    </xdr:from>
    <xdr:ext cx="690189"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674205" y="84575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116618</xdr:rowOff>
    </xdr:from>
    <xdr:to>
      <xdr:col>6</xdr:col>
      <xdr:colOff>38100</xdr:colOff>
      <xdr:row>54</xdr:row>
      <xdr:rowOff>46768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2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63295</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897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32765</xdr:rowOff>
    </xdr:from>
    <xdr:to>
      <xdr:col>24</xdr:col>
      <xdr:colOff>63500</xdr:colOff>
      <xdr:row>77</xdr:row>
      <xdr:rowOff>23876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062965"/>
          <a:ext cx="838200" cy="16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32765</xdr:rowOff>
    </xdr:from>
    <xdr:to>
      <xdr:col>19</xdr:col>
      <xdr:colOff>177800</xdr:colOff>
      <xdr:row>76</xdr:row>
      <xdr:rowOff>91821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06296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91821</xdr:rowOff>
    </xdr:from>
    <xdr:to>
      <xdr:col>15</xdr:col>
      <xdr:colOff>50800</xdr:colOff>
      <xdr:row>77</xdr:row>
      <xdr:rowOff>40005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122021"/>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126365</xdr:rowOff>
    </xdr:from>
    <xdr:to>
      <xdr:col>10</xdr:col>
      <xdr:colOff>114300</xdr:colOff>
      <xdr:row>77</xdr:row>
      <xdr:rowOff>40005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2985115"/>
          <a:ext cx="889000" cy="2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146829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7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144526</xdr:rowOff>
    </xdr:from>
    <xdr:to>
      <xdr:col>24</xdr:col>
      <xdr:colOff>114300</xdr:colOff>
      <xdr:row>77</xdr:row>
      <xdr:rowOff>74676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7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122953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5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153415</xdr:rowOff>
    </xdr:from>
    <xdr:to>
      <xdr:col>20</xdr:col>
      <xdr:colOff>38100</xdr:colOff>
      <xdr:row>76</xdr:row>
      <xdr:rowOff>83565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0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74692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41021</xdr:rowOff>
    </xdr:from>
    <xdr:to>
      <xdr:col>15</xdr:col>
      <xdr:colOff>101600</xdr:colOff>
      <xdr:row>76</xdr:row>
      <xdr:rowOff>142621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0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133748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160655</xdr:rowOff>
    </xdr:from>
    <xdr:to>
      <xdr:col>10</xdr:col>
      <xdr:colOff>165100</xdr:colOff>
      <xdr:row>77</xdr:row>
      <xdr:rowOff>90805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81932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28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75565</xdr:rowOff>
    </xdr:from>
    <xdr:to>
      <xdr:col>6</xdr:col>
      <xdr:colOff>38100</xdr:colOff>
      <xdr:row>76</xdr:row>
      <xdr:rowOff>5714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9343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22242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27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45213</xdr:rowOff>
    </xdr:from>
    <xdr:to>
      <xdr:col>24</xdr:col>
      <xdr:colOff>63500</xdr:colOff>
      <xdr:row>96</xdr:row>
      <xdr:rowOff>125470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04413"/>
          <a:ext cx="838200" cy="8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125470</xdr:rowOff>
    </xdr:from>
    <xdr:to>
      <xdr:col>19</xdr:col>
      <xdr:colOff>177800</xdr:colOff>
      <xdr:row>97</xdr:row>
      <xdr:rowOff>845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84670"/>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845</xdr:rowOff>
    </xdr:from>
    <xdr:to>
      <xdr:col>15</xdr:col>
      <xdr:colOff>50800</xdr:colOff>
      <xdr:row>97</xdr:row>
      <xdr:rowOff>20599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31495"/>
          <a:ext cx="8890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20599</xdr:rowOff>
    </xdr:from>
    <xdr:to>
      <xdr:col>10</xdr:col>
      <xdr:colOff>114300</xdr:colOff>
      <xdr:row>98</xdr:row>
      <xdr:rowOff>65767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51249"/>
          <a:ext cx="889000" cy="21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165863</xdr:rowOff>
    </xdr:from>
    <xdr:to>
      <xdr:col>24</xdr:col>
      <xdr:colOff>114300</xdr:colOff>
      <xdr:row>96</xdr:row>
      <xdr:rowOff>96013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17290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3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74670</xdr:rowOff>
    </xdr:from>
    <xdr:to>
      <xdr:col>20</xdr:col>
      <xdr:colOff>38100</xdr:colOff>
      <xdr:row>97</xdr:row>
      <xdr:rowOff>4820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21347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30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121495</xdr:rowOff>
    </xdr:from>
    <xdr:to>
      <xdr:col>15</xdr:col>
      <xdr:colOff>101600</xdr:colOff>
      <xdr:row>97</xdr:row>
      <xdr:rowOff>51645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42772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141249</xdr:rowOff>
    </xdr:from>
    <xdr:to>
      <xdr:col>10</xdr:col>
      <xdr:colOff>165100</xdr:colOff>
      <xdr:row>97</xdr:row>
      <xdr:rowOff>71399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0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62526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9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14967</xdr:rowOff>
    </xdr:from>
    <xdr:to>
      <xdr:col>6</xdr:col>
      <xdr:colOff>38100</xdr:colOff>
      <xdr:row>98</xdr:row>
      <xdr:rowOff>116567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107694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0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37733</xdr:rowOff>
    </xdr:from>
    <xdr:to>
      <xdr:col>55</xdr:col>
      <xdr:colOff>0</xdr:colOff>
      <xdr:row>36</xdr:row>
      <xdr:rowOff>78642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209933"/>
          <a:ext cx="838200" cy="4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28884</xdr:rowOff>
    </xdr:from>
    <xdr:to>
      <xdr:col>50</xdr:col>
      <xdr:colOff>114300</xdr:colOff>
      <xdr:row>36</xdr:row>
      <xdr:rowOff>78642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201084"/>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28884</xdr:rowOff>
    </xdr:from>
    <xdr:to>
      <xdr:col>45</xdr:col>
      <xdr:colOff>177800</xdr:colOff>
      <xdr:row>36</xdr:row>
      <xdr:rowOff>93817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201084"/>
          <a:ext cx="889000" cy="6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8516</xdr:rowOff>
    </xdr:from>
    <xdr:to>
      <xdr:col>41</xdr:col>
      <xdr:colOff>50800</xdr:colOff>
      <xdr:row>36</xdr:row>
      <xdr:rowOff>93817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180716"/>
          <a:ext cx="889000" cy="8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158383</xdr:rowOff>
    </xdr:from>
    <xdr:to>
      <xdr:col>55</xdr:col>
      <xdr:colOff>50800</xdr:colOff>
      <xdr:row>36</xdr:row>
      <xdr:rowOff>88533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5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136810</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3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27842</xdr:rowOff>
    </xdr:from>
    <xdr:to>
      <xdr:col>50</xdr:col>
      <xdr:colOff>165100</xdr:colOff>
      <xdr:row>36</xdr:row>
      <xdr:rowOff>129442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0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120569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29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149534</xdr:rowOff>
    </xdr:from>
    <xdr:to>
      <xdr:col>46</xdr:col>
      <xdr:colOff>38100</xdr:colOff>
      <xdr:row>36</xdr:row>
      <xdr:rowOff>79684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70811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24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43017</xdr:rowOff>
    </xdr:from>
    <xdr:to>
      <xdr:col>41</xdr:col>
      <xdr:colOff>101600</xdr:colOff>
      <xdr:row>36</xdr:row>
      <xdr:rowOff>144617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2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135744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30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129166</xdr:rowOff>
    </xdr:from>
    <xdr:to>
      <xdr:col>36</xdr:col>
      <xdr:colOff>165100</xdr:colOff>
      <xdr:row>36</xdr:row>
      <xdr:rowOff>59316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1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75843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590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92239</xdr:rowOff>
    </xdr:from>
    <xdr:to>
      <xdr:col>55</xdr:col>
      <xdr:colOff>0</xdr:colOff>
      <xdr:row>50</xdr:row>
      <xdr:rowOff>2246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8493289"/>
          <a:ext cx="838200" cy="8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68753</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9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92239</xdr:rowOff>
    </xdr:from>
    <xdr:to>
      <xdr:col>50</xdr:col>
      <xdr:colOff>114300</xdr:colOff>
      <xdr:row>53</xdr:row>
      <xdr:rowOff>8832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8493289"/>
          <a:ext cx="889000" cy="60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68753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8832</xdr:rowOff>
    </xdr:from>
    <xdr:to>
      <xdr:col>45</xdr:col>
      <xdr:colOff>177800</xdr:colOff>
      <xdr:row>53</xdr:row>
      <xdr:rowOff>101175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095682"/>
          <a:ext cx="889000" cy="9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155234</xdr:rowOff>
    </xdr:from>
    <xdr:to>
      <xdr:col>41</xdr:col>
      <xdr:colOff>50800</xdr:colOff>
      <xdr:row>53</xdr:row>
      <xdr:rowOff>101175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8727734"/>
          <a:ext cx="889000" cy="46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35823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122896</xdr:rowOff>
    </xdr:from>
    <xdr:to>
      <xdr:col>55</xdr:col>
      <xdr:colOff>50800</xdr:colOff>
      <xdr:row>50</xdr:row>
      <xdr:rowOff>53046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852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75923</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47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41439</xdr:rowOff>
    </xdr:from>
    <xdr:to>
      <xdr:col>50</xdr:col>
      <xdr:colOff>165100</xdr:colOff>
      <xdr:row>49</xdr:row>
      <xdr:rowOff>143039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844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47</xdr:row>
      <xdr:rowOff>159566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821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129482</xdr:rowOff>
    </xdr:from>
    <xdr:to>
      <xdr:col>46</xdr:col>
      <xdr:colOff>38100</xdr:colOff>
      <xdr:row>53</xdr:row>
      <xdr:rowOff>59632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04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76159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882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50375</xdr:rowOff>
    </xdr:from>
    <xdr:to>
      <xdr:col>41</xdr:col>
      <xdr:colOff>101600</xdr:colOff>
      <xdr:row>53</xdr:row>
      <xdr:rowOff>151975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1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168502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891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104434</xdr:rowOff>
    </xdr:from>
    <xdr:to>
      <xdr:col>36</xdr:col>
      <xdr:colOff>165100</xdr:colOff>
      <xdr:row>51</xdr:row>
      <xdr:rowOff>34584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867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51111</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845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129349</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473749"/>
          <a:ext cx="1270" cy="111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76026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24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129349</xdr:rowOff>
    </xdr:from>
    <xdr:to>
      <xdr:col>55</xdr:col>
      <xdr:colOff>88900</xdr:colOff>
      <xdr:row>72</xdr:row>
      <xdr:rowOff>129349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4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39027</xdr:rowOff>
    </xdr:from>
    <xdr:to>
      <xdr:col>55</xdr:col>
      <xdr:colOff>0</xdr:colOff>
      <xdr:row>78</xdr:row>
      <xdr:rowOff>134252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412127"/>
          <a:ext cx="838200" cy="9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156608</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86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133731</xdr:rowOff>
    </xdr:from>
    <xdr:to>
      <xdr:col>55</xdr:col>
      <xdr:colOff>50800</xdr:colOff>
      <xdr:row>78</xdr:row>
      <xdr:rowOff>63881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13639</xdr:rowOff>
    </xdr:from>
    <xdr:to>
      <xdr:col>50</xdr:col>
      <xdr:colOff>114300</xdr:colOff>
      <xdr:row>78</xdr:row>
      <xdr:rowOff>39027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215289"/>
          <a:ext cx="889000" cy="19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150482</xdr:rowOff>
    </xdr:from>
    <xdr:to>
      <xdr:col>50</xdr:col>
      <xdr:colOff>165100</xdr:colOff>
      <xdr:row>78</xdr:row>
      <xdr:rowOff>80632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97159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111607</xdr:rowOff>
    </xdr:from>
    <xdr:to>
      <xdr:col>45</xdr:col>
      <xdr:colOff>177800</xdr:colOff>
      <xdr:row>77</xdr:row>
      <xdr:rowOff>13639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141807"/>
          <a:ext cx="889000" cy="7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147689</xdr:rowOff>
    </xdr:from>
    <xdr:to>
      <xdr:col>46</xdr:col>
      <xdr:colOff>38100</xdr:colOff>
      <xdr:row>78</xdr:row>
      <xdr:rowOff>77839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68966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117551</xdr:rowOff>
    </xdr:from>
    <xdr:to>
      <xdr:col>41</xdr:col>
      <xdr:colOff>50800</xdr:colOff>
      <xdr:row>76</xdr:row>
      <xdr:rowOff>111607</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290501"/>
          <a:ext cx="889000" cy="85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92126</xdr:rowOff>
    </xdr:from>
    <xdr:to>
      <xdr:col>41</xdr:col>
      <xdr:colOff>101600</xdr:colOff>
      <xdr:row>78</xdr:row>
      <xdr:rowOff>22276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13403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3632</xdr:rowOff>
    </xdr:from>
    <xdr:to>
      <xdr:col>36</xdr:col>
      <xdr:colOff>165100</xdr:colOff>
      <xdr:row>77</xdr:row>
      <xdr:rowOff>105232</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96359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83452</xdr:rowOff>
    </xdr:from>
    <xdr:to>
      <xdr:col>55</xdr:col>
      <xdr:colOff>50800</xdr:colOff>
      <xdr:row>79</xdr:row>
      <xdr:rowOff>13602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169829</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7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159677</xdr:rowOff>
    </xdr:from>
    <xdr:to>
      <xdr:col>50</xdr:col>
      <xdr:colOff>165100</xdr:colOff>
      <xdr:row>78</xdr:row>
      <xdr:rowOff>89827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3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80954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4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134289</xdr:rowOff>
    </xdr:from>
    <xdr:to>
      <xdr:col>46</xdr:col>
      <xdr:colOff>38100</xdr:colOff>
      <xdr:row>77</xdr:row>
      <xdr:rowOff>64439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1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80966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93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60807</xdr:rowOff>
    </xdr:from>
    <xdr:to>
      <xdr:col>41</xdr:col>
      <xdr:colOff>101600</xdr:colOff>
      <xdr:row>76</xdr:row>
      <xdr:rowOff>162407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0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7485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86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66751</xdr:rowOff>
    </xdr:from>
    <xdr:to>
      <xdr:col>36</xdr:col>
      <xdr:colOff>165100</xdr:colOff>
      <xdr:row>71</xdr:row>
      <xdr:rowOff>168351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2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13428</xdr:rowOff>
    </xdr:from>
    <xdr:ext cx="599010"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672795" y="1201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31888</xdr:rowOff>
    </xdr:from>
    <xdr:to>
      <xdr:col>55</xdr:col>
      <xdr:colOff>0</xdr:colOff>
      <xdr:row>94</xdr:row>
      <xdr:rowOff>130262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5633838"/>
          <a:ext cx="838200" cy="6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130262</xdr:rowOff>
    </xdr:from>
    <xdr:to>
      <xdr:col>50</xdr:col>
      <xdr:colOff>114300</xdr:colOff>
      <xdr:row>95</xdr:row>
      <xdr:rowOff>168047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246562"/>
          <a:ext cx="889000" cy="20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157156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168047</xdr:rowOff>
    </xdr:from>
    <xdr:to>
      <xdr:col>45</xdr:col>
      <xdr:colOff>177800</xdr:colOff>
      <xdr:row>96</xdr:row>
      <xdr:rowOff>122610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455797"/>
          <a:ext cx="889000" cy="1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122610</xdr:rowOff>
    </xdr:from>
    <xdr:to>
      <xdr:col>41</xdr:col>
      <xdr:colOff>50800</xdr:colOff>
      <xdr:row>98</xdr:row>
      <xdr:rowOff>82517</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581810"/>
          <a:ext cx="889000" cy="30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11952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152538</xdr:rowOff>
    </xdr:from>
    <xdr:to>
      <xdr:col>55</xdr:col>
      <xdr:colOff>50800</xdr:colOff>
      <xdr:row>91</xdr:row>
      <xdr:rowOff>82688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55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105565</xdr:rowOff>
    </xdr:from>
    <xdr:ext cx="599010"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553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79462</xdr:rowOff>
    </xdr:from>
    <xdr:to>
      <xdr:col>50</xdr:col>
      <xdr:colOff>165100</xdr:colOff>
      <xdr:row>95</xdr:row>
      <xdr:rowOff>9612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1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26139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597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117247</xdr:rowOff>
    </xdr:from>
    <xdr:to>
      <xdr:col>46</xdr:col>
      <xdr:colOff>38100</xdr:colOff>
      <xdr:row>96</xdr:row>
      <xdr:rowOff>47397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63924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1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71810</xdr:rowOff>
    </xdr:from>
    <xdr:to>
      <xdr:col>41</xdr:col>
      <xdr:colOff>101600</xdr:colOff>
      <xdr:row>97</xdr:row>
      <xdr:rowOff>1960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53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18487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30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31717</xdr:rowOff>
    </xdr:from>
    <xdr:to>
      <xdr:col>36</xdr:col>
      <xdr:colOff>165100</xdr:colOff>
      <xdr:row>98</xdr:row>
      <xdr:rowOff>133317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3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124444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9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23754</xdr:rowOff>
    </xdr:from>
    <xdr:to>
      <xdr:col>85</xdr:col>
      <xdr:colOff>127000</xdr:colOff>
      <xdr:row>38</xdr:row>
      <xdr:rowOff>137528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538854"/>
          <a:ext cx="838200" cy="11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156161</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99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152936</xdr:rowOff>
    </xdr:from>
    <xdr:to>
      <xdr:col>81</xdr:col>
      <xdr:colOff>50800</xdr:colOff>
      <xdr:row>38</xdr:row>
      <xdr:rowOff>137528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325136"/>
          <a:ext cx="889000" cy="32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152936</xdr:rowOff>
    </xdr:from>
    <xdr:to>
      <xdr:col>76</xdr:col>
      <xdr:colOff>114300</xdr:colOff>
      <xdr:row>38</xdr:row>
      <xdr:rowOff>131676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325136"/>
          <a:ext cx="889000" cy="3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142011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65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111445</xdr:rowOff>
    </xdr:from>
    <xdr:to>
      <xdr:col>71</xdr:col>
      <xdr:colOff>177800</xdr:colOff>
      <xdr:row>38</xdr:row>
      <xdr:rowOff>131676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26545"/>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168322</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68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144404</xdr:rowOff>
    </xdr:from>
    <xdr:to>
      <xdr:col>85</xdr:col>
      <xdr:colOff>177800</xdr:colOff>
      <xdr:row>38</xdr:row>
      <xdr:rowOff>74554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4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103781</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27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86728</xdr:rowOff>
    </xdr:from>
    <xdr:to>
      <xdr:col>81</xdr:col>
      <xdr:colOff>101600</xdr:colOff>
      <xdr:row>39</xdr:row>
      <xdr:rowOff>16878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8005</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24333" y="6694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102136</xdr:rowOff>
    </xdr:from>
    <xdr:to>
      <xdr:col>76</xdr:col>
      <xdr:colOff>165100</xdr:colOff>
      <xdr:row>37</xdr:row>
      <xdr:rowOff>32286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2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48813</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25111" y="604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80876</xdr:rowOff>
    </xdr:from>
    <xdr:to>
      <xdr:col>72</xdr:col>
      <xdr:colOff>38100</xdr:colOff>
      <xdr:row>39</xdr:row>
      <xdr:rowOff>11026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9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2153</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8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60645</xdr:rowOff>
    </xdr:from>
    <xdr:to>
      <xdr:col>67</xdr:col>
      <xdr:colOff>101600</xdr:colOff>
      <xdr:row>38</xdr:row>
      <xdr:rowOff>162245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7322</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35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140595</xdr:rowOff>
    </xdr:from>
    <xdr:to>
      <xdr:col>85</xdr:col>
      <xdr:colOff>127000</xdr:colOff>
      <xdr:row>75</xdr:row>
      <xdr:rowOff>157398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999345"/>
          <a:ext cx="838200" cy="1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113068</xdr:rowOff>
    </xdr:from>
    <xdr:to>
      <xdr:col>81</xdr:col>
      <xdr:colOff>50800</xdr:colOff>
      <xdr:row>75</xdr:row>
      <xdr:rowOff>140595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2971818"/>
          <a:ext cx="889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113068</xdr:rowOff>
    </xdr:from>
    <xdr:to>
      <xdr:col>76</xdr:col>
      <xdr:colOff>114300</xdr:colOff>
      <xdr:row>75</xdr:row>
      <xdr:rowOff>119088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971818"/>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119088</xdr:rowOff>
    </xdr:from>
    <xdr:to>
      <xdr:col>71</xdr:col>
      <xdr:colOff>177800</xdr:colOff>
      <xdr:row>75</xdr:row>
      <xdr:rowOff>130632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977838"/>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106597</xdr:rowOff>
    </xdr:from>
    <xdr:to>
      <xdr:col>85</xdr:col>
      <xdr:colOff>177800</xdr:colOff>
      <xdr:row>76</xdr:row>
      <xdr:rowOff>36748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65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85024</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9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89795</xdr:rowOff>
    </xdr:from>
    <xdr:to>
      <xdr:col>81</xdr:col>
      <xdr:colOff>101600</xdr:colOff>
      <xdr:row>76</xdr:row>
      <xdr:rowOff>19946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485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11073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0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62268</xdr:rowOff>
    </xdr:from>
    <xdr:to>
      <xdr:col>76</xdr:col>
      <xdr:colOff>165100</xdr:colOff>
      <xdr:row>75</xdr:row>
      <xdr:rowOff>163869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921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154995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68288</xdr:rowOff>
    </xdr:from>
    <xdr:to>
      <xdr:col>72</xdr:col>
      <xdr:colOff>38100</xdr:colOff>
      <xdr:row>75</xdr:row>
      <xdr:rowOff>169887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927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161014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0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79832</xdr:rowOff>
    </xdr:from>
    <xdr:to>
      <xdr:col>67</xdr:col>
      <xdr:colOff>101600</xdr:colOff>
      <xdr:row>76</xdr:row>
      <xdr:rowOff>9982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9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1109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03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84722</xdr:rowOff>
    </xdr:from>
    <xdr:to>
      <xdr:col>85</xdr:col>
      <xdr:colOff>127000</xdr:colOff>
      <xdr:row>98</xdr:row>
      <xdr:rowOff>100191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15372"/>
          <a:ext cx="838200" cy="18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84722</xdr:rowOff>
    </xdr:from>
    <xdr:to>
      <xdr:col>81</xdr:col>
      <xdr:colOff>50800</xdr:colOff>
      <xdr:row>98</xdr:row>
      <xdr:rowOff>82728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15372"/>
          <a:ext cx="889000" cy="16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29430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82728</xdr:rowOff>
    </xdr:from>
    <xdr:to>
      <xdr:col>76</xdr:col>
      <xdr:colOff>114300</xdr:colOff>
      <xdr:row>98</xdr:row>
      <xdr:rowOff>103620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84828"/>
          <a:ext cx="8890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159829</xdr:rowOff>
    </xdr:from>
    <xdr:to>
      <xdr:col>71</xdr:col>
      <xdr:colOff>177800</xdr:colOff>
      <xdr:row>98</xdr:row>
      <xdr:rowOff>103620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790479"/>
          <a:ext cx="889000" cy="1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49391</xdr:rowOff>
    </xdr:from>
    <xdr:to>
      <xdr:col>85</xdr:col>
      <xdr:colOff>177800</xdr:colOff>
      <xdr:row>98</xdr:row>
      <xdr:rowOff>150991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135768</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6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33922</xdr:rowOff>
    </xdr:from>
    <xdr:to>
      <xdr:col>81</xdr:col>
      <xdr:colOff>101600</xdr:colOff>
      <xdr:row>97</xdr:row>
      <xdr:rowOff>135522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152049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43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31928</xdr:rowOff>
    </xdr:from>
    <xdr:to>
      <xdr:col>76</xdr:col>
      <xdr:colOff>165100</xdr:colOff>
      <xdr:row>98</xdr:row>
      <xdr:rowOff>133528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124655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2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52820</xdr:rowOff>
    </xdr:from>
    <xdr:to>
      <xdr:col>72</xdr:col>
      <xdr:colOff>38100</xdr:colOff>
      <xdr:row>98</xdr:row>
      <xdr:rowOff>154420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145547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109029</xdr:rowOff>
    </xdr:from>
    <xdr:to>
      <xdr:col>67</xdr:col>
      <xdr:colOff>101600</xdr:colOff>
      <xdr:row>98</xdr:row>
      <xdr:rowOff>39179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55706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1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96266</xdr:rowOff>
    </xdr:from>
    <xdr:to>
      <xdr:col>116</xdr:col>
      <xdr:colOff>63500</xdr:colOff>
      <xdr:row>39</xdr:row>
      <xdr:rowOff>96810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2816"/>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63826</xdr:rowOff>
    </xdr:from>
    <xdr:to>
      <xdr:col>111</xdr:col>
      <xdr:colOff>177800</xdr:colOff>
      <xdr:row>39</xdr:row>
      <xdr:rowOff>96266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50376"/>
          <a:ext cx="889000" cy="3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63826</xdr:rowOff>
    </xdr:from>
    <xdr:to>
      <xdr:col>107</xdr:col>
      <xdr:colOff>50800</xdr:colOff>
      <xdr:row>39</xdr:row>
      <xdr:rowOff>96266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750376"/>
          <a:ext cx="889000" cy="3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96266</xdr:rowOff>
    </xdr:from>
    <xdr:to>
      <xdr:col>102</xdr:col>
      <xdr:colOff>114300</xdr:colOff>
      <xdr:row>39</xdr:row>
      <xdr:rowOff>96266</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2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46010</xdr:rowOff>
    </xdr:from>
    <xdr:to>
      <xdr:col>116</xdr:col>
      <xdr:colOff>114300</xdr:colOff>
      <xdr:row>39</xdr:row>
      <xdr:rowOff>147610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132387</xdr:rowOff>
    </xdr:from>
    <xdr:ext cx="313932"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7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45466</xdr:rowOff>
    </xdr:from>
    <xdr:to>
      <xdr:col>112</xdr:col>
      <xdr:colOff>38100</xdr:colOff>
      <xdr:row>39</xdr:row>
      <xdr:rowOff>147066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138193</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66333" y="6824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13026</xdr:rowOff>
    </xdr:from>
    <xdr:to>
      <xdr:col>107</xdr:col>
      <xdr:colOff>101600</xdr:colOff>
      <xdr:row>39</xdr:row>
      <xdr:rowOff>114626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105753</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17" y="679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45466</xdr:rowOff>
    </xdr:from>
    <xdr:to>
      <xdr:col>102</xdr:col>
      <xdr:colOff>165100</xdr:colOff>
      <xdr:row>39</xdr:row>
      <xdr:rowOff>147066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138193</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88333" y="6824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45466</xdr:rowOff>
    </xdr:from>
    <xdr:to>
      <xdr:col>98</xdr:col>
      <xdr:colOff>38100</xdr:colOff>
      <xdr:row>39</xdr:row>
      <xdr:rowOff>147066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138193</xdr:rowOff>
    </xdr:from>
    <xdr:ext cx="313932"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99333" y="6824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126873</xdr:rowOff>
    </xdr:from>
    <xdr:to>
      <xdr:col>116</xdr:col>
      <xdr:colOff>63500</xdr:colOff>
      <xdr:row>55</xdr:row>
      <xdr:rowOff>127508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556623"/>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43324</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1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81280</xdr:rowOff>
    </xdr:from>
    <xdr:to>
      <xdr:col>111</xdr:col>
      <xdr:colOff>177800</xdr:colOff>
      <xdr:row>55</xdr:row>
      <xdr:rowOff>126873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511030"/>
          <a:ext cx="889000" cy="4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120794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23622</xdr:rowOff>
    </xdr:from>
    <xdr:to>
      <xdr:col>107</xdr:col>
      <xdr:colOff>50800</xdr:colOff>
      <xdr:row>55</xdr:row>
      <xdr:rowOff>81280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453372"/>
          <a:ext cx="8890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100601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136017</xdr:rowOff>
    </xdr:from>
    <xdr:to>
      <xdr:col>102</xdr:col>
      <xdr:colOff>114300</xdr:colOff>
      <xdr:row>55</xdr:row>
      <xdr:rowOff>23622</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394317"/>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84472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89298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6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76708</xdr:rowOff>
    </xdr:from>
    <xdr:to>
      <xdr:col>116</xdr:col>
      <xdr:colOff>114300</xdr:colOff>
      <xdr:row>56</xdr:row>
      <xdr:rowOff>6858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50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99585</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35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76073</xdr:rowOff>
    </xdr:from>
    <xdr:to>
      <xdr:col>112</xdr:col>
      <xdr:colOff>38100</xdr:colOff>
      <xdr:row>56</xdr:row>
      <xdr:rowOff>6223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5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22750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28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30480</xdr:rowOff>
    </xdr:from>
    <xdr:to>
      <xdr:col>107</xdr:col>
      <xdr:colOff>101600</xdr:colOff>
      <xdr:row>55</xdr:row>
      <xdr:rowOff>132080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148607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23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144272</xdr:rowOff>
    </xdr:from>
    <xdr:to>
      <xdr:col>102</xdr:col>
      <xdr:colOff>165100</xdr:colOff>
      <xdr:row>55</xdr:row>
      <xdr:rowOff>74422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4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90949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17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85217</xdr:rowOff>
    </xdr:from>
    <xdr:to>
      <xdr:col>98</xdr:col>
      <xdr:colOff>38100</xdr:colOff>
      <xdr:row>55</xdr:row>
      <xdr:rowOff>15367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34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31894</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11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9437</xdr:rowOff>
    </xdr:from>
    <xdr:to>
      <xdr:col>116</xdr:col>
      <xdr:colOff>63500</xdr:colOff>
      <xdr:row>76</xdr:row>
      <xdr:rowOff>14808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39637"/>
          <a:ext cx="8382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155797</xdr:rowOff>
    </xdr:from>
    <xdr:to>
      <xdr:col>111</xdr:col>
      <xdr:colOff>177800</xdr:colOff>
      <xdr:row>76</xdr:row>
      <xdr:rowOff>14808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014547"/>
          <a:ext cx="889000" cy="3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155797</xdr:rowOff>
    </xdr:from>
    <xdr:to>
      <xdr:col>107</xdr:col>
      <xdr:colOff>50800</xdr:colOff>
      <xdr:row>76</xdr:row>
      <xdr:rowOff>8293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014547"/>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70720</xdr:rowOff>
    </xdr:from>
    <xdr:to>
      <xdr:col>102</xdr:col>
      <xdr:colOff>114300</xdr:colOff>
      <xdr:row>76</xdr:row>
      <xdr:rowOff>8293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929470"/>
          <a:ext cx="889000" cy="10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130086</xdr:rowOff>
    </xdr:from>
    <xdr:to>
      <xdr:col>116</xdr:col>
      <xdr:colOff>114300</xdr:colOff>
      <xdr:row>76</xdr:row>
      <xdr:rowOff>60235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888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152963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8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135458</xdr:rowOff>
    </xdr:from>
    <xdr:to>
      <xdr:col>112</xdr:col>
      <xdr:colOff>38100</xdr:colOff>
      <xdr:row>76</xdr:row>
      <xdr:rowOff>65608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82135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76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104997</xdr:rowOff>
    </xdr:from>
    <xdr:to>
      <xdr:col>107</xdr:col>
      <xdr:colOff>101600</xdr:colOff>
      <xdr:row>76</xdr:row>
      <xdr:rowOff>35148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637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51674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73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128943</xdr:rowOff>
    </xdr:from>
    <xdr:to>
      <xdr:col>102</xdr:col>
      <xdr:colOff>165100</xdr:colOff>
      <xdr:row>76</xdr:row>
      <xdr:rowOff>59094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876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75620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7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19920</xdr:rowOff>
    </xdr:from>
    <xdr:to>
      <xdr:col>98</xdr:col>
      <xdr:colOff>38100</xdr:colOff>
      <xdr:row>75</xdr:row>
      <xdr:rowOff>121520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138047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65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・歳出決算総額は、住民一人当たり</a:t>
          </a:r>
          <a:r>
            <a:rPr lang="en-US" altLang="ja-JP" sz="1100" b="0" i="0" baseline="0">
              <a:solidFill>
                <a:schemeClr val="dk1"/>
              </a:solidFill>
              <a:effectLst/>
              <a:latin typeface="+mn-lt"/>
              <a:ea typeface="+mn-ea"/>
              <a:cs typeface="+mn-cs"/>
            </a:rPr>
            <a:t>531,458</a:t>
          </a:r>
          <a:r>
            <a:rPr lang="ja-JP" altLang="ja-JP" sz="1100" b="0" i="0" baseline="0">
              <a:solidFill>
                <a:schemeClr val="dk1"/>
              </a:solidFill>
              <a:effectLst/>
              <a:latin typeface="+mn-lt"/>
              <a:ea typeface="+mn-ea"/>
              <a:cs typeface="+mn-cs"/>
            </a:rPr>
            <a:t>円となっている。主な構成項目である人件費は、住民一人当たり</a:t>
          </a:r>
          <a:r>
            <a:rPr lang="en-US" altLang="ja-JP" sz="1100" b="0" i="0" baseline="0">
              <a:solidFill>
                <a:schemeClr val="dk1"/>
              </a:solidFill>
              <a:effectLst/>
              <a:latin typeface="+mn-lt"/>
              <a:ea typeface="+mn-ea"/>
              <a:cs typeface="+mn-cs"/>
            </a:rPr>
            <a:t>63,710</a:t>
          </a:r>
          <a:r>
            <a:rPr lang="ja-JP" altLang="ja-JP" sz="1100" b="0" i="0" baseline="0">
              <a:solidFill>
                <a:schemeClr val="dk1"/>
              </a:solidFill>
              <a:effectLst/>
              <a:latin typeface="+mn-lt"/>
              <a:ea typeface="+mn-ea"/>
              <a:cs typeface="+mn-cs"/>
            </a:rPr>
            <a:t>円となっており、ほぼ横ばいで推移している。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そのほか特に増減の大きい項目としては、災害復旧事業費、物件費、普通建設事業費があげられる。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災害復旧事業費については、住民一人当たり</a:t>
          </a:r>
          <a:r>
            <a:rPr lang="en-US" altLang="ja-JP" sz="1100" b="0" i="0" baseline="0">
              <a:solidFill>
                <a:schemeClr val="dk1"/>
              </a:solidFill>
              <a:effectLst/>
              <a:latin typeface="+mn-lt"/>
              <a:ea typeface="+mn-ea"/>
              <a:cs typeface="+mn-cs"/>
            </a:rPr>
            <a:t>5,072</a:t>
          </a:r>
          <a:r>
            <a:rPr lang="ja-JP" altLang="ja-JP" sz="1100" b="0" i="0" baseline="0">
              <a:solidFill>
                <a:schemeClr val="dk1"/>
              </a:solidFill>
              <a:effectLst/>
              <a:latin typeface="+mn-lt"/>
              <a:ea typeface="+mn-ea"/>
              <a:cs typeface="+mn-cs"/>
            </a:rPr>
            <a:t>円と大幅に</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したが、前年度</a:t>
          </a:r>
          <a:r>
            <a:rPr lang="ja-JP" altLang="en-US" sz="1100" b="0" i="0" baseline="0">
              <a:solidFill>
                <a:schemeClr val="dk1"/>
              </a:solidFill>
              <a:effectLst/>
              <a:latin typeface="+mn-lt"/>
              <a:ea typeface="+mn-ea"/>
              <a:cs typeface="+mn-cs"/>
            </a:rPr>
            <a:t>見舞われた台風</a:t>
          </a:r>
          <a:r>
            <a:rPr lang="en-US" altLang="ja-JP" sz="1100" b="0" i="0" baseline="0">
              <a:solidFill>
                <a:schemeClr val="dk1"/>
              </a:solidFill>
              <a:effectLst/>
              <a:latin typeface="+mn-lt"/>
              <a:ea typeface="+mn-ea"/>
              <a:cs typeface="+mn-cs"/>
            </a:rPr>
            <a:t>19</a:t>
          </a:r>
          <a:r>
            <a:rPr lang="ja-JP" altLang="en-US" sz="1100" b="0" i="0" baseline="0">
              <a:solidFill>
                <a:schemeClr val="dk1"/>
              </a:solidFill>
              <a:effectLst/>
              <a:latin typeface="+mn-lt"/>
              <a:ea typeface="+mn-ea"/>
              <a:cs typeface="+mn-cs"/>
            </a:rPr>
            <a:t>号の災害による</a:t>
          </a:r>
          <a:r>
            <a:rPr lang="ja-JP" altLang="ja-JP" sz="1100" b="0" i="0" baseline="0">
              <a:solidFill>
                <a:schemeClr val="dk1"/>
              </a:solidFill>
              <a:effectLst/>
              <a:latin typeface="+mn-lt"/>
              <a:ea typeface="+mn-ea"/>
              <a:cs typeface="+mn-cs"/>
            </a:rPr>
            <a:t>災害復旧事業費が主な要因である。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物件費については住民一人当たり</a:t>
          </a:r>
          <a:r>
            <a:rPr lang="en-US" altLang="ja-JP" sz="1100" b="0" i="0" baseline="0">
              <a:solidFill>
                <a:schemeClr val="dk1"/>
              </a:solidFill>
              <a:effectLst/>
              <a:latin typeface="+mn-lt"/>
              <a:ea typeface="+mn-ea"/>
              <a:cs typeface="+mn-cs"/>
            </a:rPr>
            <a:t>96,576</a:t>
          </a:r>
          <a:r>
            <a:rPr lang="ja-JP" altLang="ja-JP" sz="1100" b="0" i="0" baseline="0">
              <a:solidFill>
                <a:schemeClr val="dk1"/>
              </a:solidFill>
              <a:effectLst/>
              <a:latin typeface="+mn-lt"/>
              <a:ea typeface="+mn-ea"/>
              <a:cs typeface="+mn-cs"/>
            </a:rPr>
            <a:t>円と</a:t>
          </a:r>
          <a:r>
            <a:rPr lang="ja-JP" altLang="en-US" sz="1100" b="0" i="0" baseline="0">
              <a:solidFill>
                <a:schemeClr val="dk1"/>
              </a:solidFill>
              <a:effectLst/>
              <a:latin typeface="+mn-lt"/>
              <a:ea typeface="+mn-ea"/>
              <a:cs typeface="+mn-cs"/>
            </a:rPr>
            <a:t>軽微に</a:t>
          </a:r>
          <a:r>
            <a:rPr lang="ja-JP" altLang="ja-JP" sz="1100" b="0" i="0" baseline="0">
              <a:solidFill>
                <a:schemeClr val="dk1"/>
              </a:solidFill>
              <a:effectLst/>
              <a:latin typeface="+mn-lt"/>
              <a:ea typeface="+mn-ea"/>
              <a:cs typeface="+mn-cs"/>
            </a:rPr>
            <a:t>減少し、要因としては平成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年度以降実施してきた住宅除染が完了し、対前年度比で除染業務委託料が大幅に減少したためである。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普通建設事業費については、住民一人当たり</a:t>
          </a:r>
          <a:r>
            <a:rPr lang="en-US" altLang="ja-JP" sz="1100" b="0" i="0" baseline="0">
              <a:solidFill>
                <a:schemeClr val="dk1"/>
              </a:solidFill>
              <a:effectLst/>
              <a:latin typeface="+mn-lt"/>
              <a:ea typeface="+mn-ea"/>
              <a:cs typeface="+mn-cs"/>
            </a:rPr>
            <a:t>150,627</a:t>
          </a:r>
          <a:r>
            <a:rPr lang="ja-JP" altLang="ja-JP" sz="1100" b="0" i="0" baseline="0">
              <a:solidFill>
                <a:schemeClr val="dk1"/>
              </a:solidFill>
              <a:effectLst/>
              <a:latin typeface="+mn-lt"/>
              <a:ea typeface="+mn-ea"/>
              <a:cs typeface="+mn-cs"/>
            </a:rPr>
            <a:t>円と</a:t>
          </a:r>
          <a:r>
            <a:rPr lang="ja-JP" altLang="en-US" sz="1100" b="0" i="0" baseline="0">
              <a:solidFill>
                <a:schemeClr val="dk1"/>
              </a:solidFill>
              <a:effectLst/>
              <a:latin typeface="+mn-lt"/>
              <a:ea typeface="+mn-ea"/>
              <a:cs typeface="+mn-cs"/>
            </a:rPr>
            <a:t>軽微に減少</a:t>
          </a:r>
          <a:r>
            <a:rPr lang="ja-JP" altLang="ja-JP" sz="1100" b="0" i="0" baseline="0">
              <a:solidFill>
                <a:schemeClr val="dk1"/>
              </a:solidFill>
              <a:effectLst/>
              <a:latin typeface="+mn-lt"/>
              <a:ea typeface="+mn-ea"/>
              <a:cs typeface="+mn-cs"/>
            </a:rPr>
            <a:t>したが、要因としては</a:t>
          </a:r>
          <a:r>
            <a:rPr kumimoji="1" lang="ja-JP" altLang="ja-JP" sz="1100" b="0" i="0" baseline="0">
              <a:solidFill>
                <a:schemeClr val="dk1"/>
              </a:solidFill>
              <a:effectLst/>
              <a:latin typeface="+mn-lt"/>
              <a:ea typeface="+mn-ea"/>
              <a:cs typeface="+mn-cs"/>
            </a:rPr>
            <a:t>防衛補助事業で実施している白河布引山演習場周辺道路改修事業（川谷由井ヶ原線）の雪割橋架工事</a:t>
          </a:r>
          <a:r>
            <a:rPr lang="ja-JP" altLang="en-US" sz="1100" b="0" i="0" baseline="0">
              <a:solidFill>
                <a:schemeClr val="dk1"/>
              </a:solidFill>
              <a:effectLst/>
              <a:latin typeface="+mn-lt"/>
              <a:ea typeface="+mn-ea"/>
              <a:cs typeface="+mn-cs"/>
            </a:rPr>
            <a:t>が完了に近づいていて、徐々に事業縮小となっていること</a:t>
          </a:r>
          <a:r>
            <a:rPr lang="ja-JP" altLang="ja-JP" sz="1100" b="0" i="0" baseline="0">
              <a:solidFill>
                <a:schemeClr val="dk1"/>
              </a:solidFill>
              <a:effectLst/>
              <a:latin typeface="+mn-lt"/>
              <a:ea typeface="+mn-ea"/>
              <a:cs typeface="+mn-cs"/>
            </a:rPr>
            <a:t>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20,291
20,004
192.06
11,400,096
10,783,821
426,763
5,579,804
6,524,797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37157</xdr:rowOff>
    </xdr:from>
    <xdr:to>
      <xdr:col>24</xdr:col>
      <xdr:colOff>63500</xdr:colOff>
      <xdr:row>32</xdr:row>
      <xdr:rowOff>42708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523557"/>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37157</xdr:rowOff>
    </xdr:from>
    <xdr:to>
      <xdr:col>19</xdr:col>
      <xdr:colOff>177800</xdr:colOff>
      <xdr:row>32</xdr:row>
      <xdr:rowOff>72426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523557"/>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161580</xdr:rowOff>
    </xdr:from>
    <xdr:to>
      <xdr:col>15</xdr:col>
      <xdr:colOff>50800</xdr:colOff>
      <xdr:row>32</xdr:row>
      <xdr:rowOff>72426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47653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141660</xdr:rowOff>
    </xdr:from>
    <xdr:to>
      <xdr:col>10</xdr:col>
      <xdr:colOff>114300</xdr:colOff>
      <xdr:row>31</xdr:row>
      <xdr:rowOff>161580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285160"/>
          <a:ext cx="889000" cy="19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163358</xdr:rowOff>
    </xdr:from>
    <xdr:to>
      <xdr:col>24</xdr:col>
      <xdr:colOff>114300</xdr:colOff>
      <xdr:row>32</xdr:row>
      <xdr:rowOff>93508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14785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2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157807</xdr:rowOff>
    </xdr:from>
    <xdr:to>
      <xdr:col>20</xdr:col>
      <xdr:colOff>38100</xdr:colOff>
      <xdr:row>32</xdr:row>
      <xdr:rowOff>87957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104484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24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21626</xdr:rowOff>
    </xdr:from>
    <xdr:to>
      <xdr:col>15</xdr:col>
      <xdr:colOff>101600</xdr:colOff>
      <xdr:row>32</xdr:row>
      <xdr:rowOff>123226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139753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8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110780</xdr:rowOff>
    </xdr:from>
    <xdr:to>
      <xdr:col>10</xdr:col>
      <xdr:colOff>165100</xdr:colOff>
      <xdr:row>32</xdr:row>
      <xdr:rowOff>40930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57457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0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90860</xdr:rowOff>
    </xdr:from>
    <xdr:to>
      <xdr:col>6</xdr:col>
      <xdr:colOff>38100</xdr:colOff>
      <xdr:row>31</xdr:row>
      <xdr:rowOff>21010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2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37537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0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164855</xdr:rowOff>
    </xdr:from>
    <xdr:to>
      <xdr:col>24</xdr:col>
      <xdr:colOff>63500</xdr:colOff>
      <xdr:row>57</xdr:row>
      <xdr:rowOff>6197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66055"/>
          <a:ext cx="838200" cy="1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111799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1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164855</xdr:rowOff>
    </xdr:from>
    <xdr:to>
      <xdr:col>19</xdr:col>
      <xdr:colOff>177800</xdr:colOff>
      <xdr:row>57</xdr:row>
      <xdr:rowOff>56988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766055"/>
          <a:ext cx="889000" cy="6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29547</xdr:rowOff>
    </xdr:from>
    <xdr:to>
      <xdr:col>15</xdr:col>
      <xdr:colOff>50800</xdr:colOff>
      <xdr:row>57</xdr:row>
      <xdr:rowOff>56988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02197"/>
          <a:ext cx="889000" cy="2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160850</xdr:rowOff>
    </xdr:from>
    <xdr:to>
      <xdr:col>10</xdr:col>
      <xdr:colOff>114300</xdr:colOff>
      <xdr:row>57</xdr:row>
      <xdr:rowOff>29547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62050"/>
          <a:ext cx="889000" cy="4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126847</xdr:rowOff>
    </xdr:from>
    <xdr:to>
      <xdr:col>24</xdr:col>
      <xdr:colOff>114300</xdr:colOff>
      <xdr:row>57</xdr:row>
      <xdr:rowOff>56997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149724</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7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114055</xdr:rowOff>
    </xdr:from>
    <xdr:to>
      <xdr:col>20</xdr:col>
      <xdr:colOff>38100</xdr:colOff>
      <xdr:row>57</xdr:row>
      <xdr:rowOff>44205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35332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0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6188</xdr:rowOff>
    </xdr:from>
    <xdr:to>
      <xdr:col>15</xdr:col>
      <xdr:colOff>101600</xdr:colOff>
      <xdr:row>57</xdr:row>
      <xdr:rowOff>107788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7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98915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7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150197</xdr:rowOff>
    </xdr:from>
    <xdr:to>
      <xdr:col>10</xdr:col>
      <xdr:colOff>165100</xdr:colOff>
      <xdr:row>57</xdr:row>
      <xdr:rowOff>80347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71474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4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110050</xdr:rowOff>
    </xdr:from>
    <xdr:to>
      <xdr:col>6</xdr:col>
      <xdr:colOff>38100</xdr:colOff>
      <xdr:row>57</xdr:row>
      <xdr:rowOff>40200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56727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4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109956</xdr:rowOff>
    </xdr:from>
    <xdr:to>
      <xdr:col>24</xdr:col>
      <xdr:colOff>62865</xdr:colOff>
      <xdr:row>78</xdr:row>
      <xdr:rowOff>87517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3311606"/>
          <a:ext cx="1270" cy="14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105640</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87517</xdr:rowOff>
    </xdr:from>
    <xdr:to>
      <xdr:col>24</xdr:col>
      <xdr:colOff>152400</xdr:colOff>
      <xdr:row>78</xdr:row>
      <xdr:rowOff>87517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60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56633</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308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77</xdr:row>
      <xdr:rowOff>109956</xdr:rowOff>
    </xdr:from>
    <xdr:to>
      <xdr:col>24</xdr:col>
      <xdr:colOff>152400</xdr:colOff>
      <xdr:row>77</xdr:row>
      <xdr:rowOff>109956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1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109956</xdr:rowOff>
    </xdr:from>
    <xdr:to>
      <xdr:col>24</xdr:col>
      <xdr:colOff>63500</xdr:colOff>
      <xdr:row>77</xdr:row>
      <xdr:rowOff>124320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311606"/>
          <a:ext cx="8382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150091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335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214</xdr:rowOff>
    </xdr:from>
    <xdr:to>
      <xdr:col>24</xdr:col>
      <xdr:colOff>114300</xdr:colOff>
      <xdr:row>78</xdr:row>
      <xdr:rowOff>101814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3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126836</xdr:rowOff>
    </xdr:from>
    <xdr:to>
      <xdr:col>19</xdr:col>
      <xdr:colOff>177800</xdr:colOff>
      <xdr:row>77</xdr:row>
      <xdr:rowOff>124320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3157036"/>
          <a:ext cx="889000" cy="16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6550</xdr:rowOff>
    </xdr:from>
    <xdr:to>
      <xdr:col>20</xdr:col>
      <xdr:colOff>38100</xdr:colOff>
      <xdr:row>78</xdr:row>
      <xdr:rowOff>108150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37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99277</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47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65937</xdr:rowOff>
    </xdr:from>
    <xdr:to>
      <xdr:col>15</xdr:col>
      <xdr:colOff>50800</xdr:colOff>
      <xdr:row>76</xdr:row>
      <xdr:rowOff>126836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067437"/>
          <a:ext cx="889000" cy="108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933</xdr:rowOff>
    </xdr:from>
    <xdr:to>
      <xdr:col>15</xdr:col>
      <xdr:colOff>101600</xdr:colOff>
      <xdr:row>78</xdr:row>
      <xdr:rowOff>102533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37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93660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46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65937</xdr:rowOff>
    </xdr:from>
    <xdr:to>
      <xdr:col>10</xdr:col>
      <xdr:colOff>114300</xdr:colOff>
      <xdr:row>73</xdr:row>
      <xdr:rowOff>37149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067437"/>
          <a:ext cx="889000" cy="48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158121</xdr:rowOff>
    </xdr:from>
    <xdr:to>
      <xdr:col>10</xdr:col>
      <xdr:colOff>165100</xdr:colOff>
      <xdr:row>78</xdr:row>
      <xdr:rowOff>88271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79398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45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2246</xdr:rowOff>
    </xdr:from>
    <xdr:to>
      <xdr:col>6</xdr:col>
      <xdr:colOff>38100</xdr:colOff>
      <xdr:row>78</xdr:row>
      <xdr:rowOff>103846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94973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4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59156</xdr:rowOff>
    </xdr:from>
    <xdr:to>
      <xdr:col>24</xdr:col>
      <xdr:colOff>114300</xdr:colOff>
      <xdr:row>77</xdr:row>
      <xdr:rowOff>160756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2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12183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21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73520</xdr:rowOff>
    </xdr:from>
    <xdr:to>
      <xdr:col>20</xdr:col>
      <xdr:colOff>38100</xdr:colOff>
      <xdr:row>78</xdr:row>
      <xdr:rowOff>3670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20197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0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76036</xdr:rowOff>
    </xdr:from>
    <xdr:to>
      <xdr:col>15</xdr:col>
      <xdr:colOff>101600</xdr:colOff>
      <xdr:row>77</xdr:row>
      <xdr:rowOff>6186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22713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88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15137</xdr:rowOff>
    </xdr:from>
    <xdr:to>
      <xdr:col>10</xdr:col>
      <xdr:colOff>165100</xdr:colOff>
      <xdr:row>70</xdr:row>
      <xdr:rowOff>116737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0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68</xdr:row>
      <xdr:rowOff>133264</xdr:rowOff>
    </xdr:from>
    <xdr:ext cx="690189"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674205" y="117918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157799</xdr:rowOff>
    </xdr:from>
    <xdr:to>
      <xdr:col>6</xdr:col>
      <xdr:colOff>38100</xdr:colOff>
      <xdr:row>73</xdr:row>
      <xdr:rowOff>87949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5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104476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27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109829</xdr:rowOff>
    </xdr:from>
    <xdr:to>
      <xdr:col>24</xdr:col>
      <xdr:colOff>63500</xdr:colOff>
      <xdr:row>97</xdr:row>
      <xdr:rowOff>118187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40479"/>
          <a:ext cx="838200" cy="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96622</xdr:rowOff>
    </xdr:from>
    <xdr:to>
      <xdr:col>19</xdr:col>
      <xdr:colOff>177800</xdr:colOff>
      <xdr:row>97</xdr:row>
      <xdr:rowOff>118187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27272"/>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43142</xdr:rowOff>
    </xdr:from>
    <xdr:to>
      <xdr:col>15</xdr:col>
      <xdr:colOff>50800</xdr:colOff>
      <xdr:row>97</xdr:row>
      <xdr:rowOff>96622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73792"/>
          <a:ext cx="889000" cy="5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26403</xdr:rowOff>
    </xdr:from>
    <xdr:to>
      <xdr:col>10</xdr:col>
      <xdr:colOff>114300</xdr:colOff>
      <xdr:row>97</xdr:row>
      <xdr:rowOff>43142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57053"/>
          <a:ext cx="889000" cy="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59029</xdr:rowOff>
    </xdr:from>
    <xdr:to>
      <xdr:col>24</xdr:col>
      <xdr:colOff>114300</xdr:colOff>
      <xdr:row>97</xdr:row>
      <xdr:rowOff>160629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145406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67387</xdr:rowOff>
    </xdr:from>
    <xdr:to>
      <xdr:col>20</xdr:col>
      <xdr:colOff>38100</xdr:colOff>
      <xdr:row>97</xdr:row>
      <xdr:rowOff>168987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9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160114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9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45822</xdr:rowOff>
    </xdr:from>
    <xdr:to>
      <xdr:col>15</xdr:col>
      <xdr:colOff>101600</xdr:colOff>
      <xdr:row>97</xdr:row>
      <xdr:rowOff>147422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138549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163792</xdr:rowOff>
    </xdr:from>
    <xdr:to>
      <xdr:col>10</xdr:col>
      <xdr:colOff>165100</xdr:colOff>
      <xdr:row>97</xdr:row>
      <xdr:rowOff>93942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85069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1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147053</xdr:rowOff>
    </xdr:from>
    <xdr:to>
      <xdr:col>6</xdr:col>
      <xdr:colOff>38100</xdr:colOff>
      <xdr:row>97</xdr:row>
      <xdr:rowOff>77203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0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68330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69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126311</xdr:rowOff>
    </xdr:from>
    <xdr:to>
      <xdr:col>50</xdr:col>
      <xdr:colOff>114300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469961"/>
          <a:ext cx="889000" cy="3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126311</xdr:rowOff>
    </xdr:from>
    <xdr:to>
      <xdr:col>45</xdr:col>
      <xdr:colOff>177800</xdr:colOff>
      <xdr:row>37</xdr:row>
      <xdr:rowOff>156028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46996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48386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156028</xdr:rowOff>
    </xdr:from>
    <xdr:to>
      <xdr:col>41</xdr:col>
      <xdr:colOff>50800</xdr:colOff>
      <xdr:row>38</xdr:row>
      <xdr:rowOff>73079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499678"/>
          <a:ext cx="889000" cy="8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75511</xdr:rowOff>
    </xdr:from>
    <xdr:to>
      <xdr:col>46</xdr:col>
      <xdr:colOff>38100</xdr:colOff>
      <xdr:row>38</xdr:row>
      <xdr:rowOff>5660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191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22188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194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105228</xdr:rowOff>
    </xdr:from>
    <xdr:to>
      <xdr:col>41</xdr:col>
      <xdr:colOff>101600</xdr:colOff>
      <xdr:row>38</xdr:row>
      <xdr:rowOff>35378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26505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4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22279</xdr:rowOff>
    </xdr:from>
    <xdr:to>
      <xdr:col>36</xdr:col>
      <xdr:colOff>165100</xdr:colOff>
      <xdr:row>38</xdr:row>
      <xdr:rowOff>123879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115006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30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52581</xdr:rowOff>
    </xdr:from>
    <xdr:to>
      <xdr:col>55</xdr:col>
      <xdr:colOff>0</xdr:colOff>
      <xdr:row>54</xdr:row>
      <xdr:rowOff>117777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8625081"/>
          <a:ext cx="838200" cy="75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52581</xdr:rowOff>
    </xdr:from>
    <xdr:to>
      <xdr:col>50</xdr:col>
      <xdr:colOff>114300</xdr:colOff>
      <xdr:row>51</xdr:row>
      <xdr:rowOff>145690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8625081"/>
          <a:ext cx="889000" cy="26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145690</xdr:rowOff>
    </xdr:from>
    <xdr:to>
      <xdr:col>45</xdr:col>
      <xdr:colOff>177800</xdr:colOff>
      <xdr:row>54</xdr:row>
      <xdr:rowOff>61451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8889640"/>
          <a:ext cx="889000" cy="4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64035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61451</xdr:rowOff>
    </xdr:from>
    <xdr:to>
      <xdr:col>41</xdr:col>
      <xdr:colOff>50800</xdr:colOff>
      <xdr:row>55</xdr:row>
      <xdr:rowOff>2380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319751"/>
          <a:ext cx="889000" cy="11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66977</xdr:rowOff>
    </xdr:from>
    <xdr:to>
      <xdr:col>55</xdr:col>
      <xdr:colOff>50800</xdr:colOff>
      <xdr:row>54</xdr:row>
      <xdr:rowOff>168577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3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89854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1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1781</xdr:rowOff>
    </xdr:from>
    <xdr:to>
      <xdr:col>50</xdr:col>
      <xdr:colOff>165100</xdr:colOff>
      <xdr:row>50</xdr:row>
      <xdr:rowOff>103381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857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119908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834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94890</xdr:rowOff>
    </xdr:from>
    <xdr:to>
      <xdr:col>46</xdr:col>
      <xdr:colOff>38100</xdr:colOff>
      <xdr:row>52</xdr:row>
      <xdr:rowOff>25040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88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41567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861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10651</xdr:rowOff>
    </xdr:from>
    <xdr:to>
      <xdr:col>41</xdr:col>
      <xdr:colOff>101600</xdr:colOff>
      <xdr:row>54</xdr:row>
      <xdr:rowOff>112251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26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128778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04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123030</xdr:rowOff>
    </xdr:from>
    <xdr:to>
      <xdr:col>36</xdr:col>
      <xdr:colOff>165100</xdr:colOff>
      <xdr:row>55</xdr:row>
      <xdr:rowOff>53180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3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69707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15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60034</xdr:rowOff>
    </xdr:from>
    <xdr:to>
      <xdr:col>55</xdr:col>
      <xdr:colOff>0</xdr:colOff>
      <xdr:row>76</xdr:row>
      <xdr:rowOff>86740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090234"/>
          <a:ext cx="838200" cy="2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60034</xdr:rowOff>
    </xdr:from>
    <xdr:to>
      <xdr:col>50</xdr:col>
      <xdr:colOff>114300</xdr:colOff>
      <xdr:row>76</xdr:row>
      <xdr:rowOff>82855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090234"/>
          <a:ext cx="889000" cy="2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50716</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04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80950</xdr:rowOff>
    </xdr:from>
    <xdr:to>
      <xdr:col>45</xdr:col>
      <xdr:colOff>177800</xdr:colOff>
      <xdr:row>76</xdr:row>
      <xdr:rowOff>82855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1111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64300</xdr:rowOff>
    </xdr:from>
    <xdr:to>
      <xdr:col>41</xdr:col>
      <xdr:colOff>50800</xdr:colOff>
      <xdr:row>76</xdr:row>
      <xdr:rowOff>80950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2751600"/>
          <a:ext cx="889000" cy="3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85158</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35286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35940</xdr:rowOff>
    </xdr:from>
    <xdr:to>
      <xdr:col>55</xdr:col>
      <xdr:colOff>50800</xdr:colOff>
      <xdr:row>76</xdr:row>
      <xdr:rowOff>137540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0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58818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1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9234</xdr:rowOff>
    </xdr:from>
    <xdr:to>
      <xdr:col>50</xdr:col>
      <xdr:colOff>165100</xdr:colOff>
      <xdr:row>76</xdr:row>
      <xdr:rowOff>110834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127360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8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32055</xdr:rowOff>
    </xdr:from>
    <xdr:to>
      <xdr:col>46</xdr:col>
      <xdr:colOff>38100</xdr:colOff>
      <xdr:row>76</xdr:row>
      <xdr:rowOff>133655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0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150182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8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30150</xdr:rowOff>
    </xdr:from>
    <xdr:to>
      <xdr:col>41</xdr:col>
      <xdr:colOff>101600</xdr:colOff>
      <xdr:row>76</xdr:row>
      <xdr:rowOff>131750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0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148277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83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13500</xdr:rowOff>
    </xdr:from>
    <xdr:to>
      <xdr:col>36</xdr:col>
      <xdr:colOff>165100</xdr:colOff>
      <xdr:row>74</xdr:row>
      <xdr:rowOff>115100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7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131627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4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159610</xdr:rowOff>
    </xdr:from>
    <xdr:to>
      <xdr:col>55</xdr:col>
      <xdr:colOff>0</xdr:colOff>
      <xdr:row>91</xdr:row>
      <xdr:rowOff>45334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5590110"/>
          <a:ext cx="838200" cy="5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45334</xdr:rowOff>
    </xdr:from>
    <xdr:to>
      <xdr:col>50</xdr:col>
      <xdr:colOff>114300</xdr:colOff>
      <xdr:row>93</xdr:row>
      <xdr:rowOff>47940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5647284"/>
          <a:ext cx="889000" cy="34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47940</xdr:rowOff>
    </xdr:from>
    <xdr:to>
      <xdr:col>45</xdr:col>
      <xdr:colOff>177800</xdr:colOff>
      <xdr:row>95</xdr:row>
      <xdr:rowOff>83396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5992790"/>
          <a:ext cx="889000" cy="37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153415</xdr:rowOff>
    </xdr:from>
    <xdr:to>
      <xdr:col>41</xdr:col>
      <xdr:colOff>50800</xdr:colOff>
      <xdr:row>95</xdr:row>
      <xdr:rowOff>83396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098265"/>
          <a:ext cx="889000" cy="27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108810</xdr:rowOff>
    </xdr:from>
    <xdr:to>
      <xdr:col>55</xdr:col>
      <xdr:colOff>50800</xdr:colOff>
      <xdr:row>91</xdr:row>
      <xdr:rowOff>38960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55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23737</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45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165984</xdr:rowOff>
    </xdr:from>
    <xdr:to>
      <xdr:col>50</xdr:col>
      <xdr:colOff>165100</xdr:colOff>
      <xdr:row>91</xdr:row>
      <xdr:rowOff>96134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559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112661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5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168590</xdr:rowOff>
    </xdr:from>
    <xdr:to>
      <xdr:col>46</xdr:col>
      <xdr:colOff>38100</xdr:colOff>
      <xdr:row>93</xdr:row>
      <xdr:rowOff>98740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59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115267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571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32596</xdr:rowOff>
    </xdr:from>
    <xdr:to>
      <xdr:col>41</xdr:col>
      <xdr:colOff>101600</xdr:colOff>
      <xdr:row>95</xdr:row>
      <xdr:rowOff>134196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150723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09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102615</xdr:rowOff>
    </xdr:from>
    <xdr:to>
      <xdr:col>36</xdr:col>
      <xdr:colOff>165100</xdr:colOff>
      <xdr:row>94</xdr:row>
      <xdr:rowOff>32765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0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49292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82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50638</xdr:rowOff>
    </xdr:from>
    <xdr:to>
      <xdr:col>85</xdr:col>
      <xdr:colOff>127000</xdr:colOff>
      <xdr:row>37</xdr:row>
      <xdr:rowOff>90780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394288"/>
          <a:ext cx="8382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90780</xdr:rowOff>
    </xdr:from>
    <xdr:to>
      <xdr:col>81</xdr:col>
      <xdr:colOff>50800</xdr:colOff>
      <xdr:row>37</xdr:row>
      <xdr:rowOff>101935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434430"/>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101935</xdr:rowOff>
    </xdr:from>
    <xdr:to>
      <xdr:col>76</xdr:col>
      <xdr:colOff>114300</xdr:colOff>
      <xdr:row>37</xdr:row>
      <xdr:rowOff>106507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4558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106507</xdr:rowOff>
    </xdr:from>
    <xdr:to>
      <xdr:col>71</xdr:col>
      <xdr:colOff>177800</xdr:colOff>
      <xdr:row>37</xdr:row>
      <xdr:rowOff>143861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450157"/>
          <a:ext cx="889000" cy="3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171288</xdr:rowOff>
    </xdr:from>
    <xdr:to>
      <xdr:col>85</xdr:col>
      <xdr:colOff>177800</xdr:colOff>
      <xdr:row>37</xdr:row>
      <xdr:rowOff>101438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149715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2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39980</xdr:rowOff>
    </xdr:from>
    <xdr:to>
      <xdr:col>81</xdr:col>
      <xdr:colOff>101600</xdr:colOff>
      <xdr:row>37</xdr:row>
      <xdr:rowOff>141580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132707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51135</xdr:rowOff>
    </xdr:from>
    <xdr:to>
      <xdr:col>76</xdr:col>
      <xdr:colOff>165100</xdr:colOff>
      <xdr:row>37</xdr:row>
      <xdr:rowOff>152735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143863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4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55707</xdr:rowOff>
    </xdr:from>
    <xdr:to>
      <xdr:col>72</xdr:col>
      <xdr:colOff>38100</xdr:colOff>
      <xdr:row>37</xdr:row>
      <xdr:rowOff>157307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148434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4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93061</xdr:rowOff>
    </xdr:from>
    <xdr:to>
      <xdr:col>67</xdr:col>
      <xdr:colOff>101600</xdr:colOff>
      <xdr:row>38</xdr:row>
      <xdr:rowOff>23211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3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14337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2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28518</xdr:rowOff>
    </xdr:from>
    <xdr:to>
      <xdr:col>85</xdr:col>
      <xdr:colOff>127000</xdr:colOff>
      <xdr:row>57</xdr:row>
      <xdr:rowOff>96217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01168"/>
          <a:ext cx="838200" cy="6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96217</xdr:rowOff>
    </xdr:from>
    <xdr:to>
      <xdr:col>81</xdr:col>
      <xdr:colOff>50800</xdr:colOff>
      <xdr:row>57</xdr:row>
      <xdr:rowOff>104708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68867"/>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162397</xdr:rowOff>
    </xdr:from>
    <xdr:to>
      <xdr:col>76</xdr:col>
      <xdr:colOff>114300</xdr:colOff>
      <xdr:row>57</xdr:row>
      <xdr:rowOff>104708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592147"/>
          <a:ext cx="889000" cy="28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102046</xdr:rowOff>
    </xdr:from>
    <xdr:to>
      <xdr:col>71</xdr:col>
      <xdr:colOff>177800</xdr:colOff>
      <xdr:row>55</xdr:row>
      <xdr:rowOff>162397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531796"/>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159959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149168</xdr:rowOff>
    </xdr:from>
    <xdr:to>
      <xdr:col>85</xdr:col>
      <xdr:colOff>177800</xdr:colOff>
      <xdr:row>57</xdr:row>
      <xdr:rowOff>79318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127595</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45417</xdr:rowOff>
    </xdr:from>
    <xdr:to>
      <xdr:col>81</xdr:col>
      <xdr:colOff>101600</xdr:colOff>
      <xdr:row>57</xdr:row>
      <xdr:rowOff>147017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1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138144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53908</xdr:rowOff>
    </xdr:from>
    <xdr:to>
      <xdr:col>76</xdr:col>
      <xdr:colOff>165100</xdr:colOff>
      <xdr:row>57</xdr:row>
      <xdr:rowOff>155508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146635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1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111597</xdr:rowOff>
    </xdr:from>
    <xdr:to>
      <xdr:col>72</xdr:col>
      <xdr:colOff>38100</xdr:colOff>
      <xdr:row>56</xdr:row>
      <xdr:rowOff>41747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58274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51246</xdr:rowOff>
    </xdr:from>
    <xdr:to>
      <xdr:col>67</xdr:col>
      <xdr:colOff>101600</xdr:colOff>
      <xdr:row>55</xdr:row>
      <xdr:rowOff>152846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4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169373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25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23754</xdr:rowOff>
    </xdr:from>
    <xdr:to>
      <xdr:col>85</xdr:col>
      <xdr:colOff>127000</xdr:colOff>
      <xdr:row>78</xdr:row>
      <xdr:rowOff>137528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396854"/>
          <a:ext cx="838200" cy="11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156160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57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152936</xdr:rowOff>
    </xdr:from>
    <xdr:to>
      <xdr:col>81</xdr:col>
      <xdr:colOff>50800</xdr:colOff>
      <xdr:row>78</xdr:row>
      <xdr:rowOff>137528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183136"/>
          <a:ext cx="889000" cy="32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152936</xdr:rowOff>
    </xdr:from>
    <xdr:to>
      <xdr:col>76</xdr:col>
      <xdr:colOff>114300</xdr:colOff>
      <xdr:row>78</xdr:row>
      <xdr:rowOff>131676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183136"/>
          <a:ext cx="889000" cy="3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142011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111444</xdr:rowOff>
    </xdr:from>
    <xdr:to>
      <xdr:col>71</xdr:col>
      <xdr:colOff>177800</xdr:colOff>
      <xdr:row>78</xdr:row>
      <xdr:rowOff>131676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484544"/>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168322</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5017" y="1354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144404</xdr:rowOff>
    </xdr:from>
    <xdr:to>
      <xdr:col>85</xdr:col>
      <xdr:colOff>177800</xdr:colOff>
      <xdr:row>78</xdr:row>
      <xdr:rowOff>74554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3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103781</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13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86728</xdr:rowOff>
    </xdr:from>
    <xdr:to>
      <xdr:col>81</xdr:col>
      <xdr:colOff>101600</xdr:colOff>
      <xdr:row>79</xdr:row>
      <xdr:rowOff>16878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8005</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24333" y="13552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102136</xdr:rowOff>
    </xdr:from>
    <xdr:to>
      <xdr:col>76</xdr:col>
      <xdr:colOff>165100</xdr:colOff>
      <xdr:row>77</xdr:row>
      <xdr:rowOff>32286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13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48813</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290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80876</xdr:rowOff>
    </xdr:from>
    <xdr:to>
      <xdr:col>72</xdr:col>
      <xdr:colOff>38100</xdr:colOff>
      <xdr:row>79</xdr:row>
      <xdr:rowOff>11026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2153</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546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60644</xdr:rowOff>
    </xdr:from>
    <xdr:to>
      <xdr:col>67</xdr:col>
      <xdr:colOff>101600</xdr:colOff>
      <xdr:row>78</xdr:row>
      <xdr:rowOff>162244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7321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20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140539</xdr:rowOff>
    </xdr:from>
    <xdr:to>
      <xdr:col>85</xdr:col>
      <xdr:colOff>127000</xdr:colOff>
      <xdr:row>95</xdr:row>
      <xdr:rowOff>157187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428289"/>
          <a:ext cx="838200" cy="1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113068</xdr:rowOff>
    </xdr:from>
    <xdr:to>
      <xdr:col>81</xdr:col>
      <xdr:colOff>50800</xdr:colOff>
      <xdr:row>95</xdr:row>
      <xdr:rowOff>140539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400818"/>
          <a:ext cx="889000" cy="2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113068</xdr:rowOff>
    </xdr:from>
    <xdr:to>
      <xdr:col>76</xdr:col>
      <xdr:colOff>114300</xdr:colOff>
      <xdr:row>95</xdr:row>
      <xdr:rowOff>119087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400818"/>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119087</xdr:rowOff>
    </xdr:from>
    <xdr:to>
      <xdr:col>71</xdr:col>
      <xdr:colOff>177800</xdr:colOff>
      <xdr:row>95</xdr:row>
      <xdr:rowOff>130632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406837"/>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106387</xdr:rowOff>
    </xdr:from>
    <xdr:to>
      <xdr:col>85</xdr:col>
      <xdr:colOff>177800</xdr:colOff>
      <xdr:row>96</xdr:row>
      <xdr:rowOff>36537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84814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3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89739</xdr:rowOff>
    </xdr:from>
    <xdr:to>
      <xdr:col>81</xdr:col>
      <xdr:colOff>101600</xdr:colOff>
      <xdr:row>96</xdr:row>
      <xdr:rowOff>19889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3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11016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4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62268</xdr:rowOff>
    </xdr:from>
    <xdr:to>
      <xdr:col>76</xdr:col>
      <xdr:colOff>165100</xdr:colOff>
      <xdr:row>95</xdr:row>
      <xdr:rowOff>163868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5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154995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4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68287</xdr:rowOff>
    </xdr:from>
    <xdr:to>
      <xdr:col>72</xdr:col>
      <xdr:colOff>38100</xdr:colOff>
      <xdr:row>95</xdr:row>
      <xdr:rowOff>169887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161014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44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79832</xdr:rowOff>
    </xdr:from>
    <xdr:to>
      <xdr:col>67</xdr:col>
      <xdr:colOff>101600</xdr:colOff>
      <xdr:row>96</xdr:row>
      <xdr:rowOff>9982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6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1109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46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歳出決算総額は、住民一人当たり</a:t>
          </a:r>
          <a:r>
            <a:rPr lang="en-US" altLang="ja-JP" sz="1100" b="0" i="0" baseline="0">
              <a:solidFill>
                <a:schemeClr val="dk1"/>
              </a:solidFill>
              <a:effectLst/>
              <a:latin typeface="+mn-lt"/>
              <a:ea typeface="+mn-ea"/>
              <a:cs typeface="+mn-cs"/>
            </a:rPr>
            <a:t>531,458</a:t>
          </a:r>
          <a:r>
            <a:rPr kumimoji="1" lang="ja-JP" altLang="ja-JP" sz="1100" b="0" i="0" baseline="0">
              <a:solidFill>
                <a:schemeClr val="dk1"/>
              </a:solidFill>
              <a:effectLst/>
              <a:latin typeface="+mn-lt"/>
              <a:ea typeface="+mn-ea"/>
              <a:cs typeface="+mn-cs"/>
            </a:rPr>
            <a:t>円となっている。対前年度比で増減の大きい項目として</a:t>
          </a:r>
          <a:r>
            <a:rPr kumimoji="1" lang="ja-JP" altLang="en-US" sz="1100" b="0" i="0" baseline="0">
              <a:solidFill>
                <a:schemeClr val="dk1"/>
              </a:solidFill>
              <a:effectLst/>
              <a:latin typeface="+mn-lt"/>
              <a:ea typeface="+mn-ea"/>
              <a:cs typeface="+mn-cs"/>
            </a:rPr>
            <a:t>農林水産業費</a:t>
          </a:r>
          <a:r>
            <a:rPr kumimoji="1" lang="ja-JP" altLang="ja-JP" sz="1100" b="0" i="0" baseline="0">
              <a:solidFill>
                <a:schemeClr val="dk1"/>
              </a:solidFill>
              <a:effectLst/>
              <a:latin typeface="+mn-lt"/>
              <a:ea typeface="+mn-ea"/>
              <a:cs typeface="+mn-cs"/>
            </a:rPr>
            <a:t>、災害復旧費、</a:t>
          </a:r>
          <a:r>
            <a:rPr kumimoji="1" lang="ja-JP" altLang="en-US" sz="1100" b="0" i="0" baseline="0">
              <a:solidFill>
                <a:schemeClr val="dk1"/>
              </a:solidFill>
              <a:effectLst/>
              <a:latin typeface="+mn-lt"/>
              <a:ea typeface="+mn-ea"/>
              <a:cs typeface="+mn-cs"/>
            </a:rPr>
            <a:t>教育費</a:t>
          </a:r>
          <a:r>
            <a:rPr kumimoji="1" lang="ja-JP" altLang="ja-JP" sz="1100" b="0" i="0" baseline="0">
              <a:solidFill>
                <a:schemeClr val="dk1"/>
              </a:solidFill>
              <a:effectLst/>
              <a:latin typeface="+mn-lt"/>
              <a:ea typeface="+mn-ea"/>
              <a:cs typeface="+mn-cs"/>
            </a:rPr>
            <a:t>があげられる。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農林水産業費</a:t>
          </a:r>
          <a:r>
            <a:rPr kumimoji="1" lang="ja-JP" altLang="ja-JP" sz="1100" b="0" i="0" baseline="0">
              <a:solidFill>
                <a:schemeClr val="dk1"/>
              </a:solidFill>
              <a:effectLst/>
              <a:latin typeface="+mn-lt"/>
              <a:ea typeface="+mn-ea"/>
              <a:cs typeface="+mn-cs"/>
            </a:rPr>
            <a:t>については、人口一人当たり</a:t>
          </a:r>
          <a:r>
            <a:rPr kumimoji="1" lang="en-US" altLang="ja-JP" sz="1100" b="0" i="0" baseline="0">
              <a:solidFill>
                <a:schemeClr val="dk1"/>
              </a:solidFill>
              <a:effectLst/>
              <a:latin typeface="+mn-lt"/>
              <a:ea typeface="+mn-ea"/>
              <a:cs typeface="+mn-cs"/>
            </a:rPr>
            <a:t>30,959</a:t>
          </a:r>
          <a:r>
            <a:rPr kumimoji="1" lang="ja-JP" altLang="ja-JP" sz="1100" b="0" i="0" baseline="0">
              <a:solidFill>
                <a:schemeClr val="dk1"/>
              </a:solidFill>
              <a:effectLst/>
              <a:latin typeface="+mn-lt"/>
              <a:ea typeface="+mn-ea"/>
              <a:cs typeface="+mn-cs"/>
            </a:rPr>
            <a:t>円と前年度比</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の減額となった。</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年度に「まるごと西郷館」の建設事業が完了したことが主な要因となっている。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災害復旧費については、</a:t>
          </a:r>
          <a:r>
            <a:rPr kumimoji="1" lang="ja-JP" altLang="en-US" sz="1100" b="0" i="0" baseline="0">
              <a:solidFill>
                <a:schemeClr val="dk1"/>
              </a:solidFill>
              <a:effectLst/>
              <a:latin typeface="+mn-lt"/>
              <a:ea typeface="+mn-ea"/>
              <a:cs typeface="+mn-cs"/>
            </a:rPr>
            <a:t>令和元年に発生した台風</a:t>
          </a:r>
          <a:r>
            <a:rPr kumimoji="1" lang="en-US" altLang="ja-JP" sz="1100" b="0" i="0" baseline="0">
              <a:solidFill>
                <a:schemeClr val="dk1"/>
              </a:solidFill>
              <a:effectLst/>
              <a:latin typeface="+mn-lt"/>
              <a:ea typeface="+mn-ea"/>
              <a:cs typeface="+mn-cs"/>
            </a:rPr>
            <a:t>19</a:t>
          </a:r>
          <a:r>
            <a:rPr kumimoji="1" lang="ja-JP" altLang="en-US" sz="1100" b="0" i="0" baseline="0">
              <a:solidFill>
                <a:schemeClr val="dk1"/>
              </a:solidFill>
              <a:effectLst/>
              <a:latin typeface="+mn-lt"/>
              <a:ea typeface="+mn-ea"/>
              <a:cs typeface="+mn-cs"/>
            </a:rPr>
            <a:t>号の復旧</a:t>
          </a:r>
          <a:r>
            <a:rPr kumimoji="1" lang="ja-JP" altLang="ja-JP" sz="1100" b="0" i="0" baseline="0">
              <a:solidFill>
                <a:schemeClr val="dk1"/>
              </a:solidFill>
              <a:effectLst/>
              <a:latin typeface="+mn-lt"/>
              <a:ea typeface="+mn-ea"/>
              <a:cs typeface="+mn-cs"/>
            </a:rPr>
            <a:t>が災害復旧費に該当したため、人口一人当たり</a:t>
          </a:r>
          <a:r>
            <a:rPr kumimoji="1" lang="en-US" altLang="ja-JP" sz="1100" b="0" i="0" baseline="0">
              <a:solidFill>
                <a:schemeClr val="dk1"/>
              </a:solidFill>
              <a:effectLst/>
              <a:latin typeface="+mn-lt"/>
              <a:ea typeface="+mn-ea"/>
              <a:cs typeface="+mn-cs"/>
            </a:rPr>
            <a:t>5,072</a:t>
          </a:r>
          <a:r>
            <a:rPr kumimoji="1" lang="ja-JP" altLang="ja-JP" sz="1100" b="0" i="0" baseline="0">
              <a:solidFill>
                <a:schemeClr val="dk1"/>
              </a:solidFill>
              <a:effectLst/>
              <a:latin typeface="+mn-lt"/>
              <a:ea typeface="+mn-ea"/>
              <a:cs typeface="+mn-cs"/>
            </a:rPr>
            <a:t>円と、前年度比大幅な</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教育</a:t>
          </a:r>
          <a:r>
            <a:rPr kumimoji="1" lang="ja-JP" altLang="ja-JP" sz="1100" b="0" i="0" baseline="0">
              <a:solidFill>
                <a:schemeClr val="dk1"/>
              </a:solidFill>
              <a:effectLst/>
              <a:latin typeface="+mn-lt"/>
              <a:ea typeface="+mn-ea"/>
              <a:cs typeface="+mn-cs"/>
            </a:rPr>
            <a:t>費については、人口比一人当たり</a:t>
          </a:r>
          <a:r>
            <a:rPr kumimoji="1" lang="en-US" altLang="ja-JP" sz="1100" b="0" i="0" baseline="0">
              <a:solidFill>
                <a:schemeClr val="dk1"/>
              </a:solidFill>
              <a:effectLst/>
              <a:latin typeface="+mn-lt"/>
              <a:ea typeface="+mn-ea"/>
              <a:cs typeface="+mn-cs"/>
            </a:rPr>
            <a:t>45,309</a:t>
          </a:r>
          <a:r>
            <a:rPr kumimoji="1" lang="ja-JP" altLang="ja-JP" sz="1100" b="0" i="0" baseline="0">
              <a:solidFill>
                <a:schemeClr val="dk1"/>
              </a:solidFill>
              <a:effectLst/>
              <a:latin typeface="+mn-lt"/>
              <a:ea typeface="+mn-ea"/>
              <a:cs typeface="+mn-cs"/>
            </a:rPr>
            <a:t>円と前年度比</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倍以上の増額となっている。要因としては、</a:t>
          </a:r>
          <a:r>
            <a:rPr kumimoji="1" lang="ja-JP" altLang="en-US" sz="1100" b="0" i="0" baseline="0">
              <a:solidFill>
                <a:schemeClr val="dk1"/>
              </a:solidFill>
              <a:effectLst/>
              <a:latin typeface="+mn-lt"/>
              <a:ea typeface="+mn-ea"/>
              <a:cs typeface="+mn-cs"/>
            </a:rPr>
            <a:t>公衆無線</a:t>
          </a:r>
          <a:r>
            <a:rPr kumimoji="1" lang="en-US" altLang="ja-JP" sz="1100" b="0" i="0" baseline="0">
              <a:solidFill>
                <a:schemeClr val="dk1"/>
              </a:solidFill>
              <a:effectLst/>
              <a:latin typeface="+mn-lt"/>
              <a:ea typeface="+mn-ea"/>
              <a:cs typeface="+mn-cs"/>
            </a:rPr>
            <a:t>LAN</a:t>
          </a:r>
          <a:r>
            <a:rPr kumimoji="1" lang="ja-JP" altLang="en-US" sz="1100" b="0" i="0" baseline="0">
              <a:solidFill>
                <a:schemeClr val="dk1"/>
              </a:solidFill>
              <a:effectLst/>
              <a:latin typeface="+mn-lt"/>
              <a:ea typeface="+mn-ea"/>
              <a:cs typeface="+mn-cs"/>
            </a:rPr>
            <a:t>整備事業における普通建設事業の増があげられる。</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実質単年度収支は前年度に引き続き黒字となった。</a:t>
          </a:r>
          <a:endParaRPr lang="ja-JP" altLang="ja-JP" sz="1400">
            <a:effectLst/>
          </a:endParaRPr>
        </a:p>
        <a:p>
          <a:pPr rtl="0" fontAlgn="base"/>
          <a:r>
            <a:rPr lang="ja-JP" altLang="ja-JP" sz="1100" b="0" i="0" baseline="0">
              <a:solidFill>
                <a:schemeClr val="dk1"/>
              </a:solidFill>
              <a:effectLst/>
              <a:latin typeface="+mn-lt"/>
              <a:ea typeface="+mn-ea"/>
              <a:cs typeface="+mn-cs"/>
            </a:rPr>
            <a:t>　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年度についても法人税の増収により黒字となる見込であるが、令和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年度以降</a:t>
          </a:r>
          <a:r>
            <a:rPr lang="ja-JP" altLang="en-US" sz="1100" b="0" i="0" baseline="0">
              <a:solidFill>
                <a:schemeClr val="dk1"/>
              </a:solidFill>
              <a:effectLst/>
              <a:latin typeface="+mn-lt"/>
              <a:ea typeface="+mn-ea"/>
              <a:cs typeface="+mn-cs"/>
            </a:rPr>
            <a:t>新型コロナウイルス感染症対策費等で</a:t>
          </a:r>
          <a:r>
            <a:rPr lang="ja-JP" altLang="ja-JP" sz="1100" b="0" i="0" baseline="0">
              <a:solidFill>
                <a:schemeClr val="dk1"/>
              </a:solidFill>
              <a:effectLst/>
              <a:latin typeface="+mn-lt"/>
              <a:ea typeface="+mn-ea"/>
              <a:cs typeface="+mn-cs"/>
            </a:rPr>
            <a:t>歳出増の影響による悪化が懸念される。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mn-lt"/>
              <a:ea typeface="+mn-ea"/>
              <a:cs typeface="+mn-cs"/>
            </a:rPr>
            <a:t>　連結実質赤字比率については、一般会計、特別会計並びに公営企業会計の全会計が黒字であり、赤字である会計はない。しかし、法非適の公営企業である公共下水道事業、農業集落排水事業については、現状では一般会計からの基準外繰入がなければ実質は赤字運営であ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当村では、令和２年度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公共下水道事業、農業集落排水事業について地方公営企業法の全法適用を受ける企業会計へ移行</a:t>
          </a:r>
          <a:r>
            <a:rPr lang="ja-JP" altLang="en-US" sz="1100" b="0" i="0" baseline="0">
              <a:solidFill>
                <a:schemeClr val="dk1"/>
              </a:solidFill>
              <a:effectLst/>
              <a:latin typeface="+mn-lt"/>
              <a:ea typeface="+mn-ea"/>
              <a:cs typeface="+mn-cs"/>
            </a:rPr>
            <a:t>となった。</a:t>
          </a:r>
          <a:endParaRPr lang="en-US" altLang="ja-JP" sz="1100" b="0" i="0" baseline="0">
            <a:solidFill>
              <a:schemeClr val="dk1"/>
            </a:solidFill>
            <a:effectLst/>
            <a:latin typeface="+mn-lt"/>
            <a:ea typeface="+mn-ea"/>
            <a:cs typeface="+mn-cs"/>
          </a:endParaRPr>
        </a:p>
        <a:p>
          <a:pPr rtl="0" eaLnBrk="1" fontAlgn="base" latinLnBrk="0" hangingPunct="1"/>
          <a:r>
            <a:rPr lang="ja-JP" altLang="ja-JP" sz="1100" b="0" i="0" baseline="0">
              <a:solidFill>
                <a:schemeClr val="dk1"/>
              </a:solidFill>
              <a:effectLst/>
              <a:latin typeface="+mn-lt"/>
              <a:ea typeface="+mn-ea"/>
              <a:cs typeface="+mn-cs"/>
            </a:rPr>
            <a:t>　受益者負担の原則、独立採算の原則に鑑み、一般会計からの繰出額を基準額に近付けるよう、公営企業会計、特別会計の財政運営の健全化を図る必要がある。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また、一般会計においても、今後の税収が大きく改善される見通しは難しいため、大型事業の見直し、義務的経費の削減を図り、堅実な財政運営を行う必要がある。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M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11400096</v>
      </c>
      <c r="BO4" s="431"/>
      <c r="BP4" s="431"/>
      <c r="BQ4" s="431"/>
      <c r="BR4" s="431"/>
      <c r="BS4" s="431"/>
      <c r="BT4" s="431"/>
      <c r="BU4" s="432"/>
      <c r="BV4" s="430">
        <v>11354881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7.6</v>
      </c>
      <c r="CU4" s="437"/>
      <c r="CV4" s="437"/>
      <c r="CW4" s="437"/>
      <c r="CX4" s="437"/>
      <c r="CY4" s="437"/>
      <c r="CZ4" s="437"/>
      <c r="DA4" s="438"/>
      <c r="DB4" s="436">
        <v>6.2</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10783821</v>
      </c>
      <c r="BO5" s="468"/>
      <c r="BP5" s="468"/>
      <c r="BQ5" s="468"/>
      <c r="BR5" s="468"/>
      <c r="BS5" s="468"/>
      <c r="BT5" s="468"/>
      <c r="BU5" s="469"/>
      <c r="BV5" s="467">
        <v>10974405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88.5</v>
      </c>
      <c r="CU5" s="465"/>
      <c r="CV5" s="465"/>
      <c r="CW5" s="465"/>
      <c r="CX5" s="465"/>
      <c r="CY5" s="465"/>
      <c r="CZ5" s="465"/>
      <c r="DA5" s="466"/>
      <c r="DB5" s="464">
        <v>85.8</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616275</v>
      </c>
      <c r="BO6" s="468"/>
      <c r="BP6" s="468"/>
      <c r="BQ6" s="468"/>
      <c r="BR6" s="468"/>
      <c r="BS6" s="468"/>
      <c r="BT6" s="468"/>
      <c r="BU6" s="469"/>
      <c r="BV6" s="467">
        <v>380476</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90.1</v>
      </c>
      <c r="CU6" s="505"/>
      <c r="CV6" s="505"/>
      <c r="CW6" s="505"/>
      <c r="CX6" s="505"/>
      <c r="CY6" s="505"/>
      <c r="CZ6" s="505"/>
      <c r="DA6" s="506"/>
      <c r="DB6" s="504">
        <v>92.4</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189512</v>
      </c>
      <c r="BO7" s="468"/>
      <c r="BP7" s="468"/>
      <c r="BQ7" s="468"/>
      <c r="BR7" s="468"/>
      <c r="BS7" s="468"/>
      <c r="BT7" s="468"/>
      <c r="BU7" s="469"/>
      <c r="BV7" s="467">
        <v>42154</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5579804</v>
      </c>
      <c r="CU7" s="468"/>
      <c r="CV7" s="468"/>
      <c r="CW7" s="468"/>
      <c r="CX7" s="468"/>
      <c r="CY7" s="468"/>
      <c r="CZ7" s="468"/>
      <c r="DA7" s="469"/>
      <c r="DB7" s="467">
        <v>5420263</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94</v>
      </c>
      <c r="AV8" s="500"/>
      <c r="AW8" s="500"/>
      <c r="AX8" s="500"/>
      <c r="AY8" s="501" t="s">
        <v>110</v>
      </c>
      <c r="AZ8" s="502"/>
      <c r="BA8" s="502"/>
      <c r="BB8" s="502"/>
      <c r="BC8" s="502"/>
      <c r="BD8" s="502"/>
      <c r="BE8" s="502"/>
      <c r="BF8" s="502"/>
      <c r="BG8" s="502"/>
      <c r="BH8" s="502"/>
      <c r="BI8" s="502"/>
      <c r="BJ8" s="502"/>
      <c r="BK8" s="502"/>
      <c r="BL8" s="502"/>
      <c r="BM8" s="503"/>
      <c r="BN8" s="467">
        <v>426763</v>
      </c>
      <c r="BO8" s="468"/>
      <c r="BP8" s="468"/>
      <c r="BQ8" s="468"/>
      <c r="BR8" s="468"/>
      <c r="BS8" s="468"/>
      <c r="BT8" s="468"/>
      <c r="BU8" s="469"/>
      <c r="BV8" s="467">
        <v>338322</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0.91</v>
      </c>
      <c r="CU8" s="508"/>
      <c r="CV8" s="508"/>
      <c r="CW8" s="508"/>
      <c r="CX8" s="508"/>
      <c r="CY8" s="508"/>
      <c r="CZ8" s="508"/>
      <c r="DA8" s="509"/>
      <c r="DB8" s="507">
        <v>0.89</v>
      </c>
      <c r="DC8" s="508"/>
      <c r="DD8" s="508"/>
      <c r="DE8" s="508"/>
      <c r="DF8" s="508"/>
      <c r="DG8" s="508"/>
      <c r="DH8" s="508"/>
      <c r="DI8" s="509"/>
      <c r="DJ8" s="186"/>
      <c r="DK8" s="186"/>
      <c r="DL8" s="186"/>
      <c r="DM8" s="186"/>
      <c r="DN8" s="186"/>
      <c r="DO8" s="186"/>
    </row>
    <row r="9" spans="1:119" ht="18.75" customHeight="1" thickBot="1" x14ac:dyDescent="0.25">
      <c r="A9" s="187"/>
      <c r="B9" s="461" t="s">
        <v>112</v>
      </c>
      <c r="C9" s="462"/>
      <c r="D9" s="462"/>
      <c r="E9" s="462"/>
      <c r="F9" s="462"/>
      <c r="G9" s="462"/>
      <c r="H9" s="462"/>
      <c r="I9" s="462"/>
      <c r="J9" s="462"/>
      <c r="K9" s="510"/>
      <c r="L9" s="511" t="s">
        <v>113</v>
      </c>
      <c r="M9" s="512"/>
      <c r="N9" s="512"/>
      <c r="O9" s="512"/>
      <c r="P9" s="512"/>
      <c r="Q9" s="513"/>
      <c r="R9" s="514">
        <v>20322</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88441</v>
      </c>
      <c r="BO9" s="468"/>
      <c r="BP9" s="468"/>
      <c r="BQ9" s="468"/>
      <c r="BR9" s="468"/>
      <c r="BS9" s="468"/>
      <c r="BT9" s="468"/>
      <c r="BU9" s="469"/>
      <c r="BV9" s="467">
        <v>-144060</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8.6</v>
      </c>
      <c r="CU9" s="465"/>
      <c r="CV9" s="465"/>
      <c r="CW9" s="465"/>
      <c r="CX9" s="465"/>
      <c r="CY9" s="465"/>
      <c r="CZ9" s="465"/>
      <c r="DA9" s="466"/>
      <c r="DB9" s="464">
        <v>8.9</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19767</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169344</v>
      </c>
      <c r="BO10" s="468"/>
      <c r="BP10" s="468"/>
      <c r="BQ10" s="468"/>
      <c r="BR10" s="468"/>
      <c r="BS10" s="468"/>
      <c r="BT10" s="468"/>
      <c r="BU10" s="469"/>
      <c r="BV10" s="467">
        <v>241320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2">
      <c r="A12" s="187"/>
      <c r="B12" s="527" t="s">
        <v>130</v>
      </c>
      <c r="C12" s="528"/>
      <c r="D12" s="528"/>
      <c r="E12" s="528"/>
      <c r="F12" s="528"/>
      <c r="G12" s="528"/>
      <c r="H12" s="528"/>
      <c r="I12" s="528"/>
      <c r="J12" s="528"/>
      <c r="K12" s="529"/>
      <c r="L12" s="536" t="s">
        <v>131</v>
      </c>
      <c r="M12" s="537"/>
      <c r="N12" s="537"/>
      <c r="O12" s="537"/>
      <c r="P12" s="537"/>
      <c r="Q12" s="538"/>
      <c r="R12" s="539">
        <v>20291</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139</v>
      </c>
      <c r="N13" s="559"/>
      <c r="O13" s="559"/>
      <c r="P13" s="559"/>
      <c r="Q13" s="560"/>
      <c r="R13" s="551">
        <v>20004</v>
      </c>
      <c r="S13" s="552"/>
      <c r="T13" s="552"/>
      <c r="U13" s="552"/>
      <c r="V13" s="553"/>
      <c r="W13" s="483" t="s">
        <v>140</v>
      </c>
      <c r="X13" s="484"/>
      <c r="Y13" s="484"/>
      <c r="Z13" s="484"/>
      <c r="AA13" s="484"/>
      <c r="AB13" s="474"/>
      <c r="AC13" s="518">
        <v>636</v>
      </c>
      <c r="AD13" s="519"/>
      <c r="AE13" s="519"/>
      <c r="AF13" s="519"/>
      <c r="AG13" s="561"/>
      <c r="AH13" s="518">
        <v>702</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257785</v>
      </c>
      <c r="BO13" s="468"/>
      <c r="BP13" s="468"/>
      <c r="BQ13" s="468"/>
      <c r="BR13" s="468"/>
      <c r="BS13" s="468"/>
      <c r="BT13" s="468"/>
      <c r="BU13" s="469"/>
      <c r="BV13" s="467">
        <v>97260</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5.6</v>
      </c>
      <c r="CU13" s="465"/>
      <c r="CV13" s="465"/>
      <c r="CW13" s="465"/>
      <c r="CX13" s="465"/>
      <c r="CY13" s="465"/>
      <c r="CZ13" s="465"/>
      <c r="DA13" s="466"/>
      <c r="DB13" s="464">
        <v>6.9</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145</v>
      </c>
      <c r="M14" s="549"/>
      <c r="N14" s="549"/>
      <c r="O14" s="549"/>
      <c r="P14" s="549"/>
      <c r="Q14" s="550"/>
      <c r="R14" s="551">
        <v>20165</v>
      </c>
      <c r="S14" s="552"/>
      <c r="T14" s="552"/>
      <c r="U14" s="552"/>
      <c r="V14" s="553"/>
      <c r="W14" s="457"/>
      <c r="X14" s="458"/>
      <c r="Y14" s="458"/>
      <c r="Z14" s="458"/>
      <c r="AA14" s="458"/>
      <c r="AB14" s="447"/>
      <c r="AC14" s="554">
        <v>6.3</v>
      </c>
      <c r="AD14" s="555"/>
      <c r="AE14" s="555"/>
      <c r="AF14" s="555"/>
      <c r="AG14" s="556"/>
      <c r="AH14" s="554">
        <v>7.4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128</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147</v>
      </c>
      <c r="N15" s="559"/>
      <c r="O15" s="559"/>
      <c r="P15" s="559"/>
      <c r="Q15" s="560"/>
      <c r="R15" s="551">
        <v>19907</v>
      </c>
      <c r="S15" s="552"/>
      <c r="T15" s="552"/>
      <c r="U15" s="552"/>
      <c r="V15" s="553"/>
      <c r="W15" s="483" t="s">
        <v>148</v>
      </c>
      <c r="X15" s="484"/>
      <c r="Y15" s="484"/>
      <c r="Z15" s="484"/>
      <c r="AA15" s="484"/>
      <c r="AB15" s="474"/>
      <c r="AC15" s="518">
        <v>4041</v>
      </c>
      <c r="AD15" s="519"/>
      <c r="AE15" s="519"/>
      <c r="AF15" s="519"/>
      <c r="AG15" s="561"/>
      <c r="AH15" s="518">
        <v>3714</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4052108</v>
      </c>
      <c r="BO15" s="431"/>
      <c r="BP15" s="431"/>
      <c r="BQ15" s="431"/>
      <c r="BR15" s="431"/>
      <c r="BS15" s="431"/>
      <c r="BT15" s="431"/>
      <c r="BU15" s="432"/>
      <c r="BV15" s="430">
        <v>3558662</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40.1</v>
      </c>
      <c r="AD16" s="555"/>
      <c r="AE16" s="555"/>
      <c r="AF16" s="555"/>
      <c r="AG16" s="556"/>
      <c r="AH16" s="554">
        <v>39</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4250516</v>
      </c>
      <c r="BO16" s="468"/>
      <c r="BP16" s="468"/>
      <c r="BQ16" s="468"/>
      <c r="BR16" s="468"/>
      <c r="BS16" s="468"/>
      <c r="BT16" s="468"/>
      <c r="BU16" s="469"/>
      <c r="BV16" s="467">
        <v>4014554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5410</v>
      </c>
      <c r="AD17" s="519"/>
      <c r="AE17" s="519"/>
      <c r="AF17" s="519"/>
      <c r="AG17" s="561"/>
      <c r="AH17" s="518">
        <v>5104</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5232912</v>
      </c>
      <c r="BO17" s="468"/>
      <c r="BP17" s="468"/>
      <c r="BQ17" s="468"/>
      <c r="BR17" s="468"/>
      <c r="BS17" s="468"/>
      <c r="BT17" s="468"/>
      <c r="BU17" s="469"/>
      <c r="BV17" s="467">
        <v>4580279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158</v>
      </c>
      <c r="C18" s="510"/>
      <c r="D18" s="510"/>
      <c r="E18" s="582"/>
      <c r="F18" s="582"/>
      <c r="G18" s="582"/>
      <c r="H18" s="582"/>
      <c r="I18" s="582"/>
      <c r="J18" s="582"/>
      <c r="K18" s="582"/>
      <c r="L18" s="583">
        <v>192.06</v>
      </c>
      <c r="M18" s="583"/>
      <c r="N18" s="583"/>
      <c r="O18" s="583"/>
      <c r="P18" s="583"/>
      <c r="Q18" s="583"/>
      <c r="R18" s="584"/>
      <c r="S18" s="584"/>
      <c r="T18" s="584"/>
      <c r="U18" s="584"/>
      <c r="V18" s="585"/>
      <c r="W18" s="485"/>
      <c r="X18" s="486"/>
      <c r="Y18" s="486"/>
      <c r="Z18" s="486"/>
      <c r="AA18" s="486"/>
      <c r="AB18" s="477"/>
      <c r="AC18" s="586">
        <v>53.6</v>
      </c>
      <c r="AD18" s="587"/>
      <c r="AE18" s="587"/>
      <c r="AF18" s="587"/>
      <c r="AG18" s="588"/>
      <c r="AH18" s="586">
        <v>53.6</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4637112</v>
      </c>
      <c r="BO18" s="468"/>
      <c r="BP18" s="468"/>
      <c r="BQ18" s="468"/>
      <c r="BR18" s="468"/>
      <c r="BS18" s="468"/>
      <c r="BT18" s="468"/>
      <c r="BU18" s="469"/>
      <c r="BV18" s="467">
        <v>4627887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160</v>
      </c>
      <c r="C19" s="510"/>
      <c r="D19" s="510"/>
      <c r="E19" s="582"/>
      <c r="F19" s="582"/>
      <c r="G19" s="582"/>
      <c r="H19" s="582"/>
      <c r="I19" s="582"/>
      <c r="J19" s="582"/>
      <c r="K19" s="582"/>
      <c r="L19" s="590">
        <v>106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6893724</v>
      </c>
      <c r="BO19" s="468"/>
      <c r="BP19" s="468"/>
      <c r="BQ19" s="468"/>
      <c r="BR19" s="468"/>
      <c r="BS19" s="468"/>
      <c r="BT19" s="468"/>
      <c r="BU19" s="469"/>
      <c r="BV19" s="467">
        <v>6856728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162</v>
      </c>
      <c r="C20" s="510"/>
      <c r="D20" s="510"/>
      <c r="E20" s="582"/>
      <c r="F20" s="582"/>
      <c r="G20" s="582"/>
      <c r="H20" s="582"/>
      <c r="I20" s="582"/>
      <c r="J20" s="582"/>
      <c r="K20" s="582"/>
      <c r="L20" s="590">
        <v>7458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6524797</v>
      </c>
      <c r="BO23" s="468"/>
      <c r="BP23" s="468"/>
      <c r="BQ23" s="468"/>
      <c r="BR23" s="468"/>
      <c r="BS23" s="468"/>
      <c r="BT23" s="468"/>
      <c r="BU23" s="469"/>
      <c r="BV23" s="467">
        <v>6871620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171</v>
      </c>
      <c r="F24" s="497"/>
      <c r="G24" s="497"/>
      <c r="H24" s="497"/>
      <c r="I24" s="497"/>
      <c r="J24" s="497"/>
      <c r="K24" s="498"/>
      <c r="L24" s="518">
        <v>1</v>
      </c>
      <c r="M24" s="519"/>
      <c r="N24" s="519"/>
      <c r="O24" s="519"/>
      <c r="P24" s="561"/>
      <c r="Q24" s="518">
        <v>8290</v>
      </c>
      <c r="R24" s="519"/>
      <c r="S24" s="519"/>
      <c r="T24" s="519"/>
      <c r="U24" s="519"/>
      <c r="V24" s="561"/>
      <c r="W24" s="620"/>
      <c r="X24" s="608"/>
      <c r="Y24" s="609"/>
      <c r="Z24" s="517" t="s">
        <v>172</v>
      </c>
      <c r="AA24" s="497"/>
      <c r="AB24" s="497"/>
      <c r="AC24" s="497"/>
      <c r="AD24" s="497"/>
      <c r="AE24" s="497"/>
      <c r="AF24" s="497"/>
      <c r="AG24" s="498"/>
      <c r="AH24" s="518">
        <v>138</v>
      </c>
      <c r="AI24" s="519"/>
      <c r="AJ24" s="519"/>
      <c r="AK24" s="519"/>
      <c r="AL24" s="561"/>
      <c r="AM24" s="518">
        <v>421866</v>
      </c>
      <c r="AN24" s="519"/>
      <c r="AO24" s="519"/>
      <c r="AP24" s="519"/>
      <c r="AQ24" s="519"/>
      <c r="AR24" s="561"/>
      <c r="AS24" s="518">
        <v>3057</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5015275</v>
      </c>
      <c r="BO24" s="468"/>
      <c r="BP24" s="468"/>
      <c r="BQ24" s="468"/>
      <c r="BR24" s="468"/>
      <c r="BS24" s="468"/>
      <c r="BT24" s="468"/>
      <c r="BU24" s="469"/>
      <c r="BV24" s="467">
        <v>5214609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174</v>
      </c>
      <c r="F25" s="497"/>
      <c r="G25" s="497"/>
      <c r="H25" s="497"/>
      <c r="I25" s="497"/>
      <c r="J25" s="497"/>
      <c r="K25" s="498"/>
      <c r="L25" s="518">
        <v>1</v>
      </c>
      <c r="M25" s="519"/>
      <c r="N25" s="519"/>
      <c r="O25" s="519"/>
      <c r="P25" s="561"/>
      <c r="Q25" s="518">
        <v>6410</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176</v>
      </c>
      <c r="AN25" s="519"/>
      <c r="AO25" s="519"/>
      <c r="AP25" s="519"/>
      <c r="AQ25" s="519"/>
      <c r="AR25" s="561"/>
      <c r="AS25" s="518" t="s">
        <v>176</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1402828</v>
      </c>
      <c r="BO25" s="431"/>
      <c r="BP25" s="431"/>
      <c r="BQ25" s="431"/>
      <c r="BR25" s="431"/>
      <c r="BS25" s="431"/>
      <c r="BT25" s="431"/>
      <c r="BU25" s="432"/>
      <c r="BV25" s="430">
        <v>1285929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178</v>
      </c>
      <c r="F26" s="497"/>
      <c r="G26" s="497"/>
      <c r="H26" s="497"/>
      <c r="I26" s="497"/>
      <c r="J26" s="497"/>
      <c r="K26" s="498"/>
      <c r="L26" s="518">
        <v>1</v>
      </c>
      <c r="M26" s="519"/>
      <c r="N26" s="519"/>
      <c r="O26" s="519"/>
      <c r="P26" s="561"/>
      <c r="Q26" s="518">
        <v>5850</v>
      </c>
      <c r="R26" s="519"/>
      <c r="S26" s="519"/>
      <c r="T26" s="519"/>
      <c r="U26" s="519"/>
      <c r="V26" s="561"/>
      <c r="W26" s="620"/>
      <c r="X26" s="608"/>
      <c r="Y26" s="609"/>
      <c r="Z26" s="517" t="s">
        <v>179</v>
      </c>
      <c r="AA26" s="630"/>
      <c r="AB26" s="630"/>
      <c r="AC26" s="630"/>
      <c r="AD26" s="630"/>
      <c r="AE26" s="630"/>
      <c r="AF26" s="630"/>
      <c r="AG26" s="631"/>
      <c r="AH26" s="518">
        <v>3</v>
      </c>
      <c r="AI26" s="519"/>
      <c r="AJ26" s="519"/>
      <c r="AK26" s="519"/>
      <c r="AL26" s="561"/>
      <c r="AM26" s="518">
        <v>7785</v>
      </c>
      <c r="AN26" s="519"/>
      <c r="AO26" s="519"/>
      <c r="AP26" s="519"/>
      <c r="AQ26" s="519"/>
      <c r="AR26" s="561"/>
      <c r="AS26" s="518">
        <v>2595</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181</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182</v>
      </c>
      <c r="F27" s="497"/>
      <c r="G27" s="497"/>
      <c r="H27" s="497"/>
      <c r="I27" s="497"/>
      <c r="J27" s="497"/>
      <c r="K27" s="498"/>
      <c r="L27" s="518">
        <v>1</v>
      </c>
      <c r="M27" s="519"/>
      <c r="N27" s="519"/>
      <c r="O27" s="519"/>
      <c r="P27" s="561"/>
      <c r="Q27" s="518">
        <v>3300</v>
      </c>
      <c r="R27" s="519"/>
      <c r="S27" s="519"/>
      <c r="T27" s="519"/>
      <c r="U27" s="519"/>
      <c r="V27" s="561"/>
      <c r="W27" s="620"/>
      <c r="X27" s="608"/>
      <c r="Y27" s="609"/>
      <c r="Z27" s="517" t="s">
        <v>183</v>
      </c>
      <c r="AA27" s="497"/>
      <c r="AB27" s="497"/>
      <c r="AC27" s="497"/>
      <c r="AD27" s="497"/>
      <c r="AE27" s="497"/>
      <c r="AF27" s="497"/>
      <c r="AG27" s="498"/>
      <c r="AH27" s="518">
        <v>4</v>
      </c>
      <c r="AI27" s="519"/>
      <c r="AJ27" s="519"/>
      <c r="AK27" s="519"/>
      <c r="AL27" s="561"/>
      <c r="AM27" s="518">
        <v>15220</v>
      </c>
      <c r="AN27" s="519"/>
      <c r="AO27" s="519"/>
      <c r="AP27" s="519"/>
      <c r="AQ27" s="519"/>
      <c r="AR27" s="561"/>
      <c r="AS27" s="518">
        <v>3805</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253773</v>
      </c>
      <c r="BO27" s="644"/>
      <c r="BP27" s="644"/>
      <c r="BQ27" s="644"/>
      <c r="BR27" s="644"/>
      <c r="BS27" s="644"/>
      <c r="BT27" s="644"/>
      <c r="BU27" s="645"/>
      <c r="BV27" s="643">
        <v>253765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185</v>
      </c>
      <c r="F28" s="497"/>
      <c r="G28" s="497"/>
      <c r="H28" s="497"/>
      <c r="I28" s="497"/>
      <c r="J28" s="497"/>
      <c r="K28" s="498"/>
      <c r="L28" s="518">
        <v>1</v>
      </c>
      <c r="M28" s="519"/>
      <c r="N28" s="519"/>
      <c r="O28" s="519"/>
      <c r="P28" s="561"/>
      <c r="Q28" s="518">
        <v>2640</v>
      </c>
      <c r="R28" s="519"/>
      <c r="S28" s="519"/>
      <c r="T28" s="519"/>
      <c r="U28" s="519"/>
      <c r="V28" s="561"/>
      <c r="W28" s="620"/>
      <c r="X28" s="608"/>
      <c r="Y28" s="609"/>
      <c r="Z28" s="517" t="s">
        <v>186</v>
      </c>
      <c r="AA28" s="497"/>
      <c r="AB28" s="497"/>
      <c r="AC28" s="497"/>
      <c r="AD28" s="497"/>
      <c r="AE28" s="497"/>
      <c r="AF28" s="497"/>
      <c r="AG28" s="498"/>
      <c r="AH28" s="518" t="s">
        <v>176</v>
      </c>
      <c r="AI28" s="519"/>
      <c r="AJ28" s="519"/>
      <c r="AK28" s="519"/>
      <c r="AL28" s="561"/>
      <c r="AM28" s="518" t="s">
        <v>176</v>
      </c>
      <c r="AN28" s="519"/>
      <c r="AO28" s="519"/>
      <c r="AP28" s="519"/>
      <c r="AQ28" s="519"/>
      <c r="AR28" s="561"/>
      <c r="AS28" s="518" t="s">
        <v>176</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2578928</v>
      </c>
      <c r="BO28" s="431"/>
      <c r="BP28" s="431"/>
      <c r="BQ28" s="431"/>
      <c r="BR28" s="431"/>
      <c r="BS28" s="431"/>
      <c r="BT28" s="431"/>
      <c r="BU28" s="432"/>
      <c r="BV28" s="430">
        <v>2409584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188</v>
      </c>
      <c r="F29" s="497"/>
      <c r="G29" s="497"/>
      <c r="H29" s="497"/>
      <c r="I29" s="497"/>
      <c r="J29" s="497"/>
      <c r="K29" s="498"/>
      <c r="L29" s="518">
        <v>14</v>
      </c>
      <c r="M29" s="519"/>
      <c r="N29" s="519"/>
      <c r="O29" s="519"/>
      <c r="P29" s="561"/>
      <c r="Q29" s="518">
        <v>2400</v>
      </c>
      <c r="R29" s="519"/>
      <c r="S29" s="519"/>
      <c r="T29" s="519"/>
      <c r="U29" s="519"/>
      <c r="V29" s="561"/>
      <c r="W29" s="621"/>
      <c r="X29" s="622"/>
      <c r="Y29" s="623"/>
      <c r="Z29" s="517" t="s">
        <v>189</v>
      </c>
      <c r="AA29" s="497"/>
      <c r="AB29" s="497"/>
      <c r="AC29" s="497"/>
      <c r="AD29" s="497"/>
      <c r="AE29" s="497"/>
      <c r="AF29" s="497"/>
      <c r="AG29" s="498"/>
      <c r="AH29" s="518">
        <v>142</v>
      </c>
      <c r="AI29" s="519"/>
      <c r="AJ29" s="519"/>
      <c r="AK29" s="519"/>
      <c r="AL29" s="561"/>
      <c r="AM29" s="518">
        <v>437086</v>
      </c>
      <c r="AN29" s="519"/>
      <c r="AO29" s="519"/>
      <c r="AP29" s="519"/>
      <c r="AQ29" s="519"/>
      <c r="AR29" s="561"/>
      <c r="AS29" s="518">
        <v>3078</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58203</v>
      </c>
      <c r="BO29" s="468"/>
      <c r="BP29" s="468"/>
      <c r="BQ29" s="468"/>
      <c r="BR29" s="468"/>
      <c r="BS29" s="468"/>
      <c r="BT29" s="468"/>
      <c r="BU29" s="469"/>
      <c r="BV29" s="467">
        <v>58197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100.7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2227715</v>
      </c>
      <c r="BO30" s="644"/>
      <c r="BP30" s="644"/>
      <c r="BQ30" s="644"/>
      <c r="BR30" s="644"/>
      <c r="BS30" s="644"/>
      <c r="BT30" s="644"/>
      <c r="BU30" s="645"/>
      <c r="BV30" s="643">
        <v>2223312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198</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公共下水道事業</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福島県市町村総合事務組合　一般会計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白河地方土地開発公社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墓地特別会計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工業用水道事業</v>
      </c>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IF('各会計、関係団体の財政状況及び健全化判断比率'!B34="","",'各会計、関係団体の財政状況及び健全化判断比率'!B34)</f>
        <v>農業集落排水事業</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福島県市町村総合事務組合　消防補償等特別会計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新甲子温泉開発㈱</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福島県市町村総合事務組合　消防賞じゅつ金特別会計</v>
      </c>
      <c r="BZ36" s="657"/>
      <c r="CA36" s="657"/>
      <c r="CB36" s="657"/>
      <c r="CC36" s="657"/>
      <c r="CD36" s="657"/>
      <c r="CE36" s="657"/>
      <c r="CF36" s="657"/>
      <c r="CG36" s="657"/>
      <c r="CH36" s="657"/>
      <c r="CI36" s="657"/>
      <c r="CJ36" s="657"/>
      <c r="CK36" s="657"/>
      <c r="CL36" s="657"/>
      <c r="CM36" s="657"/>
      <c r="CN36" s="214"/>
      <c r="CO36" s="656">
        <f t="shared" si="3"/>
        <v>21</v>
      </c>
      <c r="CP36" s="656"/>
      <c r="CQ36" s="657" t="str">
        <f>IF('各会計、関係団体の財政状況及び健全化判断比率'!BS9="","",'各会計、関係団体の財政状況及び健全化判断比率'!BS9)</f>
        <v>一般社団法人西郷村農業公社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福島県市町村総合事務組合　非常勤職員公務災害補償特別会計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福島県市町村総合事務組合　自治会館管理特別会計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白河地方広域市町村圏整備組合　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白河地方広域市町村圏整備組合　水道用水供給事業会計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福島県後期高齢者医療広域連合　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福島県後期高齢者医療広域連合　後期高齢者医療特別会計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mioP/Pzq67qjWOOalyhwO5R2kzM+ghOoPrESAP25AnKE3w4oKsBYgTEBa8Vg3vmxNpCIqn74Wh9Pb/migCN5vg==" saltValue="Upo3xSDy6xnLgte5BO/5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4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48" t="s">
        <v>558</v>
      </c>
      <c r="D34" s="1248"/>
      <c r="E34" s="1249"/>
      <c r="F34" s="32">
        <v>12.72</v>
      </c>
      <c r="G34" s="33">
        <v>13.72</v>
      </c>
      <c r="H34" s="33">
        <v>14.94</v>
      </c>
      <c r="I34" s="33">
        <v>14.82</v>
      </c>
      <c r="J34" s="34">
        <v>14.69</v>
      </c>
      <c r="K34" s="22"/>
      <c r="L34" s="22"/>
      <c r="M34" s="22"/>
      <c r="N34" s="22"/>
      <c r="O34" s="22"/>
      <c r="P34" s="22"/>
    </row>
    <row r="35" spans="1:16" ht="39" customHeight="1" x14ac:dyDescent="0.2">
      <c r="A35" s="22"/>
      <c r="B35" s="35"/>
      <c r="C35" s="1242" t="s">
        <v>559</v>
      </c>
      <c r="D35" s="1243"/>
      <c r="E35" s="1244"/>
      <c r="F35" s="36">
        <v>9.86</v>
      </c>
      <c r="G35" s="37">
        <v>10.31</v>
      </c>
      <c r="H35" s="37">
        <v>10.8</v>
      </c>
      <c r="I35" s="37">
        <v>11.19</v>
      </c>
      <c r="J35" s="38">
        <v>11.45</v>
      </c>
      <c r="K35" s="22"/>
      <c r="L35" s="22"/>
      <c r="M35" s="22"/>
      <c r="N35" s="22"/>
      <c r="O35" s="22"/>
      <c r="P35" s="22"/>
    </row>
    <row r="36" spans="1:16" ht="39" customHeight="1" x14ac:dyDescent="0.2">
      <c r="A36" s="22"/>
      <c r="B36" s="35"/>
      <c r="C36" s="1242" t="s">
        <v>560</v>
      </c>
      <c r="D36" s="1243"/>
      <c r="E36" s="1244"/>
      <c r="F36" s="36">
        <v>6.18</v>
      </c>
      <c r="G36" s="37">
        <v>5.86</v>
      </c>
      <c r="H36" s="37">
        <v>9.0399999999999991</v>
      </c>
      <c r="I36" s="37">
        <v>6.24</v>
      </c>
      <c r="J36" s="38">
        <v>7.64</v>
      </c>
      <c r="K36" s="22"/>
      <c r="L36" s="22"/>
      <c r="M36" s="22"/>
      <c r="N36" s="22"/>
      <c r="O36" s="22"/>
      <c r="P36" s="22"/>
    </row>
    <row r="37" spans="1:16" ht="39" customHeight="1" x14ac:dyDescent="0.2">
      <c r="A37" s="22"/>
      <c r="B37" s="35"/>
      <c r="C37" s="1242" t="s">
        <v>561</v>
      </c>
      <c r="D37" s="1243"/>
      <c r="E37" s="1244"/>
      <c r="F37" s="36">
        <v>0.56000000000000005</v>
      </c>
      <c r="G37" s="37">
        <v>1.52</v>
      </c>
      <c r="H37" s="37">
        <v>0.71</v>
      </c>
      <c r="I37" s="37">
        <v>0.67</v>
      </c>
      <c r="J37" s="38">
        <v>1.06</v>
      </c>
      <c r="K37" s="22"/>
      <c r="L37" s="22"/>
      <c r="M37" s="22"/>
      <c r="N37" s="22"/>
      <c r="O37" s="22"/>
      <c r="P37" s="22"/>
    </row>
    <row r="38" spans="1:16" ht="39" customHeight="1" x14ac:dyDescent="0.2">
      <c r="A38" s="22"/>
      <c r="B38" s="35"/>
      <c r="C38" s="1242" t="s">
        <v>562</v>
      </c>
      <c r="D38" s="1243"/>
      <c r="E38" s="1244"/>
      <c r="F38" s="36">
        <v>1.89</v>
      </c>
      <c r="G38" s="37">
        <v>2.94</v>
      </c>
      <c r="H38" s="37">
        <v>3.3</v>
      </c>
      <c r="I38" s="37">
        <v>0.32</v>
      </c>
      <c r="J38" s="38">
        <v>0.25</v>
      </c>
      <c r="K38" s="22"/>
      <c r="L38" s="22"/>
      <c r="M38" s="22"/>
      <c r="N38" s="22"/>
      <c r="O38" s="22"/>
      <c r="P38" s="22"/>
    </row>
    <row r="39" spans="1:16" ht="39" customHeight="1" x14ac:dyDescent="0.2">
      <c r="A39" s="22"/>
      <c r="B39" s="35"/>
      <c r="C39" s="1242" t="s">
        <v>563</v>
      </c>
      <c r="D39" s="1243"/>
      <c r="E39" s="1244"/>
      <c r="F39" s="36">
        <v>0</v>
      </c>
      <c r="G39" s="37">
        <v>0.19</v>
      </c>
      <c r="H39" s="37">
        <v>0.53</v>
      </c>
      <c r="I39" s="37">
        <v>0.33</v>
      </c>
      <c r="J39" s="38">
        <v>0.16</v>
      </c>
      <c r="K39" s="22"/>
      <c r="L39" s="22"/>
      <c r="M39" s="22"/>
      <c r="N39" s="22"/>
      <c r="O39" s="22"/>
      <c r="P39" s="22"/>
    </row>
    <row r="40" spans="1:16" ht="39" customHeight="1" x14ac:dyDescent="0.2">
      <c r="A40" s="22"/>
      <c r="B40" s="35"/>
      <c r="C40" s="1242" t="s">
        <v>564</v>
      </c>
      <c r="D40" s="1243"/>
      <c r="E40" s="1244"/>
      <c r="F40" s="36">
        <v>0</v>
      </c>
      <c r="G40" s="37">
        <v>0.1</v>
      </c>
      <c r="H40" s="37">
        <v>0.04</v>
      </c>
      <c r="I40" s="37">
        <v>0.14000000000000001</v>
      </c>
      <c r="J40" s="38">
        <v>0.11</v>
      </c>
      <c r="K40" s="22"/>
      <c r="L40" s="22"/>
      <c r="M40" s="22"/>
      <c r="N40" s="22"/>
      <c r="O40" s="22"/>
      <c r="P40" s="22"/>
    </row>
    <row r="41" spans="1:16" ht="39" customHeight="1" x14ac:dyDescent="0.2">
      <c r="A41" s="22"/>
      <c r="B41" s="35"/>
      <c r="C41" s="1242" t="s">
        <v>565</v>
      </c>
      <c r="D41" s="1243"/>
      <c r="E41" s="1244"/>
      <c r="F41" s="36">
        <v>0.02</v>
      </c>
      <c r="G41" s="37">
        <v>0.03</v>
      </c>
      <c r="H41" s="37">
        <v>0.03</v>
      </c>
      <c r="I41" s="37">
        <v>0.03</v>
      </c>
      <c r="J41" s="38">
        <v>0.04</v>
      </c>
      <c r="K41" s="22"/>
      <c r="L41" s="22"/>
      <c r="M41" s="22"/>
      <c r="N41" s="22"/>
      <c r="O41" s="22"/>
      <c r="P41" s="22"/>
    </row>
    <row r="42" spans="1:16" ht="39" customHeight="1" x14ac:dyDescent="0.2">
      <c r="A42" s="22"/>
      <c r="B42" s="39"/>
      <c r="C42" s="1242" t="s">
        <v>566</v>
      </c>
      <c r="D42" s="1243"/>
      <c r="E42" s="1244"/>
      <c r="F42" s="36" t="s">
        <v>510</v>
      </c>
      <c r="G42" s="37" t="s">
        <v>510</v>
      </c>
      <c r="H42" s="37" t="s">
        <v>510</v>
      </c>
      <c r="I42" s="37" t="s">
        <v>510</v>
      </c>
      <c r="J42" s="38" t="s">
        <v>510</v>
      </c>
      <c r="K42" s="22"/>
      <c r="L42" s="22"/>
      <c r="M42" s="22"/>
      <c r="N42" s="22"/>
      <c r="O42" s="22"/>
      <c r="P42" s="22"/>
    </row>
    <row r="43" spans="1:16" ht="39" customHeight="1" thickBot="1" x14ac:dyDescent="0.25">
      <c r="A43" s="22"/>
      <c r="B43" s="40"/>
      <c r="C43" s="1245" t="s">
        <v>567</v>
      </c>
      <c r="D43" s="1246"/>
      <c r="E43" s="1247"/>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hy1ixUmUQHNZ1adN3zUfO5dszpodAoa4Z5t5//ozEiUAmPVBQCSezQENzrIrIsl6vPAH1yCgBaW7bMYJdyHsSA==" saltValue="6YGDQULrDZpcV8wAYGGK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1048576"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630</v>
      </c>
      <c r="L45" s="60">
        <v>645</v>
      </c>
      <c r="M45" s="60">
        <v>652</v>
      </c>
      <c r="N45" s="60">
        <v>624</v>
      </c>
      <c r="O45" s="61">
        <v>610</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510</v>
      </c>
      <c r="L46" s="64" t="s">
        <v>510</v>
      </c>
      <c r="M46" s="64" t="s">
        <v>510</v>
      </c>
      <c r="N46" s="64" t="s">
        <v>510</v>
      </c>
      <c r="O46" s="65" t="s">
        <v>510</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510</v>
      </c>
      <c r="L47" s="64" t="s">
        <v>510</v>
      </c>
      <c r="M47" s="64" t="s">
        <v>510</v>
      </c>
      <c r="N47" s="64" t="s">
        <v>510</v>
      </c>
      <c r="O47" s="65" t="s">
        <v>510</v>
      </c>
      <c r="P47" s="48"/>
      <c r="Q47" s="48"/>
      <c r="R47" s="48"/>
      <c r="S47" s="48"/>
      <c r="T47" s="48"/>
      <c r="U47" s="48"/>
    </row>
    <row r="48" spans="1:21" ht="30.75" customHeight="1" x14ac:dyDescent="0.2">
      <c r="A48" s="48"/>
      <c r="B48" s="1252"/>
      <c r="C48" s="1253"/>
      <c r="D48" s="62"/>
      <c r="E48" s="1258" t="s">
        <v>15</v>
      </c>
      <c r="F48" s="1258"/>
      <c r="G48" s="1258"/>
      <c r="H48" s="1258"/>
      <c r="I48" s="1258"/>
      <c r="J48" s="1259"/>
      <c r="K48" s="63">
        <v>370</v>
      </c>
      <c r="L48" s="64">
        <v>346</v>
      </c>
      <c r="M48" s="64">
        <v>368</v>
      </c>
      <c r="N48" s="64">
        <v>380</v>
      </c>
      <c r="O48" s="65">
        <v>373</v>
      </c>
      <c r="P48" s="48"/>
      <c r="Q48" s="48"/>
      <c r="R48" s="48"/>
      <c r="S48" s="48"/>
      <c r="T48" s="48"/>
      <c r="U48" s="48"/>
    </row>
    <row r="49" spans="1:21" ht="30.75" customHeight="1" x14ac:dyDescent="0.2">
      <c r="A49" s="48"/>
      <c r="B49" s="1252"/>
      <c r="C49" s="1253"/>
      <c r="D49" s="62"/>
      <c r="E49" s="1258" t="s">
        <v>16</v>
      </c>
      <c r="F49" s="1258"/>
      <c r="G49" s="1258"/>
      <c r="H49" s="1258"/>
      <c r="I49" s="1258"/>
      <c r="J49" s="1259"/>
      <c r="K49" s="63">
        <v>41</v>
      </c>
      <c r="L49" s="64">
        <v>44</v>
      </c>
      <c r="M49" s="64">
        <v>44</v>
      </c>
      <c r="N49" s="64">
        <v>27</v>
      </c>
      <c r="O49" s="65">
        <v>12</v>
      </c>
      <c r="P49" s="48"/>
      <c r="Q49" s="48"/>
      <c r="R49" s="48"/>
      <c r="S49" s="48"/>
      <c r="T49" s="48"/>
      <c r="U49" s="48"/>
    </row>
    <row r="50" spans="1:21" ht="30.75" customHeight="1" x14ac:dyDescent="0.2">
      <c r="A50" s="48"/>
      <c r="B50" s="1252"/>
      <c r="C50" s="1253"/>
      <c r="D50" s="62"/>
      <c r="E50" s="1258" t="s">
        <v>17</v>
      </c>
      <c r="F50" s="1258"/>
      <c r="G50" s="1258"/>
      <c r="H50" s="1258"/>
      <c r="I50" s="1258"/>
      <c r="J50" s="1259"/>
      <c r="K50" s="63">
        <v>136</v>
      </c>
      <c r="L50" s="64">
        <v>136</v>
      </c>
      <c r="M50" s="64">
        <v>71</v>
      </c>
      <c r="N50" s="64">
        <v>24</v>
      </c>
      <c r="O50" s="65">
        <v>0</v>
      </c>
      <c r="P50" s="48"/>
      <c r="Q50" s="48"/>
      <c r="R50" s="48"/>
      <c r="S50" s="48"/>
      <c r="T50" s="48"/>
      <c r="U50" s="48"/>
    </row>
    <row r="51" spans="1:21" ht="30.75" customHeight="1" x14ac:dyDescent="0.2">
      <c r="A51" s="48"/>
      <c r="B51" s="1254"/>
      <c r="C51" s="1255"/>
      <c r="D51" s="66"/>
      <c r="E51" s="1258" t="s">
        <v>18</v>
      </c>
      <c r="F51" s="1258"/>
      <c r="G51" s="1258"/>
      <c r="H51" s="1258"/>
      <c r="I51" s="1258"/>
      <c r="J51" s="1259"/>
      <c r="K51" s="63">
        <v>2</v>
      </c>
      <c r="L51" s="64">
        <v>0</v>
      </c>
      <c r="M51" s="64">
        <v>0</v>
      </c>
      <c r="N51" s="64" t="s">
        <v>510</v>
      </c>
      <c r="O51" s="65" t="s">
        <v>510</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754</v>
      </c>
      <c r="L52" s="64">
        <v>778</v>
      </c>
      <c r="M52" s="64">
        <v>811</v>
      </c>
      <c r="N52" s="64">
        <v>807</v>
      </c>
      <c r="O52" s="65">
        <v>781</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425</v>
      </c>
      <c r="L53" s="69">
        <v>393</v>
      </c>
      <c r="M53" s="69">
        <v>324</v>
      </c>
      <c r="N53" s="69">
        <v>248</v>
      </c>
      <c r="O53" s="70">
        <v>214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5">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266" t="s">
        <v>25</v>
      </c>
      <c r="C57" s="1267"/>
      <c r="D57" s="1270" t="s">
        <v>26</v>
      </c>
      <c r="E57" s="1271"/>
      <c r="F57" s="1271"/>
      <c r="G57" s="1271"/>
      <c r="H57" s="1271"/>
      <c r="I57" s="1271"/>
      <c r="J57" s="1272"/>
      <c r="K57" s="83"/>
      <c r="L57" s="84"/>
      <c r="M57" s="84"/>
      <c r="N57" s="84"/>
      <c r="O57" s="85"/>
    </row>
    <row r="58" spans="1:21" ht="31.5" customHeight="1" thickBot="1" x14ac:dyDescent="0.25">
      <c r="B58" s="1268"/>
      <c r="C58" s="1269"/>
      <c r="D58" s="1273" t="s">
        <v>27</v>
      </c>
      <c r="E58" s="1274"/>
      <c r="F58" s="1274"/>
      <c r="G58" s="1274"/>
      <c r="H58" s="1274"/>
      <c r="I58" s="1274"/>
      <c r="J58" s="127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nssUeLmr4lDjM5yPqXazQpwzjf1uooJGRUaaJwUKtczKNLOLeqRj86zRUG6F1+PAu0YOA4aF4XfeHa4WNeQUA==" saltValue="vjfjmXlI7RgrozWojqXr8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3" zoomScale="70" zoomScaleNormal="70" zoomScaleSheetLayoutView="100" workbookViewId="0">
      <selection activeCell="L50" sqref="L50:L52"/>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552</v>
      </c>
      <c r="J40" s="100" t="s">
        <v>553</v>
      </c>
      <c r="K40" s="100" t="s">
        <v>554</v>
      </c>
      <c r="L40" s="100" t="s">
        <v>555</v>
      </c>
      <c r="M40" s="101" t="s">
        <v>556</v>
      </c>
    </row>
    <row r="41" spans="2:13" ht="27.75" customHeight="1" x14ac:dyDescent="0.2">
      <c r="B41" s="1276" t="s">
        <v>30</v>
      </c>
      <c r="C41" s="1277"/>
      <c r="D41" s="102"/>
      <c r="E41" s="1282" t="s">
        <v>31</v>
      </c>
      <c r="F41" s="1282"/>
      <c r="G41" s="1282"/>
      <c r="H41" s="1283"/>
      <c r="I41" s="103">
        <v>7087</v>
      </c>
      <c r="J41" s="104">
        <v>6772</v>
      </c>
      <c r="K41" s="104">
        <v>6894</v>
      </c>
      <c r="L41" s="104">
        <v>6872</v>
      </c>
      <c r="M41" s="105">
        <v>6525</v>
      </c>
    </row>
    <row r="42" spans="2:13" ht="27.75" customHeight="1" x14ac:dyDescent="0.2">
      <c r="B42" s="1278"/>
      <c r="C42" s="1279"/>
      <c r="D42" s="106"/>
      <c r="E42" s="1284" t="s">
        <v>32</v>
      </c>
      <c r="F42" s="1284"/>
      <c r="G42" s="1284"/>
      <c r="H42" s="1285"/>
      <c r="I42" s="107">
        <v>230</v>
      </c>
      <c r="J42" s="108">
        <v>95</v>
      </c>
      <c r="K42" s="108">
        <v>24</v>
      </c>
      <c r="L42" s="108" t="s">
        <v>510</v>
      </c>
      <c r="M42" s="109" t="s">
        <v>510</v>
      </c>
    </row>
    <row r="43" spans="2:13" ht="27.75" customHeight="1" x14ac:dyDescent="0.2">
      <c r="B43" s="1278"/>
      <c r="C43" s="1279"/>
      <c r="D43" s="106"/>
      <c r="E43" s="1284" t="s">
        <v>33</v>
      </c>
      <c r="F43" s="1284"/>
      <c r="G43" s="1284"/>
      <c r="H43" s="1285"/>
      <c r="I43" s="107">
        <v>4260</v>
      </c>
      <c r="J43" s="108">
        <v>4110</v>
      </c>
      <c r="K43" s="108">
        <v>3847</v>
      </c>
      <c r="L43" s="108">
        <v>3742</v>
      </c>
      <c r="M43" s="109">
        <v>3622</v>
      </c>
    </row>
    <row r="44" spans="2:13" ht="27.75" customHeight="1" x14ac:dyDescent="0.2">
      <c r="B44" s="1278"/>
      <c r="C44" s="1279"/>
      <c r="D44" s="106"/>
      <c r="E44" s="1284" t="s">
        <v>34</v>
      </c>
      <c r="F44" s="1284"/>
      <c r="G44" s="1284"/>
      <c r="H44" s="1285"/>
      <c r="I44" s="107">
        <v>133</v>
      </c>
      <c r="J44" s="108">
        <v>99</v>
      </c>
      <c r="K44" s="108">
        <v>60</v>
      </c>
      <c r="L44" s="108">
        <v>61</v>
      </c>
      <c r="M44" s="109">
        <v>81</v>
      </c>
    </row>
    <row r="45" spans="2:13" ht="27.75" customHeight="1" x14ac:dyDescent="0.2">
      <c r="B45" s="1278"/>
      <c r="C45" s="1279"/>
      <c r="D45" s="106"/>
      <c r="E45" s="1284" t="s">
        <v>35</v>
      </c>
      <c r="F45" s="1284"/>
      <c r="G45" s="1284"/>
      <c r="H45" s="1285"/>
      <c r="I45" s="107">
        <v>625</v>
      </c>
      <c r="J45" s="108">
        <v>795</v>
      </c>
      <c r="K45" s="108">
        <v>721</v>
      </c>
      <c r="L45" s="108">
        <v>571</v>
      </c>
      <c r="M45" s="109">
        <v>606</v>
      </c>
    </row>
    <row r="46" spans="2:13" ht="27.75" customHeight="1" x14ac:dyDescent="0.2">
      <c r="B46" s="1278"/>
      <c r="C46" s="1279"/>
      <c r="D46" s="110"/>
      <c r="E46" s="1284" t="s">
        <v>36</v>
      </c>
      <c r="F46" s="1284"/>
      <c r="G46" s="1284"/>
      <c r="H46" s="1285"/>
      <c r="I46" s="107" t="s">
        <v>510</v>
      </c>
      <c r="J46" s="108">
        <v>60</v>
      </c>
      <c r="K46" s="108">
        <v>17</v>
      </c>
      <c r="L46" s="108">
        <v>216</v>
      </c>
      <c r="M46" s="109" t="s">
        <v>510</v>
      </c>
    </row>
    <row r="47" spans="2:13" ht="27.75" customHeight="1" x14ac:dyDescent="0.2">
      <c r="B47" s="1278"/>
      <c r="C47" s="1279"/>
      <c r="D47" s="111"/>
      <c r="E47" s="1286" t="s">
        <v>37</v>
      </c>
      <c r="F47" s="1287"/>
      <c r="G47" s="1287"/>
      <c r="H47" s="1288"/>
      <c r="I47" s="107" t="s">
        <v>510</v>
      </c>
      <c r="J47" s="108" t="s">
        <v>510</v>
      </c>
      <c r="K47" s="108" t="s">
        <v>510</v>
      </c>
      <c r="L47" s="108" t="s">
        <v>510</v>
      </c>
      <c r="M47" s="109" t="s">
        <v>510</v>
      </c>
    </row>
    <row r="48" spans="2:13" ht="27.75" customHeight="1" x14ac:dyDescent="0.2">
      <c r="B48" s="1278"/>
      <c r="C48" s="1279"/>
      <c r="D48" s="106"/>
      <c r="E48" s="1284" t="s">
        <v>38</v>
      </c>
      <c r="F48" s="1284"/>
      <c r="G48" s="1284"/>
      <c r="H48" s="1285"/>
      <c r="I48" s="107" t="s">
        <v>510</v>
      </c>
      <c r="J48" s="108" t="s">
        <v>510</v>
      </c>
      <c r="K48" s="108" t="s">
        <v>510</v>
      </c>
      <c r="L48" s="108" t="s">
        <v>510</v>
      </c>
      <c r="M48" s="109" t="s">
        <v>510</v>
      </c>
    </row>
    <row r="49" spans="2:13" ht="27.75" customHeight="1" x14ac:dyDescent="0.2">
      <c r="B49" s="1280"/>
      <c r="C49" s="1281"/>
      <c r="D49" s="106"/>
      <c r="E49" s="1284" t="s">
        <v>39</v>
      </c>
      <c r="F49" s="1284"/>
      <c r="G49" s="1284"/>
      <c r="H49" s="1285"/>
      <c r="I49" s="107" t="s">
        <v>510</v>
      </c>
      <c r="J49" s="108" t="s">
        <v>510</v>
      </c>
      <c r="K49" s="108" t="s">
        <v>510</v>
      </c>
      <c r="L49" s="108" t="s">
        <v>510</v>
      </c>
      <c r="M49" s="109" t="s">
        <v>510</v>
      </c>
    </row>
    <row r="50" spans="2:13" ht="27.75" customHeight="1" x14ac:dyDescent="0.2">
      <c r="B50" s="1289" t="s">
        <v>40</v>
      </c>
      <c r="C50" s="1290"/>
      <c r="D50" s="112"/>
      <c r="E50" s="1284" t="s">
        <v>41</v>
      </c>
      <c r="F50" s="1284"/>
      <c r="G50" s="1284"/>
      <c r="H50" s="1285"/>
      <c r="I50" s="107">
        <v>4780</v>
      </c>
      <c r="J50" s="108">
        <v>4471</v>
      </c>
      <c r="K50" s="108">
        <v>4713</v>
      </c>
      <c r="L50" s="108">
        <v>5306</v>
      </c>
      <c r="M50" s="109">
        <v>5527</v>
      </c>
    </row>
    <row r="51" spans="2:13" ht="27.75" customHeight="1" x14ac:dyDescent="0.2">
      <c r="B51" s="1278"/>
      <c r="C51" s="1279"/>
      <c r="D51" s="106"/>
      <c r="E51" s="1284" t="s">
        <v>42</v>
      </c>
      <c r="F51" s="1284"/>
      <c r="G51" s="1284"/>
      <c r="H51" s="1285"/>
      <c r="I51" s="107">
        <v>102</v>
      </c>
      <c r="J51" s="108">
        <v>82</v>
      </c>
      <c r="K51" s="108">
        <v>70</v>
      </c>
      <c r="L51" s="108">
        <v>52</v>
      </c>
      <c r="M51" s="109">
        <v>40</v>
      </c>
    </row>
    <row r="52" spans="2:13" ht="27.75" customHeight="1" x14ac:dyDescent="0.2">
      <c r="B52" s="1280"/>
      <c r="C52" s="1281"/>
      <c r="D52" s="106"/>
      <c r="E52" s="1284" t="s">
        <v>43</v>
      </c>
      <c r="F52" s="1284"/>
      <c r="G52" s="1284"/>
      <c r="H52" s="1285"/>
      <c r="I52" s="107">
        <v>9269</v>
      </c>
      <c r="J52" s="108">
        <v>8978</v>
      </c>
      <c r="K52" s="108">
        <v>8844</v>
      </c>
      <c r="L52" s="108">
        <v>8646</v>
      </c>
      <c r="M52" s="109">
        <v>8232</v>
      </c>
    </row>
    <row r="53" spans="2:13" ht="27.75" customHeight="1" thickBot="1" x14ac:dyDescent="0.25">
      <c r="B53" s="1291" t="s">
        <v>44</v>
      </c>
      <c r="C53" s="1292"/>
      <c r="D53" s="113"/>
      <c r="E53" s="1293" t="s">
        <v>45</v>
      </c>
      <c r="F53" s="1293"/>
      <c r="G53" s="1293"/>
      <c r="H53" s="1294"/>
      <c r="I53" s="114">
        <v>-1815</v>
      </c>
      <c r="J53" s="115">
        <v>-1600</v>
      </c>
      <c r="K53" s="115">
        <v>-2066</v>
      </c>
      <c r="L53" s="115">
        <v>-2543</v>
      </c>
      <c r="M53" s="116">
        <v>-2965</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DzprzV0zvs/6HTyy8Sigbnnpy9MrizrsxYzbBbmkuHu3kEj8BD+7lc+Lx0ny1/LWrGRczCr83JrUaeoA0RxGA==" saltValue="iZCPEUuBXoT4dVG2Fp2o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4" zoomScale="70" zoomScaleNormal="70" zoomScaleSheetLayoutView="100" workbookViewId="0">
      <selection activeCell="F63" sqref="F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554</v>
      </c>
      <c r="G54" s="125" t="s">
        <v>555</v>
      </c>
      <c r="H54" s="126" t="s">
        <v>556</v>
      </c>
    </row>
    <row r="55" spans="2:8" ht="52.5" customHeight="1" x14ac:dyDescent="0.2">
      <c r="B55" s="127"/>
      <c r="C55" s="1303" t="s">
        <v>48</v>
      </c>
      <c r="D55" s="1303"/>
      <c r="E55" s="1304"/>
      <c r="F55" s="128">
        <v>2168</v>
      </c>
      <c r="G55" s="128">
        <v>2410</v>
      </c>
      <c r="H55" s="129">
        <v>2579</v>
      </c>
    </row>
    <row r="56" spans="2:8" ht="52.5" customHeight="1" x14ac:dyDescent="0.2">
      <c r="B56" s="130"/>
      <c r="C56" s="1305" t="s">
        <v>49</v>
      </c>
      <c r="D56" s="1305"/>
      <c r="E56" s="1306"/>
      <c r="F56" s="131">
        <v>58</v>
      </c>
      <c r="G56" s="131">
        <v>58</v>
      </c>
      <c r="H56" s="132">
        <v>58</v>
      </c>
    </row>
    <row r="57" spans="2:8" ht="53.25" customHeight="1" x14ac:dyDescent="0.2">
      <c r="B57" s="130"/>
      <c r="C57" s="1307" t="s">
        <v>50</v>
      </c>
      <c r="D57" s="1307"/>
      <c r="E57" s="1308"/>
      <c r="F57" s="133">
        <v>2024</v>
      </c>
      <c r="G57" s="133">
        <v>2223</v>
      </c>
      <c r="H57" s="134">
        <v>2228</v>
      </c>
    </row>
    <row r="58" spans="2:8" ht="45.75" customHeight="1" x14ac:dyDescent="0.2">
      <c r="B58" s="135"/>
      <c r="C58" s="1295" t="s">
        <v>590</v>
      </c>
      <c r="D58" s="1296"/>
      <c r="E58" s="1297"/>
      <c r="F58" s="136">
        <v>1192</v>
      </c>
      <c r="G58" s="136">
        <v>1393</v>
      </c>
      <c r="H58" s="137">
        <v>1394</v>
      </c>
    </row>
    <row r="59" spans="2:8" ht="45.75" customHeight="1" x14ac:dyDescent="0.2">
      <c r="B59" s="135"/>
      <c r="C59" s="1295" t="s">
        <v>591</v>
      </c>
      <c r="D59" s="1296"/>
      <c r="E59" s="1297"/>
      <c r="F59" s="136">
        <v>381</v>
      </c>
      <c r="G59" s="136">
        <v>368</v>
      </c>
      <c r="H59" s="137">
        <v>361</v>
      </c>
    </row>
    <row r="60" spans="2:8" ht="45.75" customHeight="1" x14ac:dyDescent="0.2">
      <c r="B60" s="135"/>
      <c r="C60" s="1295" t="s">
        <v>592</v>
      </c>
      <c r="D60" s="1296"/>
      <c r="E60" s="1297"/>
      <c r="F60" s="136">
        <v>189</v>
      </c>
      <c r="G60" s="136">
        <v>215</v>
      </c>
      <c r="H60" s="137">
        <v>215</v>
      </c>
    </row>
    <row r="61" spans="2:8" ht="45.75" customHeight="1" x14ac:dyDescent="0.2">
      <c r="B61" s="135"/>
      <c r="C61" s="1295" t="s">
        <v>593</v>
      </c>
      <c r="D61" s="1296"/>
      <c r="E61" s="1297"/>
      <c r="F61" s="136">
        <v>75</v>
      </c>
      <c r="G61" s="136">
        <v>75</v>
      </c>
      <c r="H61" s="137">
        <v>75</v>
      </c>
    </row>
    <row r="62" spans="2:8" ht="45.75" customHeight="1" thickBot="1" x14ac:dyDescent="0.25">
      <c r="B62" s="138"/>
      <c r="C62" s="1298" t="s">
        <v>594</v>
      </c>
      <c r="D62" s="1299"/>
      <c r="E62" s="1300"/>
      <c r="F62" s="139">
        <v>62</v>
      </c>
      <c r="G62" s="139">
        <v>62</v>
      </c>
      <c r="H62" s="140">
        <v>62</v>
      </c>
    </row>
    <row r="63" spans="2:8" ht="52.5" customHeight="1" thickBot="1" x14ac:dyDescent="0.25">
      <c r="B63" s="141"/>
      <c r="C63" s="1301" t="s">
        <v>51</v>
      </c>
      <c r="D63" s="1301"/>
      <c r="E63" s="1302"/>
      <c r="F63" s="142">
        <v>4251</v>
      </c>
      <c r="G63" s="142">
        <v>4691</v>
      </c>
      <c r="H63" s="143">
        <v>4865</v>
      </c>
    </row>
    <row r="64" spans="2:8" ht="15" customHeight="1" x14ac:dyDescent="0.2"/>
  </sheetData>
  <sheetProtection algorithmName="SHA-512" hashValue="MbNA7VGurYivtdn4NQIPBqipKyK+M5VLQ2B3Rb26XJyoPWkj3Z3LWp9UM1mEXJdgg9ilKCieebRFMwEiABZm2Q==" saltValue="2sQ7cHh4D4i8UgH5EtBf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C1" zoomScaleNormal="100" zoomScaleSheetLayoutView="55" workbookViewId="0">
      <selection activeCell="CB61" sqref="CB61"/>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2" t="s">
        <v>607</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2" x14ac:dyDescent="0.2">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2" x14ac:dyDescent="0.2">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2" x14ac:dyDescent="0.2">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2" x14ac:dyDescent="0.2">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598</v>
      </c>
    </row>
    <row r="50" spans="1:109" ht="13.2"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552</v>
      </c>
      <c r="BQ50" s="1314"/>
      <c r="BR50" s="1314"/>
      <c r="BS50" s="1314"/>
      <c r="BT50" s="1314"/>
      <c r="BU50" s="1314"/>
      <c r="BV50" s="1314"/>
      <c r="BW50" s="1314"/>
      <c r="BX50" s="1314" t="s">
        <v>553</v>
      </c>
      <c r="BY50" s="1314"/>
      <c r="BZ50" s="1314"/>
      <c r="CA50" s="1314"/>
      <c r="CB50" s="1314"/>
      <c r="CC50" s="1314"/>
      <c r="CD50" s="1314"/>
      <c r="CE50" s="1314"/>
      <c r="CF50" s="1314" t="s">
        <v>554</v>
      </c>
      <c r="CG50" s="1314"/>
      <c r="CH50" s="1314"/>
      <c r="CI50" s="1314"/>
      <c r="CJ50" s="1314"/>
      <c r="CK50" s="1314"/>
      <c r="CL50" s="1314"/>
      <c r="CM50" s="1314"/>
      <c r="CN50" s="1314" t="s">
        <v>555</v>
      </c>
      <c r="CO50" s="1314"/>
      <c r="CP50" s="1314"/>
      <c r="CQ50" s="1314"/>
      <c r="CR50" s="1314"/>
      <c r="CS50" s="1314"/>
      <c r="CT50" s="1314"/>
      <c r="CU50" s="1314"/>
      <c r="CV50" s="1314" t="s">
        <v>556</v>
      </c>
      <c r="CW50" s="1314"/>
      <c r="CX50" s="1314"/>
      <c r="CY50" s="1314"/>
      <c r="CZ50" s="1314"/>
      <c r="DA50" s="1314"/>
      <c r="DB50" s="1314"/>
      <c r="DC50" s="1314"/>
    </row>
    <row r="51" spans="1:109" ht="13.5" customHeight="1" x14ac:dyDescent="0.2">
      <c r="B51" s="395"/>
      <c r="G51" s="1317"/>
      <c r="H51" s="1317"/>
      <c r="I51" s="1331"/>
      <c r="J51" s="1331"/>
      <c r="K51" s="1316"/>
      <c r="L51" s="1316"/>
      <c r="M51" s="1316"/>
      <c r="N51" s="1316"/>
      <c r="AM51" s="404"/>
      <c r="AN51" s="1312" t="s">
        <v>599</v>
      </c>
      <c r="AO51" s="1312"/>
      <c r="AP51" s="1312"/>
      <c r="AQ51" s="1312"/>
      <c r="AR51" s="1312"/>
      <c r="AS51" s="1312"/>
      <c r="AT51" s="1312"/>
      <c r="AU51" s="1312"/>
      <c r="AV51" s="1312"/>
      <c r="AW51" s="1312"/>
      <c r="AX51" s="1312"/>
      <c r="AY51" s="1312"/>
      <c r="AZ51" s="1312"/>
      <c r="BA51" s="1312"/>
      <c r="BB51" s="1312" t="s">
        <v>601</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2" x14ac:dyDescent="0.2">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602</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09">
        <v>51.6</v>
      </c>
      <c r="CG53" s="1309"/>
      <c r="CH53" s="1309"/>
      <c r="CI53" s="1309"/>
      <c r="CJ53" s="1309"/>
      <c r="CK53" s="1309"/>
      <c r="CL53" s="1309"/>
      <c r="CM53" s="1309"/>
      <c r="CN53" s="1309">
        <v>53.2</v>
      </c>
      <c r="CO53" s="1309"/>
      <c r="CP53" s="1309"/>
      <c r="CQ53" s="1309"/>
      <c r="CR53" s="1309"/>
      <c r="CS53" s="1309"/>
      <c r="CT53" s="1309"/>
      <c r="CU53" s="1309"/>
      <c r="CV53" s="1309">
        <v>54.7</v>
      </c>
      <c r="CW53" s="1309"/>
      <c r="CX53" s="1309"/>
      <c r="CY53" s="1309"/>
      <c r="CZ53" s="1309"/>
      <c r="DA53" s="1309"/>
      <c r="DB53" s="1309"/>
      <c r="DC53" s="1309"/>
    </row>
    <row r="54" spans="1:109" ht="13.2"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3"/>
      <c r="B55" s="395"/>
      <c r="G55" s="1315"/>
      <c r="H55" s="1315"/>
      <c r="I55" s="1315"/>
      <c r="J55" s="1315"/>
      <c r="K55" s="1316"/>
      <c r="L55" s="1316"/>
      <c r="M55" s="1316"/>
      <c r="N55" s="1316"/>
      <c r="AN55" s="1314" t="s">
        <v>603</v>
      </c>
      <c r="AO55" s="1314"/>
      <c r="AP55" s="1314"/>
      <c r="AQ55" s="1314"/>
      <c r="AR55" s="1314"/>
      <c r="AS55" s="1314"/>
      <c r="AT55" s="1314"/>
      <c r="AU55" s="1314"/>
      <c r="AV55" s="1314"/>
      <c r="AW55" s="1314"/>
      <c r="AX55" s="1314"/>
      <c r="AY55" s="1314"/>
      <c r="AZ55" s="1314"/>
      <c r="BA55" s="1314"/>
      <c r="BB55" s="1312" t="s">
        <v>600</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09">
        <v>14</v>
      </c>
      <c r="CG55" s="1309"/>
      <c r="CH55" s="1309"/>
      <c r="CI55" s="1309"/>
      <c r="CJ55" s="1309"/>
      <c r="CK55" s="1309"/>
      <c r="CL55" s="1309"/>
      <c r="CM55" s="1309"/>
      <c r="CN55" s="1309">
        <v>11.4</v>
      </c>
      <c r="CO55" s="1309"/>
      <c r="CP55" s="1309"/>
      <c r="CQ55" s="1309"/>
      <c r="CR55" s="1309"/>
      <c r="CS55" s="1309"/>
      <c r="CT55" s="1309"/>
      <c r="CU55" s="1309"/>
      <c r="CV55" s="1309">
        <v>10.4</v>
      </c>
      <c r="CW55" s="1309"/>
      <c r="CX55" s="1309"/>
      <c r="CY55" s="1309"/>
      <c r="CZ55" s="1309"/>
      <c r="DA55" s="1309"/>
      <c r="DB55" s="1309"/>
      <c r="DC55" s="1309"/>
    </row>
    <row r="56" spans="1:109" ht="13.2"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2"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602</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09">
        <v>57.8</v>
      </c>
      <c r="CG57" s="1309"/>
      <c r="CH57" s="1309"/>
      <c r="CI57" s="1309"/>
      <c r="CJ57" s="1309"/>
      <c r="CK57" s="1309"/>
      <c r="CL57" s="1309"/>
      <c r="CM57" s="1309"/>
      <c r="CN57" s="1309">
        <v>59.5</v>
      </c>
      <c r="CO57" s="1309"/>
      <c r="CP57" s="1309"/>
      <c r="CQ57" s="1309"/>
      <c r="CR57" s="1309"/>
      <c r="CS57" s="1309"/>
      <c r="CT57" s="1309"/>
      <c r="CU57" s="1309"/>
      <c r="CV57" s="1309">
        <v>60.4</v>
      </c>
      <c r="CW57" s="1309"/>
      <c r="CX57" s="1309"/>
      <c r="CY57" s="1309"/>
      <c r="CZ57" s="1309"/>
      <c r="DA57" s="1309"/>
      <c r="DB57" s="1309"/>
      <c r="DC57" s="1309"/>
      <c r="DD57" s="408"/>
      <c r="DE57" s="407"/>
    </row>
    <row r="58" spans="1:109" s="403" customFormat="1" ht="13.2"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604</v>
      </c>
    </row>
    <row r="64" spans="1:109" ht="13.2" x14ac:dyDescent="0.2">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2" t="s">
        <v>608</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2" x14ac:dyDescent="0.2">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2" x14ac:dyDescent="0.2">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2" x14ac:dyDescent="0.2">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2" x14ac:dyDescent="0.2">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598</v>
      </c>
    </row>
    <row r="72" spans="2:107" ht="13.2"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552</v>
      </c>
      <c r="BQ72" s="1314"/>
      <c r="BR72" s="1314"/>
      <c r="BS72" s="1314"/>
      <c r="BT72" s="1314"/>
      <c r="BU72" s="1314"/>
      <c r="BV72" s="1314"/>
      <c r="BW72" s="1314"/>
      <c r="BX72" s="1314" t="s">
        <v>553</v>
      </c>
      <c r="BY72" s="1314"/>
      <c r="BZ72" s="1314"/>
      <c r="CA72" s="1314"/>
      <c r="CB72" s="1314"/>
      <c r="CC72" s="1314"/>
      <c r="CD72" s="1314"/>
      <c r="CE72" s="1314"/>
      <c r="CF72" s="1314" t="s">
        <v>554</v>
      </c>
      <c r="CG72" s="1314"/>
      <c r="CH72" s="1314"/>
      <c r="CI72" s="1314"/>
      <c r="CJ72" s="1314"/>
      <c r="CK72" s="1314"/>
      <c r="CL72" s="1314"/>
      <c r="CM72" s="1314"/>
      <c r="CN72" s="1314" t="s">
        <v>555</v>
      </c>
      <c r="CO72" s="1314"/>
      <c r="CP72" s="1314"/>
      <c r="CQ72" s="1314"/>
      <c r="CR72" s="1314"/>
      <c r="CS72" s="1314"/>
      <c r="CT72" s="1314"/>
      <c r="CU72" s="1314"/>
      <c r="CV72" s="1314" t="s">
        <v>556</v>
      </c>
      <c r="CW72" s="1314"/>
      <c r="CX72" s="1314"/>
      <c r="CY72" s="1314"/>
      <c r="CZ72" s="1314"/>
      <c r="DA72" s="1314"/>
      <c r="DB72" s="1314"/>
      <c r="DC72" s="1314"/>
    </row>
    <row r="73" spans="2:107" ht="13.2" x14ac:dyDescent="0.2">
      <c r="B73" s="395"/>
      <c r="G73" s="1317"/>
      <c r="H73" s="1317"/>
      <c r="I73" s="1317"/>
      <c r="J73" s="1317"/>
      <c r="K73" s="1313"/>
      <c r="L73" s="1313"/>
      <c r="M73" s="1313"/>
      <c r="N73" s="1313"/>
      <c r="AM73" s="404"/>
      <c r="AN73" s="1312" t="s">
        <v>599</v>
      </c>
      <c r="AO73" s="1312"/>
      <c r="AP73" s="1312"/>
      <c r="AQ73" s="1312"/>
      <c r="AR73" s="1312"/>
      <c r="AS73" s="1312"/>
      <c r="AT73" s="1312"/>
      <c r="AU73" s="1312"/>
      <c r="AV73" s="1312"/>
      <c r="AW73" s="1312"/>
      <c r="AX73" s="1312"/>
      <c r="AY73" s="1312"/>
      <c r="AZ73" s="1312"/>
      <c r="BA73" s="1312"/>
      <c r="BB73" s="1312" t="s">
        <v>601</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2"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605</v>
      </c>
      <c r="BC75" s="1312"/>
      <c r="BD75" s="1312"/>
      <c r="BE75" s="1312"/>
      <c r="BF75" s="1312"/>
      <c r="BG75" s="1312"/>
      <c r="BH75" s="1312"/>
      <c r="BI75" s="1312"/>
      <c r="BJ75" s="1312"/>
      <c r="BK75" s="1312"/>
      <c r="BL75" s="1312"/>
      <c r="BM75" s="1312"/>
      <c r="BN75" s="1312"/>
      <c r="BO75" s="1312"/>
      <c r="BP75" s="1309">
        <v>10.1</v>
      </c>
      <c r="BQ75" s="1309"/>
      <c r="BR75" s="1309"/>
      <c r="BS75" s="1309"/>
      <c r="BT75" s="1309"/>
      <c r="BU75" s="1309"/>
      <c r="BV75" s="1309"/>
      <c r="BW75" s="1309"/>
      <c r="BX75" s="1309">
        <v>9.1</v>
      </c>
      <c r="BY75" s="1309"/>
      <c r="BZ75" s="1309"/>
      <c r="CA75" s="1309"/>
      <c r="CB75" s="1309"/>
      <c r="CC75" s="1309"/>
      <c r="CD75" s="1309"/>
      <c r="CE75" s="1309"/>
      <c r="CF75" s="1309">
        <v>8.1999999999999993</v>
      </c>
      <c r="CG75" s="1309"/>
      <c r="CH75" s="1309"/>
      <c r="CI75" s="1309"/>
      <c r="CJ75" s="1309"/>
      <c r="CK75" s="1309"/>
      <c r="CL75" s="1309"/>
      <c r="CM75" s="1309"/>
      <c r="CN75" s="1309">
        <v>6.9</v>
      </c>
      <c r="CO75" s="1309"/>
      <c r="CP75" s="1309"/>
      <c r="CQ75" s="1309"/>
      <c r="CR75" s="1309"/>
      <c r="CS75" s="1309"/>
      <c r="CT75" s="1309"/>
      <c r="CU75" s="1309"/>
      <c r="CV75" s="1309">
        <v>5.6</v>
      </c>
      <c r="CW75" s="1309"/>
      <c r="CX75" s="1309"/>
      <c r="CY75" s="1309"/>
      <c r="CZ75" s="1309"/>
      <c r="DA75" s="1309"/>
      <c r="DB75" s="1309"/>
      <c r="DC75" s="1309"/>
    </row>
    <row r="76" spans="2:107" ht="13.2"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5"/>
      <c r="G77" s="1315"/>
      <c r="H77" s="1315"/>
      <c r="I77" s="1315"/>
      <c r="J77" s="1315"/>
      <c r="K77" s="1313"/>
      <c r="L77" s="1313"/>
      <c r="M77" s="1313"/>
      <c r="N77" s="1313"/>
      <c r="AN77" s="1314" t="s">
        <v>603</v>
      </c>
      <c r="AO77" s="1314"/>
      <c r="AP77" s="1314"/>
      <c r="AQ77" s="1314"/>
      <c r="AR77" s="1314"/>
      <c r="AS77" s="1314"/>
      <c r="AT77" s="1314"/>
      <c r="AU77" s="1314"/>
      <c r="AV77" s="1314"/>
      <c r="AW77" s="1314"/>
      <c r="AX77" s="1314"/>
      <c r="AY77" s="1314"/>
      <c r="AZ77" s="1314"/>
      <c r="BA77" s="1314"/>
      <c r="BB77" s="1312" t="s">
        <v>601</v>
      </c>
      <c r="BC77" s="1312"/>
      <c r="BD77" s="1312"/>
      <c r="BE77" s="1312"/>
      <c r="BF77" s="1312"/>
      <c r="BG77" s="1312"/>
      <c r="BH77" s="1312"/>
      <c r="BI77" s="1312"/>
      <c r="BJ77" s="1312"/>
      <c r="BK77" s="1312"/>
      <c r="BL77" s="1312"/>
      <c r="BM77" s="1312"/>
      <c r="BN77" s="1312"/>
      <c r="BO77" s="1312"/>
      <c r="BP77" s="1309">
        <v>20.2</v>
      </c>
      <c r="BQ77" s="1309"/>
      <c r="BR77" s="1309"/>
      <c r="BS77" s="1309"/>
      <c r="BT77" s="1309"/>
      <c r="BU77" s="1309"/>
      <c r="BV77" s="1309"/>
      <c r="BW77" s="1309"/>
      <c r="BX77" s="1309">
        <v>15.5</v>
      </c>
      <c r="BY77" s="1309"/>
      <c r="BZ77" s="1309"/>
      <c r="CA77" s="1309"/>
      <c r="CB77" s="1309"/>
      <c r="CC77" s="1309"/>
      <c r="CD77" s="1309"/>
      <c r="CE77" s="1309"/>
      <c r="CF77" s="1309">
        <v>14</v>
      </c>
      <c r="CG77" s="1309"/>
      <c r="CH77" s="1309"/>
      <c r="CI77" s="1309"/>
      <c r="CJ77" s="1309"/>
      <c r="CK77" s="1309"/>
      <c r="CL77" s="1309"/>
      <c r="CM77" s="1309"/>
      <c r="CN77" s="1309">
        <v>11.4</v>
      </c>
      <c r="CO77" s="1309"/>
      <c r="CP77" s="1309"/>
      <c r="CQ77" s="1309"/>
      <c r="CR77" s="1309"/>
      <c r="CS77" s="1309"/>
      <c r="CT77" s="1309"/>
      <c r="CU77" s="1309"/>
      <c r="CV77" s="1309">
        <v>10.4</v>
      </c>
      <c r="CW77" s="1309"/>
      <c r="CX77" s="1309"/>
      <c r="CY77" s="1309"/>
      <c r="CZ77" s="1309"/>
      <c r="DA77" s="1309"/>
      <c r="DB77" s="1309"/>
      <c r="DC77" s="1309"/>
    </row>
    <row r="78" spans="2:107" ht="13.2"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605</v>
      </c>
      <c r="BC79" s="1312"/>
      <c r="BD79" s="1312"/>
      <c r="BE79" s="1312"/>
      <c r="BF79" s="1312"/>
      <c r="BG79" s="1312"/>
      <c r="BH79" s="1312"/>
      <c r="BI79" s="1312"/>
      <c r="BJ79" s="1312"/>
      <c r="BK79" s="1312"/>
      <c r="BL79" s="1312"/>
      <c r="BM79" s="1312"/>
      <c r="BN79" s="1312"/>
      <c r="BO79" s="1312"/>
      <c r="BP79" s="1309">
        <v>7.1</v>
      </c>
      <c r="BQ79" s="1309"/>
      <c r="BR79" s="1309"/>
      <c r="BS79" s="1309"/>
      <c r="BT79" s="1309"/>
      <c r="BU79" s="1309"/>
      <c r="BV79" s="1309"/>
      <c r="BW79" s="1309"/>
      <c r="BX79" s="1309">
        <v>6.6</v>
      </c>
      <c r="BY79" s="1309"/>
      <c r="BZ79" s="1309"/>
      <c r="CA79" s="1309"/>
      <c r="CB79" s="1309"/>
      <c r="CC79" s="1309"/>
      <c r="CD79" s="1309"/>
      <c r="CE79" s="1309"/>
      <c r="CF79" s="1309">
        <v>6.5</v>
      </c>
      <c r="CG79" s="1309"/>
      <c r="CH79" s="1309"/>
      <c r="CI79" s="1309"/>
      <c r="CJ79" s="1309"/>
      <c r="CK79" s="1309"/>
      <c r="CL79" s="1309"/>
      <c r="CM79" s="1309"/>
      <c r="CN79" s="1309">
        <v>6.7</v>
      </c>
      <c r="CO79" s="1309"/>
      <c r="CP79" s="1309"/>
      <c r="CQ79" s="1309"/>
      <c r="CR79" s="1309"/>
      <c r="CS79" s="1309"/>
      <c r="CT79" s="1309"/>
      <c r="CU79" s="1309"/>
      <c r="CV79" s="1309">
        <v>6.6</v>
      </c>
      <c r="CW79" s="1309"/>
      <c r="CX79" s="1309"/>
      <c r="CY79" s="1309"/>
      <c r="CZ79" s="1309"/>
      <c r="DA79" s="1309"/>
      <c r="DB79" s="1309"/>
      <c r="DC79" s="1309"/>
    </row>
    <row r="80" spans="2:107" ht="13.2"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EYuoaLdM3LA+GLcM0EJVow0S7i3zcPz8A6gvkpNfFN5otCMHoZXv7O3VyxojIr+r9/n7WfARy6KG3EHiW0ZpaQ==" saltValue="exrnQGZPRwthCDXggHU3f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AS19" sqref="AS19"/>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606</v>
      </c>
    </row>
  </sheetData>
  <sheetProtection algorithmName="SHA-512" hashValue="/LZul4uUzt/0rLP0F7GhE+t3lCQz2qwFeGm8CsohSpu62oiaNKKvctTHrx0d/9ZNCntFTkLGTJ1IC3fC8MubQQ==" saltValue="EqIdwDmbTg+sprTvA8K7U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election activeCell="BC4" sqref="BC4"/>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498</v>
      </c>
    </row>
  </sheetData>
  <sheetProtection algorithmName="SHA-512" hashValue="a1xNfqfTP9fB7i2BrwdEGHGVdebisyMcLBdQgONecUoMZl2c8S//P8pprowIHZlIjU6BwyE40c56ODL2lEDLLw==" saltValue="PmDfFvut39Xd2zAjD0UcQ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549</v>
      </c>
      <c r="G2" s="157"/>
      <c r="H2" s="158"/>
    </row>
    <row r="3" spans="1:8" x14ac:dyDescent="0.2">
      <c r="A3" s="154" t="s">
        <v>542</v>
      </c>
      <c r="B3" s="159"/>
      <c r="C3" s="160"/>
      <c r="D3" s="161">
        <v>136573</v>
      </c>
      <c r="E3" s="162"/>
      <c r="F3" s="163">
        <v>56894</v>
      </c>
      <c r="G3" s="164"/>
      <c r="H3" s="165"/>
    </row>
    <row r="4" spans="1:8" x14ac:dyDescent="0.2">
      <c r="A4" s="166"/>
      <c r="B4" s="167"/>
      <c r="C4" s="168"/>
      <c r="D4" s="169">
        <v>20549</v>
      </c>
      <c r="E4" s="170"/>
      <c r="F4" s="171">
        <v>32548</v>
      </c>
      <c r="G4" s="172"/>
      <c r="H4" s="173"/>
    </row>
    <row r="5" spans="1:8" x14ac:dyDescent="0.2">
      <c r="A5" s="154" t="s">
        <v>544</v>
      </c>
      <c r="B5" s="159"/>
      <c r="C5" s="160"/>
      <c r="D5" s="161">
        <v>94289</v>
      </c>
      <c r="E5" s="162"/>
      <c r="F5" s="163">
        <v>57122</v>
      </c>
      <c r="G5" s="164"/>
      <c r="H5" s="165"/>
    </row>
    <row r="6" spans="1:8" x14ac:dyDescent="0.2">
      <c r="A6" s="166"/>
      <c r="B6" s="167"/>
      <c r="C6" s="168"/>
      <c r="D6" s="169">
        <v>28119</v>
      </c>
      <c r="E6" s="170"/>
      <c r="F6" s="171">
        <v>36191</v>
      </c>
      <c r="G6" s="172"/>
      <c r="H6" s="173"/>
    </row>
    <row r="7" spans="1:8" x14ac:dyDescent="0.2">
      <c r="A7" s="154" t="s">
        <v>545</v>
      </c>
      <c r="B7" s="159"/>
      <c r="C7" s="160"/>
      <c r="D7" s="161">
        <v>102772</v>
      </c>
      <c r="E7" s="162"/>
      <c r="F7" s="163">
        <v>53655</v>
      </c>
      <c r="G7" s="164"/>
      <c r="H7" s="165"/>
    </row>
    <row r="8" spans="1:8" x14ac:dyDescent="0.2">
      <c r="A8" s="166"/>
      <c r="B8" s="167"/>
      <c r="C8" s="168"/>
      <c r="D8" s="169">
        <v>33983</v>
      </c>
      <c r="E8" s="170"/>
      <c r="F8" s="171">
        <v>32719</v>
      </c>
      <c r="G8" s="172"/>
      <c r="H8" s="173"/>
    </row>
    <row r="9" spans="1:8" x14ac:dyDescent="0.2">
      <c r="A9" s="154" t="s">
        <v>546</v>
      </c>
      <c r="B9" s="159"/>
      <c r="C9" s="160"/>
      <c r="D9" s="161">
        <v>158110</v>
      </c>
      <c r="E9" s="162"/>
      <c r="F9" s="163">
        <v>53869</v>
      </c>
      <c r="G9" s="164"/>
      <c r="H9" s="165"/>
    </row>
    <row r="10" spans="1:8" x14ac:dyDescent="0.2">
      <c r="A10" s="166"/>
      <c r="B10" s="167"/>
      <c r="C10" s="168"/>
      <c r="D10" s="169">
        <v>49149</v>
      </c>
      <c r="E10" s="170"/>
      <c r="F10" s="171">
        <v>35046</v>
      </c>
      <c r="G10" s="172"/>
      <c r="H10" s="173"/>
    </row>
    <row r="11" spans="1:8" x14ac:dyDescent="0.2">
      <c r="A11" s="154" t="s">
        <v>547</v>
      </c>
      <c r="B11" s="159"/>
      <c r="C11" s="160"/>
      <c r="D11" s="161">
        <v>150627</v>
      </c>
      <c r="E11" s="162"/>
      <c r="F11" s="163">
        <v>59119</v>
      </c>
      <c r="G11" s="164"/>
      <c r="H11" s="165"/>
    </row>
    <row r="12" spans="1:8" x14ac:dyDescent="0.2">
      <c r="A12" s="166"/>
      <c r="B12" s="167"/>
      <c r="C12" s="174"/>
      <c r="D12" s="169">
        <v>27632</v>
      </c>
      <c r="E12" s="170"/>
      <c r="F12" s="171">
        <v>29900</v>
      </c>
      <c r="G12" s="172"/>
      <c r="H12" s="173"/>
    </row>
    <row r="13" spans="1:8" x14ac:dyDescent="0.2">
      <c r="A13" s="154"/>
      <c r="B13" s="159"/>
      <c r="C13" s="175"/>
      <c r="D13" s="176">
        <v>128474</v>
      </c>
      <c r="E13" s="177"/>
      <c r="F13" s="178">
        <v>56132</v>
      </c>
      <c r="G13" s="179"/>
      <c r="H13" s="165"/>
    </row>
    <row r="14" spans="1:8" x14ac:dyDescent="0.2">
      <c r="A14" s="166"/>
      <c r="B14" s="167"/>
      <c r="C14" s="168"/>
      <c r="D14" s="169">
        <v>31886</v>
      </c>
      <c r="E14" s="170"/>
      <c r="F14" s="171">
        <v>33281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6.18</v>
      </c>
      <c r="C19" s="180">
        <f>ROUND(VALUE(SUBSTITUTE(実質収支比率等に係る経年分析!G$48,"▲","-")),2)</f>
        <v>5.87</v>
      </c>
      <c r="D19" s="180">
        <f>ROUND(VALUE(SUBSTITUTE(実質収支比率等に係る経年分析!H$48,"▲","-")),2)</f>
        <v>9.0500000000000007</v>
      </c>
      <c r="E19" s="180">
        <f>ROUND(VALUE(SUBSTITUTE(実質収支比率等に係る経年分析!I$48,"▲","-")),2)</f>
        <v>6.24</v>
      </c>
      <c r="F19" s="180">
        <f>ROUND(VALUE(SUBSTITUTE(実質収支比率等に係る経年分析!J$48,"▲","-")),2)</f>
        <v>7.65</v>
      </c>
    </row>
    <row r="20" spans="1:11" x14ac:dyDescent="0.2">
      <c r="A20" s="180" t="s">
        <v>55</v>
      </c>
      <c r="B20" s="180">
        <f>ROUND(VALUE(SUBSTITUTE(実質収支比率等に係る経年分析!F$47,"▲","-")),2)</f>
        <v>42.33</v>
      </c>
      <c r="C20" s="180">
        <f>ROUND(VALUE(SUBSTITUTE(実質収支比率等に係る経年分析!G$47,"▲","-")),2)</f>
        <v>37.32</v>
      </c>
      <c r="D20" s="180">
        <f>ROUND(VALUE(SUBSTITUTE(実質収支比率等に係る経年分析!H$47,"▲","-")),2)</f>
        <v>40.67</v>
      </c>
      <c r="E20" s="180">
        <f>ROUND(VALUE(SUBSTITUTE(実質収支比率等に係る経年分析!I$47,"▲","-")),2)</f>
        <v>44.46</v>
      </c>
      <c r="F20" s="180">
        <f>ROUND(VALUE(SUBSTITUTE(実質収支比率等に係る経年分析!J$47,"▲","-")),2)</f>
        <v>46.22</v>
      </c>
    </row>
    <row r="21" spans="1:11" x14ac:dyDescent="0.2">
      <c r="A21" s="180" t="s">
        <v>56</v>
      </c>
      <c r="B21" s="180">
        <f>IF(ISNUMBER(VALUE(SUBSTITUTE(実質収支比率等に係る経年分析!F$49,"▲","-"))),ROUND(VALUE(SUBSTITUTE(実質収支比率等に係る経年分析!F$49,"▲","-")),2),NA())</f>
        <v>6.58</v>
      </c>
      <c r="C21" s="180">
        <f>IF(ISNUMBER(VALUE(SUBSTITUTE(実質収支比率等に係る経年分析!G$49,"▲","-"))),ROUND(VALUE(SUBSTITUTE(実質収支比率等に係る経年分析!G$49,"▲","-")),2),NA())</f>
        <v>-5.72</v>
      </c>
      <c r="D21" s="180">
        <f>IF(ISNUMBER(VALUE(SUBSTITUTE(実質収支比率等に係る経年分析!H$49,"▲","-"))),ROUND(VALUE(SUBSTITUTE(実質収支比率等に係る経年分析!H$49,"▲","-")),2),NA())</f>
        <v>6.09</v>
      </c>
      <c r="E21" s="180">
        <f>IF(ISNUMBER(VALUE(SUBSTITUTE(実質収支比率等に係る経年分析!I$49,"▲","-"))),ROUND(VALUE(SUBSTITUTE(実質収支比率等に係る経年分析!I$49,"▲","-")),2),NA())</f>
        <v>1.79</v>
      </c>
      <c r="F21" s="180">
        <f>IF(ISNUMBER(VALUE(SUBSTITUTE(実質収支比率等に係る経年分析!J$49,"▲","-"))),ROUND(VALUE(SUBSTITUTE(実質収支比率等に係る経年分析!J$49,"▲","-")),2),NA())</f>
        <v>4.62</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2">
      <c r="A30" s="181" t="str">
        <f>IF(連結実質赤字比率に係る赤字・黒字の構成分析!C$40="",NA(),連結実質赤字比率に係る赤字・黒字の構成分析!C$40)</f>
        <v>農業集落排水事業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0.14000000000000001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2">
      <c r="A31" s="181" t="str">
        <f>IF(連結実質赤字比率に係る赤字・黒字の構成分析!C$39="",NA(),連結実質赤字比率に係る赤字・黒字の構成分析!C$39)</f>
        <v>公共下水道事業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2.94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0.25</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0.56000000000000005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1.06</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9.0399999999999991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7.64</v>
      </c>
    </row>
    <row r="35" spans="1:16" x14ac:dyDescent="0.2">
      <c r="A35" s="181" t="str">
        <f>IF(連結実質赤字比率に係る赤字・黒字の構成分析!C$35="",NA(),連結実質赤字比率に係る赤字・黒字の構成分析!C$35)</f>
        <v>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11.45</v>
      </c>
    </row>
    <row r="36" spans="1:16" x14ac:dyDescent="0.2">
      <c r="A36" s="181" t="str">
        <f>IF(連結実質赤字比率に係る赤字・黒字の構成分析!C$34="",NA(),連結実質赤字比率に係る赤字・黒字の構成分析!C$34)</f>
        <v>工業用水道事業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14.69</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754</v>
      </c>
      <c r="E42" s="182"/>
      <c r="F42" s="182"/>
      <c r="G42" s="182">
        <f>'実質公債費比率（分子）の構造'!L$52</f>
        <v>778</v>
      </c>
      <c r="H42" s="182"/>
      <c r="I42" s="182"/>
      <c r="J42" s="182">
        <f>'実質公債費比率（分子）の構造'!M$52</f>
        <v>811</v>
      </c>
      <c r="K42" s="182"/>
      <c r="L42" s="182"/>
      <c r="M42" s="182">
        <f>'実質公債費比率（分子）の構造'!N$52</f>
        <v>807</v>
      </c>
      <c r="N42" s="182"/>
      <c r="O42" s="182"/>
      <c r="P42" s="182">
        <f>'実質公債費比率（分子）の構造'!O$52</f>
        <v>781</v>
      </c>
    </row>
    <row r="43" spans="1:16" x14ac:dyDescent="0.2">
      <c r="A43" s="182" t="s">
        <v>64</v>
      </c>
      <c r="B43" s="182">
        <f>'実質公債費比率（分子）の構造'!K$51</f>
        <v>2</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136</v>
      </c>
      <c r="C44" s="182"/>
      <c r="D44" s="182"/>
      <c r="E44" s="182">
        <f>'実質公債費比率（分子）の構造'!L$50</f>
        <v>136</v>
      </c>
      <c r="F44" s="182"/>
      <c r="G44" s="182"/>
      <c r="H44" s="182">
        <f>'実質公債費比率（分子）の構造'!M$50</f>
        <v>71</v>
      </c>
      <c r="I44" s="182"/>
      <c r="J44" s="182"/>
      <c r="K44" s="182">
        <f>'実質公債費比率（分子）の構造'!N$50</f>
        <v>24</v>
      </c>
      <c r="L44" s="182"/>
      <c r="M44" s="182"/>
      <c r="N44" s="182">
        <f>'実質公債費比率（分子）の構造'!O$50</f>
        <v>0</v>
      </c>
      <c r="O44" s="182"/>
      <c r="P44" s="182"/>
    </row>
    <row r="45" spans="1:16" x14ac:dyDescent="0.2">
      <c r="A45" s="182" t="s">
        <v>66</v>
      </c>
      <c r="B45" s="182">
        <f>'実質公債費比率（分子）の構造'!K$49</f>
        <v>41</v>
      </c>
      <c r="C45" s="182"/>
      <c r="D45" s="182"/>
      <c r="E45" s="182">
        <f>'実質公債費比率（分子）の構造'!L$49</f>
        <v>44</v>
      </c>
      <c r="F45" s="182"/>
      <c r="G45" s="182"/>
      <c r="H45" s="182">
        <f>'実質公債費比率（分子）の構造'!M$49</f>
        <v>44</v>
      </c>
      <c r="I45" s="182"/>
      <c r="J45" s="182"/>
      <c r="K45" s="182">
        <f>'実質公債費比率（分子）の構造'!N$49</f>
        <v>27</v>
      </c>
      <c r="L45" s="182"/>
      <c r="M45" s="182"/>
      <c r="N45" s="182">
        <f>'実質公債費比率（分子）の構造'!O$49</f>
        <v>12</v>
      </c>
      <c r="O45" s="182"/>
      <c r="P45" s="182"/>
    </row>
    <row r="46" spans="1:16" x14ac:dyDescent="0.2">
      <c r="A46" s="182" t="s">
        <v>67</v>
      </c>
      <c r="B46" s="182">
        <f>'実質公債費比率（分子）の構造'!K$48</f>
        <v>370</v>
      </c>
      <c r="C46" s="182"/>
      <c r="D46" s="182"/>
      <c r="E46" s="182">
        <f>'実質公債費比率（分子）の構造'!L$48</f>
        <v>346</v>
      </c>
      <c r="F46" s="182"/>
      <c r="G46" s="182"/>
      <c r="H46" s="182">
        <f>'実質公債費比率（分子）の構造'!M$48</f>
        <v>368</v>
      </c>
      <c r="I46" s="182"/>
      <c r="J46" s="182"/>
      <c r="K46" s="182">
        <f>'実質公債費比率（分子）の構造'!N$48</f>
        <v>380</v>
      </c>
      <c r="L46" s="182"/>
      <c r="M46" s="182"/>
      <c r="N46" s="182">
        <f>'実質公債費比率（分子）の構造'!O$48</f>
        <v>373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630</v>
      </c>
      <c r="C49" s="182"/>
      <c r="D49" s="182"/>
      <c r="E49" s="182">
        <f>'実質公債費比率（分子）の構造'!L$45</f>
        <v>645</v>
      </c>
      <c r="F49" s="182"/>
      <c r="G49" s="182"/>
      <c r="H49" s="182">
        <f>'実質公債費比率（分子）の構造'!M$45</f>
        <v>652</v>
      </c>
      <c r="I49" s="182"/>
      <c r="J49" s="182"/>
      <c r="K49" s="182">
        <f>'実質公債費比率（分子）の構造'!N$45</f>
        <v>624</v>
      </c>
      <c r="L49" s="182"/>
      <c r="M49" s="182"/>
      <c r="N49" s="182">
        <f>'実質公債費比率（分子）の構造'!O$45</f>
        <v>610</v>
      </c>
      <c r="O49" s="182"/>
      <c r="P49" s="182"/>
    </row>
    <row r="50" spans="1:16" x14ac:dyDescent="0.2">
      <c r="A50" s="182" t="s">
        <v>71</v>
      </c>
      <c r="B50" s="182" t="e">
        <f>NA()</f>
        <v>#N/A</v>
      </c>
      <c r="C50" s="182">
        <f>IF(ISNUMBER('実質公債費比率（分子）の構造'!K$53),'実質公債費比率（分子）の構造'!K$53,NA())</f>
        <v>425</v>
      </c>
      <c r="D50" s="182" t="e">
        <f>NA()</f>
        <v>#N/A</v>
      </c>
      <c r="E50" s="182" t="e">
        <f>NA()</f>
        <v>#N/A</v>
      </c>
      <c r="F50" s="182">
        <f>IF(ISNUMBER('実質公債費比率（分子）の構造'!L$53),'実質公債費比率（分子）の構造'!L$53,NA())</f>
        <v>393</v>
      </c>
      <c r="G50" s="182" t="e">
        <f>NA()</f>
        <v>#N/A</v>
      </c>
      <c r="H50" s="182" t="e">
        <f>NA()</f>
        <v>#N/A</v>
      </c>
      <c r="I50" s="182">
        <f>IF(ISNUMBER('実質公債費比率（分子）の構造'!M$53),'実質公債費比率（分子）の構造'!M$53,NA())</f>
        <v>324</v>
      </c>
      <c r="J50" s="182" t="e">
        <f>NA()</f>
        <v>#N/A</v>
      </c>
      <c r="K50" s="182" t="e">
        <f>NA()</f>
        <v>#N/A</v>
      </c>
      <c r="L50" s="182">
        <f>IF(ISNUMBER('実質公債費比率（分子）の構造'!N$53),'実質公債費比率（分子）の構造'!N$53,NA())</f>
        <v>248</v>
      </c>
      <c r="M50" s="182" t="e">
        <f>NA()</f>
        <v>#N/A</v>
      </c>
      <c r="N50" s="182" t="e">
        <f>NA()</f>
        <v>#N/A</v>
      </c>
      <c r="O50" s="182">
        <f>IF(ISNUMBER('実質公債費比率（分子）の構造'!O$53),'実質公債費比率（分子）の構造'!O$53,NA())</f>
        <v>214</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9269</v>
      </c>
      <c r="E56" s="181"/>
      <c r="F56" s="181"/>
      <c r="G56" s="181">
        <f>'将来負担比率（分子）の構造'!J$52</f>
        <v>8978</v>
      </c>
      <c r="H56" s="181"/>
      <c r="I56" s="181"/>
      <c r="J56" s="181">
        <f>'将来負担比率（分子）の構造'!K$52</f>
        <v>8844</v>
      </c>
      <c r="K56" s="181"/>
      <c r="L56" s="181"/>
      <c r="M56" s="181">
        <f>'将来負担比率（分子）の構造'!L$52</f>
        <v>8646</v>
      </c>
      <c r="N56" s="181"/>
      <c r="O56" s="181"/>
      <c r="P56" s="181">
        <f>'将来負担比率（分子）の構造'!M$52</f>
        <v>8232</v>
      </c>
    </row>
    <row r="57" spans="1:16" x14ac:dyDescent="0.2">
      <c r="A57" s="181" t="s">
        <v>42</v>
      </c>
      <c r="B57" s="181"/>
      <c r="C57" s="181"/>
      <c r="D57" s="181">
        <f>'将来負担比率（分子）の構造'!I$51</f>
        <v>102</v>
      </c>
      <c r="E57" s="181"/>
      <c r="F57" s="181"/>
      <c r="G57" s="181">
        <f>'将来負担比率（分子）の構造'!J$51</f>
        <v>82</v>
      </c>
      <c r="H57" s="181"/>
      <c r="I57" s="181"/>
      <c r="J57" s="181">
        <f>'将来負担比率（分子）の構造'!K$51</f>
        <v>70</v>
      </c>
      <c r="K57" s="181"/>
      <c r="L57" s="181"/>
      <c r="M57" s="181">
        <f>'将来負担比率（分子）の構造'!L$51</f>
        <v>52</v>
      </c>
      <c r="N57" s="181"/>
      <c r="O57" s="181"/>
      <c r="P57" s="181">
        <f>'将来負担比率（分子）の構造'!M$51</f>
        <v>40</v>
      </c>
    </row>
    <row r="58" spans="1:16" x14ac:dyDescent="0.2">
      <c r="A58" s="181" t="s">
        <v>41</v>
      </c>
      <c r="B58" s="181"/>
      <c r="C58" s="181"/>
      <c r="D58" s="181">
        <f>'将来負担比率（分子）の構造'!I$50</f>
        <v>4780</v>
      </c>
      <c r="E58" s="181"/>
      <c r="F58" s="181"/>
      <c r="G58" s="181">
        <f>'将来負担比率（分子）の構造'!J$50</f>
        <v>4471</v>
      </c>
      <c r="H58" s="181"/>
      <c r="I58" s="181"/>
      <c r="J58" s="181">
        <f>'将来負担比率（分子）の構造'!K$50</f>
        <v>4713</v>
      </c>
      <c r="K58" s="181"/>
      <c r="L58" s="181"/>
      <c r="M58" s="181">
        <f>'将来負担比率（分子）の構造'!L$50</f>
        <v>5306</v>
      </c>
      <c r="N58" s="181"/>
      <c r="O58" s="181"/>
      <c r="P58" s="181">
        <f>'将来負担比率（分子）の構造'!M$50</f>
        <v>5527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f>'将来負担比率（分子）の構造'!J$46</f>
        <v>60</v>
      </c>
      <c r="F61" s="181"/>
      <c r="G61" s="181"/>
      <c r="H61" s="181">
        <f>'将来負担比率（分子）の構造'!K$46</f>
        <v>17</v>
      </c>
      <c r="I61" s="181"/>
      <c r="J61" s="181"/>
      <c r="K61" s="181">
        <f>'将来負担比率（分子）の構造'!L$46</f>
        <v>216</v>
      </c>
      <c r="L61" s="181"/>
      <c r="M61" s="181"/>
      <c r="N61" s="181" t="str">
        <f>'将来負担比率（分子）の構造'!M$46</f>
        <v>-</v>
      </c>
      <c r="O61" s="181"/>
      <c r="P61" s="181"/>
    </row>
    <row r="62" spans="1:16" x14ac:dyDescent="0.2">
      <c r="A62" s="181" t="s">
        <v>35</v>
      </c>
      <c r="B62" s="181">
        <f>'将来負担比率（分子）の構造'!I$45</f>
        <v>625</v>
      </c>
      <c r="C62" s="181"/>
      <c r="D62" s="181"/>
      <c r="E62" s="181">
        <f>'将来負担比率（分子）の構造'!J$45</f>
        <v>795</v>
      </c>
      <c r="F62" s="181"/>
      <c r="G62" s="181"/>
      <c r="H62" s="181">
        <f>'将来負担比率（分子）の構造'!K$45</f>
        <v>721</v>
      </c>
      <c r="I62" s="181"/>
      <c r="J62" s="181"/>
      <c r="K62" s="181">
        <f>'将来負担比率（分子）の構造'!L$45</f>
        <v>571</v>
      </c>
      <c r="L62" s="181"/>
      <c r="M62" s="181"/>
      <c r="N62" s="181">
        <f>'将来負担比率（分子）の構造'!M$45</f>
        <v>606</v>
      </c>
      <c r="O62" s="181"/>
      <c r="P62" s="181"/>
    </row>
    <row r="63" spans="1:16" x14ac:dyDescent="0.2">
      <c r="A63" s="181" t="s">
        <v>34</v>
      </c>
      <c r="B63" s="181">
        <f>'将来負担比率（分子）の構造'!I$44</f>
        <v>133</v>
      </c>
      <c r="C63" s="181"/>
      <c r="D63" s="181"/>
      <c r="E63" s="181">
        <f>'将来負担比率（分子）の構造'!J$44</f>
        <v>99</v>
      </c>
      <c r="F63" s="181"/>
      <c r="G63" s="181"/>
      <c r="H63" s="181">
        <f>'将来負担比率（分子）の構造'!K$44</f>
        <v>60</v>
      </c>
      <c r="I63" s="181"/>
      <c r="J63" s="181"/>
      <c r="K63" s="181">
        <f>'将来負担比率（分子）の構造'!L$44</f>
        <v>61</v>
      </c>
      <c r="L63" s="181"/>
      <c r="M63" s="181"/>
      <c r="N63" s="181">
        <f>'将来負担比率（分子）の構造'!M$44</f>
        <v>81</v>
      </c>
      <c r="O63" s="181"/>
      <c r="P63" s="181"/>
    </row>
    <row r="64" spans="1:16" x14ac:dyDescent="0.2">
      <c r="A64" s="181" t="s">
        <v>33</v>
      </c>
      <c r="B64" s="181">
        <f>'将来負担比率（分子）の構造'!I$43</f>
        <v>4260</v>
      </c>
      <c r="C64" s="181"/>
      <c r="D64" s="181"/>
      <c r="E64" s="181">
        <f>'将来負担比率（分子）の構造'!J$43</f>
        <v>4110</v>
      </c>
      <c r="F64" s="181"/>
      <c r="G64" s="181"/>
      <c r="H64" s="181">
        <f>'将来負担比率（分子）の構造'!K$43</f>
        <v>3847</v>
      </c>
      <c r="I64" s="181"/>
      <c r="J64" s="181"/>
      <c r="K64" s="181">
        <f>'将来負担比率（分子）の構造'!L$43</f>
        <v>3742</v>
      </c>
      <c r="L64" s="181"/>
      <c r="M64" s="181"/>
      <c r="N64" s="181">
        <f>'将来負担比率（分子）の構造'!M$43</f>
        <v>3622</v>
      </c>
      <c r="O64" s="181"/>
      <c r="P64" s="181"/>
    </row>
    <row r="65" spans="1:16" x14ac:dyDescent="0.2">
      <c r="A65" s="181" t="s">
        <v>32</v>
      </c>
      <c r="B65" s="181">
        <f>'将来負担比率（分子）の構造'!I$42</f>
        <v>230</v>
      </c>
      <c r="C65" s="181"/>
      <c r="D65" s="181"/>
      <c r="E65" s="181">
        <f>'将来負担比率（分子）の構造'!J$42</f>
        <v>95</v>
      </c>
      <c r="F65" s="181"/>
      <c r="G65" s="181"/>
      <c r="H65" s="181">
        <f>'将来負担比率（分子）の構造'!K$42</f>
        <v>24</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7087</v>
      </c>
      <c r="C66" s="181"/>
      <c r="D66" s="181"/>
      <c r="E66" s="181">
        <f>'将来負担比率（分子）の構造'!J$41</f>
        <v>6772</v>
      </c>
      <c r="F66" s="181"/>
      <c r="G66" s="181"/>
      <c r="H66" s="181">
        <f>'将来負担比率（分子）の構造'!K$41</f>
        <v>6894</v>
      </c>
      <c r="I66" s="181"/>
      <c r="J66" s="181"/>
      <c r="K66" s="181">
        <f>'将来負担比率（分子）の構造'!L$41</f>
        <v>6872</v>
      </c>
      <c r="L66" s="181"/>
      <c r="M66" s="181"/>
      <c r="N66" s="181">
        <f>'将来負担比率（分子）の構造'!M$41</f>
        <v>6525</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2168</v>
      </c>
      <c r="C72" s="185">
        <f>基金残高に係る経年分析!G55</f>
        <v>2410</v>
      </c>
      <c r="D72" s="185">
        <f>基金残高に係る経年分析!H55</f>
        <v>2579</v>
      </c>
    </row>
    <row r="73" spans="1:16" x14ac:dyDescent="0.2">
      <c r="A73" s="184" t="s">
        <v>78</v>
      </c>
      <c r="B73" s="185">
        <f>基金残高に係る経年分析!F56</f>
        <v>58</v>
      </c>
      <c r="C73" s="185">
        <f>基金残高に係る経年分析!G56</f>
        <v>58</v>
      </c>
      <c r="D73" s="185">
        <f>基金残高に係る経年分析!H56</f>
        <v>58</v>
      </c>
    </row>
    <row r="74" spans="1:16" x14ac:dyDescent="0.2">
      <c r="A74" s="184" t="s">
        <v>79</v>
      </c>
      <c r="B74" s="185">
        <f>基金残高に係る経年分析!F57</f>
        <v>2024</v>
      </c>
      <c r="C74" s="185">
        <f>基金残高に係る経年分析!G57</f>
        <v>2223</v>
      </c>
      <c r="D74" s="185">
        <f>基金残高に係る経年分析!H57</f>
        <v>2228</v>
      </c>
    </row>
  </sheetData>
  <sheetProtection algorithmName="SHA-512" hashValue="cYrZmOosSyppMc9haGpEDv8nXyDvd9D2q0/caiXBGI/Oh8/4oVacLI5awfKKwrL1hQviJLyTFGTFpiM2vwrxOQ==" saltValue="zJuNxcQK3iiDzUaWCOc9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226</v>
      </c>
      <c r="C5" s="670"/>
      <c r="D5" s="670"/>
      <c r="E5" s="670"/>
      <c r="F5" s="670"/>
      <c r="G5" s="670"/>
      <c r="H5" s="670"/>
      <c r="I5" s="670"/>
      <c r="J5" s="670"/>
      <c r="K5" s="670"/>
      <c r="L5" s="670"/>
      <c r="M5" s="670"/>
      <c r="N5" s="670"/>
      <c r="O5" s="670"/>
      <c r="P5" s="670"/>
      <c r="Q5" s="671"/>
      <c r="R5" s="672">
        <v>4274452</v>
      </c>
      <c r="S5" s="673"/>
      <c r="T5" s="673"/>
      <c r="U5" s="673"/>
      <c r="V5" s="673"/>
      <c r="W5" s="673"/>
      <c r="X5" s="673"/>
      <c r="Y5" s="674"/>
      <c r="Z5" s="675">
        <v>37.5</v>
      </c>
      <c r="AA5" s="675"/>
      <c r="AB5" s="675"/>
      <c r="AC5" s="675"/>
      <c r="AD5" s="676">
        <v>4274452</v>
      </c>
      <c r="AE5" s="676"/>
      <c r="AF5" s="676"/>
      <c r="AG5" s="676"/>
      <c r="AH5" s="676"/>
      <c r="AI5" s="676"/>
      <c r="AJ5" s="676"/>
      <c r="AK5" s="676"/>
      <c r="AL5" s="677">
        <v>83.1</v>
      </c>
      <c r="AM5" s="678"/>
      <c r="AN5" s="678"/>
      <c r="AO5" s="679"/>
      <c r="AP5" s="669" t="s">
        <v>227</v>
      </c>
      <c r="AQ5" s="670"/>
      <c r="AR5" s="670"/>
      <c r="AS5" s="670"/>
      <c r="AT5" s="670"/>
      <c r="AU5" s="670"/>
      <c r="AV5" s="670"/>
      <c r="AW5" s="670"/>
      <c r="AX5" s="670"/>
      <c r="AY5" s="670"/>
      <c r="AZ5" s="670"/>
      <c r="BA5" s="670"/>
      <c r="BB5" s="670"/>
      <c r="BC5" s="670"/>
      <c r="BD5" s="670"/>
      <c r="BE5" s="670"/>
      <c r="BF5" s="671"/>
      <c r="BG5" s="683">
        <v>4248745</v>
      </c>
      <c r="BH5" s="684"/>
      <c r="BI5" s="684"/>
      <c r="BJ5" s="684"/>
      <c r="BK5" s="684"/>
      <c r="BL5" s="684"/>
      <c r="BM5" s="684"/>
      <c r="BN5" s="685"/>
      <c r="BO5" s="686">
        <v>99.4</v>
      </c>
      <c r="BP5" s="686"/>
      <c r="BQ5" s="686"/>
      <c r="BR5" s="686"/>
      <c r="BS5" s="687" t="s">
        <v>228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220</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2">
      <c r="B6" s="680" t="s">
        <v>232</v>
      </c>
      <c r="C6" s="681"/>
      <c r="D6" s="681"/>
      <c r="E6" s="681"/>
      <c r="F6" s="681"/>
      <c r="G6" s="681"/>
      <c r="H6" s="681"/>
      <c r="I6" s="681"/>
      <c r="J6" s="681"/>
      <c r="K6" s="681"/>
      <c r="L6" s="681"/>
      <c r="M6" s="681"/>
      <c r="N6" s="681"/>
      <c r="O6" s="681"/>
      <c r="P6" s="681"/>
      <c r="Q6" s="682"/>
      <c r="R6" s="683">
        <v>116348</v>
      </c>
      <c r="S6" s="684"/>
      <c r="T6" s="684"/>
      <c r="U6" s="684"/>
      <c r="V6" s="684"/>
      <c r="W6" s="684"/>
      <c r="X6" s="684"/>
      <c r="Y6" s="685"/>
      <c r="Z6" s="686">
        <v>1</v>
      </c>
      <c r="AA6" s="686"/>
      <c r="AB6" s="686"/>
      <c r="AC6" s="686"/>
      <c r="AD6" s="687">
        <v>116348</v>
      </c>
      <c r="AE6" s="687"/>
      <c r="AF6" s="687"/>
      <c r="AG6" s="687"/>
      <c r="AH6" s="687"/>
      <c r="AI6" s="687"/>
      <c r="AJ6" s="687"/>
      <c r="AK6" s="687"/>
      <c r="AL6" s="688">
        <v>2.2999999999999998</v>
      </c>
      <c r="AM6" s="689"/>
      <c r="AN6" s="689"/>
      <c r="AO6" s="690"/>
      <c r="AP6" s="680" t="s">
        <v>233</v>
      </c>
      <c r="AQ6" s="681"/>
      <c r="AR6" s="681"/>
      <c r="AS6" s="681"/>
      <c r="AT6" s="681"/>
      <c r="AU6" s="681"/>
      <c r="AV6" s="681"/>
      <c r="AW6" s="681"/>
      <c r="AX6" s="681"/>
      <c r="AY6" s="681"/>
      <c r="AZ6" s="681"/>
      <c r="BA6" s="681"/>
      <c r="BB6" s="681"/>
      <c r="BC6" s="681"/>
      <c r="BD6" s="681"/>
      <c r="BE6" s="681"/>
      <c r="BF6" s="682"/>
      <c r="BG6" s="683">
        <v>4248745</v>
      </c>
      <c r="BH6" s="684"/>
      <c r="BI6" s="684"/>
      <c r="BJ6" s="684"/>
      <c r="BK6" s="684"/>
      <c r="BL6" s="684"/>
      <c r="BM6" s="684"/>
      <c r="BN6" s="685"/>
      <c r="BO6" s="686">
        <v>99.4</v>
      </c>
      <c r="BP6" s="686"/>
      <c r="BQ6" s="686"/>
      <c r="BR6" s="686"/>
      <c r="BS6" s="687" t="s">
        <v>138</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118637</v>
      </c>
      <c r="CS6" s="684"/>
      <c r="CT6" s="684"/>
      <c r="CU6" s="684"/>
      <c r="CV6" s="684"/>
      <c r="CW6" s="684"/>
      <c r="CX6" s="684"/>
      <c r="CY6" s="685"/>
      <c r="CZ6" s="677">
        <v>1.1000000000000001</v>
      </c>
      <c r="DA6" s="678"/>
      <c r="DB6" s="678"/>
      <c r="DC6" s="697"/>
      <c r="DD6" s="692" t="s">
        <v>228</v>
      </c>
      <c r="DE6" s="684"/>
      <c r="DF6" s="684"/>
      <c r="DG6" s="684"/>
      <c r="DH6" s="684"/>
      <c r="DI6" s="684"/>
      <c r="DJ6" s="684"/>
      <c r="DK6" s="684"/>
      <c r="DL6" s="684"/>
      <c r="DM6" s="684"/>
      <c r="DN6" s="684"/>
      <c r="DO6" s="684"/>
      <c r="DP6" s="685"/>
      <c r="DQ6" s="692">
        <v>118616</v>
      </c>
      <c r="DR6" s="684"/>
      <c r="DS6" s="684"/>
      <c r="DT6" s="684"/>
      <c r="DU6" s="684"/>
      <c r="DV6" s="684"/>
      <c r="DW6" s="684"/>
      <c r="DX6" s="684"/>
      <c r="DY6" s="684"/>
      <c r="DZ6" s="684"/>
      <c r="EA6" s="684"/>
      <c r="EB6" s="684"/>
      <c r="EC6" s="693"/>
    </row>
    <row r="7" spans="2:143" ht="11.25" customHeight="1" x14ac:dyDescent="0.2">
      <c r="B7" s="680" t="s">
        <v>235</v>
      </c>
      <c r="C7" s="681"/>
      <c r="D7" s="681"/>
      <c r="E7" s="681"/>
      <c r="F7" s="681"/>
      <c r="G7" s="681"/>
      <c r="H7" s="681"/>
      <c r="I7" s="681"/>
      <c r="J7" s="681"/>
      <c r="K7" s="681"/>
      <c r="L7" s="681"/>
      <c r="M7" s="681"/>
      <c r="N7" s="681"/>
      <c r="O7" s="681"/>
      <c r="P7" s="681"/>
      <c r="Q7" s="682"/>
      <c r="R7" s="683">
        <v>1584</v>
      </c>
      <c r="S7" s="684"/>
      <c r="T7" s="684"/>
      <c r="U7" s="684"/>
      <c r="V7" s="684"/>
      <c r="W7" s="684"/>
      <c r="X7" s="684"/>
      <c r="Y7" s="685"/>
      <c r="Z7" s="686">
        <v>0</v>
      </c>
      <c r="AA7" s="686"/>
      <c r="AB7" s="686"/>
      <c r="AC7" s="686"/>
      <c r="AD7" s="687">
        <v>1584</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2165840</v>
      </c>
      <c r="BH7" s="684"/>
      <c r="BI7" s="684"/>
      <c r="BJ7" s="684"/>
      <c r="BK7" s="684"/>
      <c r="BL7" s="684"/>
      <c r="BM7" s="684"/>
      <c r="BN7" s="685"/>
      <c r="BO7" s="686">
        <v>50.7</v>
      </c>
      <c r="BP7" s="686"/>
      <c r="BQ7" s="686"/>
      <c r="BR7" s="686"/>
      <c r="BS7" s="687" t="s">
        <v>237</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1353402</v>
      </c>
      <c r="CS7" s="684"/>
      <c r="CT7" s="684"/>
      <c r="CU7" s="684"/>
      <c r="CV7" s="684"/>
      <c r="CW7" s="684"/>
      <c r="CX7" s="684"/>
      <c r="CY7" s="685"/>
      <c r="CZ7" s="686">
        <v>12.6</v>
      </c>
      <c r="DA7" s="686"/>
      <c r="DB7" s="686"/>
      <c r="DC7" s="686"/>
      <c r="DD7" s="692">
        <v>65394</v>
      </c>
      <c r="DE7" s="684"/>
      <c r="DF7" s="684"/>
      <c r="DG7" s="684"/>
      <c r="DH7" s="684"/>
      <c r="DI7" s="684"/>
      <c r="DJ7" s="684"/>
      <c r="DK7" s="684"/>
      <c r="DL7" s="684"/>
      <c r="DM7" s="684"/>
      <c r="DN7" s="684"/>
      <c r="DO7" s="684"/>
      <c r="DP7" s="685"/>
      <c r="DQ7" s="692">
        <v>1243188</v>
      </c>
      <c r="DR7" s="684"/>
      <c r="DS7" s="684"/>
      <c r="DT7" s="684"/>
      <c r="DU7" s="684"/>
      <c r="DV7" s="684"/>
      <c r="DW7" s="684"/>
      <c r="DX7" s="684"/>
      <c r="DY7" s="684"/>
      <c r="DZ7" s="684"/>
      <c r="EA7" s="684"/>
      <c r="EB7" s="684"/>
      <c r="EC7" s="693"/>
    </row>
    <row r="8" spans="2:143" ht="11.25" customHeight="1" x14ac:dyDescent="0.2">
      <c r="B8" s="680" t="s">
        <v>239</v>
      </c>
      <c r="C8" s="681"/>
      <c r="D8" s="681"/>
      <c r="E8" s="681"/>
      <c r="F8" s="681"/>
      <c r="G8" s="681"/>
      <c r="H8" s="681"/>
      <c r="I8" s="681"/>
      <c r="J8" s="681"/>
      <c r="K8" s="681"/>
      <c r="L8" s="681"/>
      <c r="M8" s="681"/>
      <c r="N8" s="681"/>
      <c r="O8" s="681"/>
      <c r="P8" s="681"/>
      <c r="Q8" s="682"/>
      <c r="R8" s="683">
        <v>7810</v>
      </c>
      <c r="S8" s="684"/>
      <c r="T8" s="684"/>
      <c r="U8" s="684"/>
      <c r="V8" s="684"/>
      <c r="W8" s="684"/>
      <c r="X8" s="684"/>
      <c r="Y8" s="685"/>
      <c r="Z8" s="686">
        <v>0.1</v>
      </c>
      <c r="AA8" s="686"/>
      <c r="AB8" s="686"/>
      <c r="AC8" s="686"/>
      <c r="AD8" s="687">
        <v>7810</v>
      </c>
      <c r="AE8" s="687"/>
      <c r="AF8" s="687"/>
      <c r="AG8" s="687"/>
      <c r="AH8" s="687"/>
      <c r="AI8" s="687"/>
      <c r="AJ8" s="687"/>
      <c r="AK8" s="687"/>
      <c r="AL8" s="688">
        <v>0.2</v>
      </c>
      <c r="AM8" s="689"/>
      <c r="AN8" s="689"/>
      <c r="AO8" s="690"/>
      <c r="AP8" s="680" t="s">
        <v>240</v>
      </c>
      <c r="AQ8" s="681"/>
      <c r="AR8" s="681"/>
      <c r="AS8" s="681"/>
      <c r="AT8" s="681"/>
      <c r="AU8" s="681"/>
      <c r="AV8" s="681"/>
      <c r="AW8" s="681"/>
      <c r="AX8" s="681"/>
      <c r="AY8" s="681"/>
      <c r="AZ8" s="681"/>
      <c r="BA8" s="681"/>
      <c r="BB8" s="681"/>
      <c r="BC8" s="681"/>
      <c r="BD8" s="681"/>
      <c r="BE8" s="681"/>
      <c r="BF8" s="682"/>
      <c r="BG8" s="683">
        <v>36882</v>
      </c>
      <c r="BH8" s="684"/>
      <c r="BI8" s="684"/>
      <c r="BJ8" s="684"/>
      <c r="BK8" s="684"/>
      <c r="BL8" s="684"/>
      <c r="BM8" s="684"/>
      <c r="BN8" s="685"/>
      <c r="BO8" s="686">
        <v>0.9</v>
      </c>
      <c r="BP8" s="686"/>
      <c r="BQ8" s="686"/>
      <c r="BR8" s="686"/>
      <c r="BS8" s="692" t="s">
        <v>228</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4431977</v>
      </c>
      <c r="CS8" s="684"/>
      <c r="CT8" s="684"/>
      <c r="CU8" s="684"/>
      <c r="CV8" s="684"/>
      <c r="CW8" s="684"/>
      <c r="CX8" s="684"/>
      <c r="CY8" s="685"/>
      <c r="CZ8" s="686">
        <v>41.1</v>
      </c>
      <c r="DA8" s="686"/>
      <c r="DB8" s="686"/>
      <c r="DC8" s="686"/>
      <c r="DD8" s="692">
        <v>1350919</v>
      </c>
      <c r="DE8" s="684"/>
      <c r="DF8" s="684"/>
      <c r="DG8" s="684"/>
      <c r="DH8" s="684"/>
      <c r="DI8" s="684"/>
      <c r="DJ8" s="684"/>
      <c r="DK8" s="684"/>
      <c r="DL8" s="684"/>
      <c r="DM8" s="684"/>
      <c r="DN8" s="684"/>
      <c r="DO8" s="684"/>
      <c r="DP8" s="685"/>
      <c r="DQ8" s="692">
        <v>1300127</v>
      </c>
      <c r="DR8" s="684"/>
      <c r="DS8" s="684"/>
      <c r="DT8" s="684"/>
      <c r="DU8" s="684"/>
      <c r="DV8" s="684"/>
      <c r="DW8" s="684"/>
      <c r="DX8" s="684"/>
      <c r="DY8" s="684"/>
      <c r="DZ8" s="684"/>
      <c r="EA8" s="684"/>
      <c r="EB8" s="684"/>
      <c r="EC8" s="693"/>
    </row>
    <row r="9" spans="2:143" ht="11.25" customHeight="1" x14ac:dyDescent="0.2">
      <c r="B9" s="680" t="s">
        <v>242</v>
      </c>
      <c r="C9" s="681"/>
      <c r="D9" s="681"/>
      <c r="E9" s="681"/>
      <c r="F9" s="681"/>
      <c r="G9" s="681"/>
      <c r="H9" s="681"/>
      <c r="I9" s="681"/>
      <c r="J9" s="681"/>
      <c r="K9" s="681"/>
      <c r="L9" s="681"/>
      <c r="M9" s="681"/>
      <c r="N9" s="681"/>
      <c r="O9" s="681"/>
      <c r="P9" s="681"/>
      <c r="Q9" s="682"/>
      <c r="R9" s="683">
        <v>3828</v>
      </c>
      <c r="S9" s="684"/>
      <c r="T9" s="684"/>
      <c r="U9" s="684"/>
      <c r="V9" s="684"/>
      <c r="W9" s="684"/>
      <c r="X9" s="684"/>
      <c r="Y9" s="685"/>
      <c r="Z9" s="686">
        <v>0</v>
      </c>
      <c r="AA9" s="686"/>
      <c r="AB9" s="686"/>
      <c r="AC9" s="686"/>
      <c r="AD9" s="687">
        <v>3828</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920808</v>
      </c>
      <c r="BH9" s="684"/>
      <c r="BI9" s="684"/>
      <c r="BJ9" s="684"/>
      <c r="BK9" s="684"/>
      <c r="BL9" s="684"/>
      <c r="BM9" s="684"/>
      <c r="BN9" s="685"/>
      <c r="BO9" s="686">
        <v>21.5</v>
      </c>
      <c r="BP9" s="686"/>
      <c r="BQ9" s="686"/>
      <c r="BR9" s="686"/>
      <c r="BS9" s="692" t="s">
        <v>138</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443389</v>
      </c>
      <c r="CS9" s="684"/>
      <c r="CT9" s="684"/>
      <c r="CU9" s="684"/>
      <c r="CV9" s="684"/>
      <c r="CW9" s="684"/>
      <c r="CX9" s="684"/>
      <c r="CY9" s="685"/>
      <c r="CZ9" s="686">
        <v>4.0999999999999996</v>
      </c>
      <c r="DA9" s="686"/>
      <c r="DB9" s="686"/>
      <c r="DC9" s="686"/>
      <c r="DD9" s="692">
        <v>5385</v>
      </c>
      <c r="DE9" s="684"/>
      <c r="DF9" s="684"/>
      <c r="DG9" s="684"/>
      <c r="DH9" s="684"/>
      <c r="DI9" s="684"/>
      <c r="DJ9" s="684"/>
      <c r="DK9" s="684"/>
      <c r="DL9" s="684"/>
      <c r="DM9" s="684"/>
      <c r="DN9" s="684"/>
      <c r="DO9" s="684"/>
      <c r="DP9" s="685"/>
      <c r="DQ9" s="692">
        <v>420363</v>
      </c>
      <c r="DR9" s="684"/>
      <c r="DS9" s="684"/>
      <c r="DT9" s="684"/>
      <c r="DU9" s="684"/>
      <c r="DV9" s="684"/>
      <c r="DW9" s="684"/>
      <c r="DX9" s="684"/>
      <c r="DY9" s="684"/>
      <c r="DZ9" s="684"/>
      <c r="EA9" s="684"/>
      <c r="EB9" s="684"/>
      <c r="EC9" s="693"/>
    </row>
    <row r="10" spans="2:143" ht="11.25" customHeight="1" x14ac:dyDescent="0.2">
      <c r="B10" s="680" t="s">
        <v>245</v>
      </c>
      <c r="C10" s="681"/>
      <c r="D10" s="681"/>
      <c r="E10" s="681"/>
      <c r="F10" s="681"/>
      <c r="G10" s="681"/>
      <c r="H10" s="681"/>
      <c r="I10" s="681"/>
      <c r="J10" s="681"/>
      <c r="K10" s="681"/>
      <c r="L10" s="681"/>
      <c r="M10" s="681"/>
      <c r="N10" s="681"/>
      <c r="O10" s="681"/>
      <c r="P10" s="681"/>
      <c r="Q10" s="682"/>
      <c r="R10" s="683" t="s">
        <v>138</v>
      </c>
      <c r="S10" s="684"/>
      <c r="T10" s="684"/>
      <c r="U10" s="684"/>
      <c r="V10" s="684"/>
      <c r="W10" s="684"/>
      <c r="X10" s="684"/>
      <c r="Y10" s="685"/>
      <c r="Z10" s="686" t="s">
        <v>237</v>
      </c>
      <c r="AA10" s="686"/>
      <c r="AB10" s="686"/>
      <c r="AC10" s="686"/>
      <c r="AD10" s="687" t="s">
        <v>237</v>
      </c>
      <c r="AE10" s="687"/>
      <c r="AF10" s="687"/>
      <c r="AG10" s="687"/>
      <c r="AH10" s="687"/>
      <c r="AI10" s="687"/>
      <c r="AJ10" s="687"/>
      <c r="AK10" s="687"/>
      <c r="AL10" s="688" t="s">
        <v>228</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73523</v>
      </c>
      <c r="BH10" s="684"/>
      <c r="BI10" s="684"/>
      <c r="BJ10" s="684"/>
      <c r="BK10" s="684"/>
      <c r="BL10" s="684"/>
      <c r="BM10" s="684"/>
      <c r="BN10" s="685"/>
      <c r="BO10" s="686">
        <v>1.7</v>
      </c>
      <c r="BP10" s="686"/>
      <c r="BQ10" s="686"/>
      <c r="BR10" s="686"/>
      <c r="BS10" s="692" t="s">
        <v>228</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t="s">
        <v>237</v>
      </c>
      <c r="CS10" s="684"/>
      <c r="CT10" s="684"/>
      <c r="CU10" s="684"/>
      <c r="CV10" s="684"/>
      <c r="CW10" s="684"/>
      <c r="CX10" s="684"/>
      <c r="CY10" s="685"/>
      <c r="CZ10" s="686" t="s">
        <v>176</v>
      </c>
      <c r="DA10" s="686"/>
      <c r="DB10" s="686"/>
      <c r="DC10" s="686"/>
      <c r="DD10" s="692" t="s">
        <v>138</v>
      </c>
      <c r="DE10" s="684"/>
      <c r="DF10" s="684"/>
      <c r="DG10" s="684"/>
      <c r="DH10" s="684"/>
      <c r="DI10" s="684"/>
      <c r="DJ10" s="684"/>
      <c r="DK10" s="684"/>
      <c r="DL10" s="684"/>
      <c r="DM10" s="684"/>
      <c r="DN10" s="684"/>
      <c r="DO10" s="684"/>
      <c r="DP10" s="685"/>
      <c r="DQ10" s="692" t="s">
        <v>138</v>
      </c>
      <c r="DR10" s="684"/>
      <c r="DS10" s="684"/>
      <c r="DT10" s="684"/>
      <c r="DU10" s="684"/>
      <c r="DV10" s="684"/>
      <c r="DW10" s="684"/>
      <c r="DX10" s="684"/>
      <c r="DY10" s="684"/>
      <c r="DZ10" s="684"/>
      <c r="EA10" s="684"/>
      <c r="EB10" s="684"/>
      <c r="EC10" s="693"/>
    </row>
    <row r="11" spans="2:143" ht="11.25" customHeight="1" x14ac:dyDescent="0.2">
      <c r="B11" s="680" t="s">
        <v>248</v>
      </c>
      <c r="C11" s="681"/>
      <c r="D11" s="681"/>
      <c r="E11" s="681"/>
      <c r="F11" s="681"/>
      <c r="G11" s="681"/>
      <c r="H11" s="681"/>
      <c r="I11" s="681"/>
      <c r="J11" s="681"/>
      <c r="K11" s="681"/>
      <c r="L11" s="681"/>
      <c r="M11" s="681"/>
      <c r="N11" s="681"/>
      <c r="O11" s="681"/>
      <c r="P11" s="681"/>
      <c r="Q11" s="682"/>
      <c r="R11" s="683">
        <v>394217</v>
      </c>
      <c r="S11" s="684"/>
      <c r="T11" s="684"/>
      <c r="U11" s="684"/>
      <c r="V11" s="684"/>
      <c r="W11" s="684"/>
      <c r="X11" s="684"/>
      <c r="Y11" s="685"/>
      <c r="Z11" s="688">
        <v>3.5</v>
      </c>
      <c r="AA11" s="689"/>
      <c r="AB11" s="689"/>
      <c r="AC11" s="701"/>
      <c r="AD11" s="692">
        <v>394217</v>
      </c>
      <c r="AE11" s="684"/>
      <c r="AF11" s="684"/>
      <c r="AG11" s="684"/>
      <c r="AH11" s="684"/>
      <c r="AI11" s="684"/>
      <c r="AJ11" s="684"/>
      <c r="AK11" s="685"/>
      <c r="AL11" s="688">
        <v>7.7</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1134627</v>
      </c>
      <c r="BH11" s="684"/>
      <c r="BI11" s="684"/>
      <c r="BJ11" s="684"/>
      <c r="BK11" s="684"/>
      <c r="BL11" s="684"/>
      <c r="BM11" s="684"/>
      <c r="BN11" s="685"/>
      <c r="BO11" s="686">
        <v>26.5</v>
      </c>
      <c r="BP11" s="686"/>
      <c r="BQ11" s="686"/>
      <c r="BR11" s="686"/>
      <c r="BS11" s="692" t="s">
        <v>228</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628195</v>
      </c>
      <c r="CS11" s="684"/>
      <c r="CT11" s="684"/>
      <c r="CU11" s="684"/>
      <c r="CV11" s="684"/>
      <c r="CW11" s="684"/>
      <c r="CX11" s="684"/>
      <c r="CY11" s="685"/>
      <c r="CZ11" s="686">
        <v>5.8</v>
      </c>
      <c r="DA11" s="686"/>
      <c r="DB11" s="686"/>
      <c r="DC11" s="686"/>
      <c r="DD11" s="692">
        <v>289317</v>
      </c>
      <c r="DE11" s="684"/>
      <c r="DF11" s="684"/>
      <c r="DG11" s="684"/>
      <c r="DH11" s="684"/>
      <c r="DI11" s="684"/>
      <c r="DJ11" s="684"/>
      <c r="DK11" s="684"/>
      <c r="DL11" s="684"/>
      <c r="DM11" s="684"/>
      <c r="DN11" s="684"/>
      <c r="DO11" s="684"/>
      <c r="DP11" s="685"/>
      <c r="DQ11" s="692">
        <v>438464</v>
      </c>
      <c r="DR11" s="684"/>
      <c r="DS11" s="684"/>
      <c r="DT11" s="684"/>
      <c r="DU11" s="684"/>
      <c r="DV11" s="684"/>
      <c r="DW11" s="684"/>
      <c r="DX11" s="684"/>
      <c r="DY11" s="684"/>
      <c r="DZ11" s="684"/>
      <c r="EA11" s="684"/>
      <c r="EB11" s="684"/>
      <c r="EC11" s="693"/>
    </row>
    <row r="12" spans="2:143" ht="11.25" customHeight="1" x14ac:dyDescent="0.2">
      <c r="B12" s="680" t="s">
        <v>251</v>
      </c>
      <c r="C12" s="681"/>
      <c r="D12" s="681"/>
      <c r="E12" s="681"/>
      <c r="F12" s="681"/>
      <c r="G12" s="681"/>
      <c r="H12" s="681"/>
      <c r="I12" s="681"/>
      <c r="J12" s="681"/>
      <c r="K12" s="681"/>
      <c r="L12" s="681"/>
      <c r="M12" s="681"/>
      <c r="N12" s="681"/>
      <c r="O12" s="681"/>
      <c r="P12" s="681"/>
      <c r="Q12" s="682"/>
      <c r="R12" s="683">
        <v>26322</v>
      </c>
      <c r="S12" s="684"/>
      <c r="T12" s="684"/>
      <c r="U12" s="684"/>
      <c r="V12" s="684"/>
      <c r="W12" s="684"/>
      <c r="X12" s="684"/>
      <c r="Y12" s="685"/>
      <c r="Z12" s="686">
        <v>0.2</v>
      </c>
      <c r="AA12" s="686"/>
      <c r="AB12" s="686"/>
      <c r="AC12" s="686"/>
      <c r="AD12" s="687">
        <v>26322</v>
      </c>
      <c r="AE12" s="687"/>
      <c r="AF12" s="687"/>
      <c r="AG12" s="687"/>
      <c r="AH12" s="687"/>
      <c r="AI12" s="687"/>
      <c r="AJ12" s="687"/>
      <c r="AK12" s="687"/>
      <c r="AL12" s="688">
        <v>0.5</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1864794</v>
      </c>
      <c r="BH12" s="684"/>
      <c r="BI12" s="684"/>
      <c r="BJ12" s="684"/>
      <c r="BK12" s="684"/>
      <c r="BL12" s="684"/>
      <c r="BM12" s="684"/>
      <c r="BN12" s="685"/>
      <c r="BO12" s="686">
        <v>43.6</v>
      </c>
      <c r="BP12" s="686"/>
      <c r="BQ12" s="686"/>
      <c r="BR12" s="686"/>
      <c r="BS12" s="692" t="s">
        <v>228</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251407</v>
      </c>
      <c r="CS12" s="684"/>
      <c r="CT12" s="684"/>
      <c r="CU12" s="684"/>
      <c r="CV12" s="684"/>
      <c r="CW12" s="684"/>
      <c r="CX12" s="684"/>
      <c r="CY12" s="685"/>
      <c r="CZ12" s="686">
        <v>2.2999999999999998</v>
      </c>
      <c r="DA12" s="686"/>
      <c r="DB12" s="686"/>
      <c r="DC12" s="686"/>
      <c r="DD12" s="692" t="s">
        <v>138</v>
      </c>
      <c r="DE12" s="684"/>
      <c r="DF12" s="684"/>
      <c r="DG12" s="684"/>
      <c r="DH12" s="684"/>
      <c r="DI12" s="684"/>
      <c r="DJ12" s="684"/>
      <c r="DK12" s="684"/>
      <c r="DL12" s="684"/>
      <c r="DM12" s="684"/>
      <c r="DN12" s="684"/>
      <c r="DO12" s="684"/>
      <c r="DP12" s="685"/>
      <c r="DQ12" s="692">
        <v>151292</v>
      </c>
      <c r="DR12" s="684"/>
      <c r="DS12" s="684"/>
      <c r="DT12" s="684"/>
      <c r="DU12" s="684"/>
      <c r="DV12" s="684"/>
      <c r="DW12" s="684"/>
      <c r="DX12" s="684"/>
      <c r="DY12" s="684"/>
      <c r="DZ12" s="684"/>
      <c r="EA12" s="684"/>
      <c r="EB12" s="684"/>
      <c r="EC12" s="693"/>
    </row>
    <row r="13" spans="2:143" ht="11.25" customHeight="1" x14ac:dyDescent="0.2">
      <c r="B13" s="680" t="s">
        <v>254</v>
      </c>
      <c r="C13" s="681"/>
      <c r="D13" s="681"/>
      <c r="E13" s="681"/>
      <c r="F13" s="681"/>
      <c r="G13" s="681"/>
      <c r="H13" s="681"/>
      <c r="I13" s="681"/>
      <c r="J13" s="681"/>
      <c r="K13" s="681"/>
      <c r="L13" s="681"/>
      <c r="M13" s="681"/>
      <c r="N13" s="681"/>
      <c r="O13" s="681"/>
      <c r="P13" s="681"/>
      <c r="Q13" s="682"/>
      <c r="R13" s="683" t="s">
        <v>138</v>
      </c>
      <c r="S13" s="684"/>
      <c r="T13" s="684"/>
      <c r="U13" s="684"/>
      <c r="V13" s="684"/>
      <c r="W13" s="684"/>
      <c r="X13" s="684"/>
      <c r="Y13" s="685"/>
      <c r="Z13" s="686" t="s">
        <v>255</v>
      </c>
      <c r="AA13" s="686"/>
      <c r="AB13" s="686"/>
      <c r="AC13" s="686"/>
      <c r="AD13" s="687" t="s">
        <v>138</v>
      </c>
      <c r="AE13" s="687"/>
      <c r="AF13" s="687"/>
      <c r="AG13" s="687"/>
      <c r="AH13" s="687"/>
      <c r="AI13" s="687"/>
      <c r="AJ13" s="687"/>
      <c r="AK13" s="687"/>
      <c r="AL13" s="688" t="s">
        <v>255</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1858348</v>
      </c>
      <c r="BH13" s="684"/>
      <c r="BI13" s="684"/>
      <c r="BJ13" s="684"/>
      <c r="BK13" s="684"/>
      <c r="BL13" s="684"/>
      <c r="BM13" s="684"/>
      <c r="BN13" s="685"/>
      <c r="BO13" s="686">
        <v>43.5</v>
      </c>
      <c r="BP13" s="686"/>
      <c r="BQ13" s="686"/>
      <c r="BR13" s="686"/>
      <c r="BS13" s="692" t="s">
        <v>228</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1605598</v>
      </c>
      <c r="CS13" s="684"/>
      <c r="CT13" s="684"/>
      <c r="CU13" s="684"/>
      <c r="CV13" s="684"/>
      <c r="CW13" s="684"/>
      <c r="CX13" s="684"/>
      <c r="CY13" s="685"/>
      <c r="CZ13" s="686">
        <v>14.9</v>
      </c>
      <c r="DA13" s="686"/>
      <c r="DB13" s="686"/>
      <c r="DC13" s="686"/>
      <c r="DD13" s="692">
        <v>1148891</v>
      </c>
      <c r="DE13" s="684"/>
      <c r="DF13" s="684"/>
      <c r="DG13" s="684"/>
      <c r="DH13" s="684"/>
      <c r="DI13" s="684"/>
      <c r="DJ13" s="684"/>
      <c r="DK13" s="684"/>
      <c r="DL13" s="684"/>
      <c r="DM13" s="684"/>
      <c r="DN13" s="684"/>
      <c r="DO13" s="684"/>
      <c r="DP13" s="685"/>
      <c r="DQ13" s="692">
        <v>788514</v>
      </c>
      <c r="DR13" s="684"/>
      <c r="DS13" s="684"/>
      <c r="DT13" s="684"/>
      <c r="DU13" s="684"/>
      <c r="DV13" s="684"/>
      <c r="DW13" s="684"/>
      <c r="DX13" s="684"/>
      <c r="DY13" s="684"/>
      <c r="DZ13" s="684"/>
      <c r="EA13" s="684"/>
      <c r="EB13" s="684"/>
      <c r="EC13" s="693"/>
    </row>
    <row r="14" spans="2:143" ht="11.25" customHeight="1" x14ac:dyDescent="0.2">
      <c r="B14" s="680" t="s">
        <v>258</v>
      </c>
      <c r="C14" s="681"/>
      <c r="D14" s="681"/>
      <c r="E14" s="681"/>
      <c r="F14" s="681"/>
      <c r="G14" s="681"/>
      <c r="H14" s="681"/>
      <c r="I14" s="681"/>
      <c r="J14" s="681"/>
      <c r="K14" s="681"/>
      <c r="L14" s="681"/>
      <c r="M14" s="681"/>
      <c r="N14" s="681"/>
      <c r="O14" s="681"/>
      <c r="P14" s="681"/>
      <c r="Q14" s="682"/>
      <c r="R14" s="683">
        <v>12616</v>
      </c>
      <c r="S14" s="684"/>
      <c r="T14" s="684"/>
      <c r="U14" s="684"/>
      <c r="V14" s="684"/>
      <c r="W14" s="684"/>
      <c r="X14" s="684"/>
      <c r="Y14" s="685"/>
      <c r="Z14" s="686">
        <v>0.1</v>
      </c>
      <c r="AA14" s="686"/>
      <c r="AB14" s="686"/>
      <c r="AC14" s="686"/>
      <c r="AD14" s="687">
        <v>12616</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58255</v>
      </c>
      <c r="BH14" s="684"/>
      <c r="BI14" s="684"/>
      <c r="BJ14" s="684"/>
      <c r="BK14" s="684"/>
      <c r="BL14" s="684"/>
      <c r="BM14" s="684"/>
      <c r="BN14" s="685"/>
      <c r="BO14" s="686">
        <v>1.4</v>
      </c>
      <c r="BP14" s="686"/>
      <c r="BQ14" s="686"/>
      <c r="BR14" s="686"/>
      <c r="BS14" s="692" t="s">
        <v>138</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318527</v>
      </c>
      <c r="CS14" s="684"/>
      <c r="CT14" s="684"/>
      <c r="CU14" s="684"/>
      <c r="CV14" s="684"/>
      <c r="CW14" s="684"/>
      <c r="CX14" s="684"/>
      <c r="CY14" s="685"/>
      <c r="CZ14" s="686">
        <v>3</v>
      </c>
      <c r="DA14" s="686"/>
      <c r="DB14" s="686"/>
      <c r="DC14" s="686"/>
      <c r="DD14" s="692">
        <v>7247</v>
      </c>
      <c r="DE14" s="684"/>
      <c r="DF14" s="684"/>
      <c r="DG14" s="684"/>
      <c r="DH14" s="684"/>
      <c r="DI14" s="684"/>
      <c r="DJ14" s="684"/>
      <c r="DK14" s="684"/>
      <c r="DL14" s="684"/>
      <c r="DM14" s="684"/>
      <c r="DN14" s="684"/>
      <c r="DO14" s="684"/>
      <c r="DP14" s="685"/>
      <c r="DQ14" s="692">
        <v>312838</v>
      </c>
      <c r="DR14" s="684"/>
      <c r="DS14" s="684"/>
      <c r="DT14" s="684"/>
      <c r="DU14" s="684"/>
      <c r="DV14" s="684"/>
      <c r="DW14" s="684"/>
      <c r="DX14" s="684"/>
      <c r="DY14" s="684"/>
      <c r="DZ14" s="684"/>
      <c r="EA14" s="684"/>
      <c r="EB14" s="684"/>
      <c r="EC14" s="693"/>
    </row>
    <row r="15" spans="2:143" ht="11.25" customHeight="1" x14ac:dyDescent="0.2">
      <c r="B15" s="680" t="s">
        <v>261</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228</v>
      </c>
      <c r="AA15" s="686"/>
      <c r="AB15" s="686"/>
      <c r="AC15" s="686"/>
      <c r="AD15" s="687" t="s">
        <v>255</v>
      </c>
      <c r="AE15" s="687"/>
      <c r="AF15" s="687"/>
      <c r="AG15" s="687"/>
      <c r="AH15" s="687"/>
      <c r="AI15" s="687"/>
      <c r="AJ15" s="687"/>
      <c r="AK15" s="687"/>
      <c r="AL15" s="688" t="s">
        <v>228</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159856</v>
      </c>
      <c r="BH15" s="684"/>
      <c r="BI15" s="684"/>
      <c r="BJ15" s="684"/>
      <c r="BK15" s="684"/>
      <c r="BL15" s="684"/>
      <c r="BM15" s="684"/>
      <c r="BN15" s="685"/>
      <c r="BO15" s="686">
        <v>3.7</v>
      </c>
      <c r="BP15" s="686"/>
      <c r="BQ15" s="686"/>
      <c r="BR15" s="686"/>
      <c r="BS15" s="692" t="s">
        <v>228</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919369</v>
      </c>
      <c r="CS15" s="684"/>
      <c r="CT15" s="684"/>
      <c r="CU15" s="684"/>
      <c r="CV15" s="684"/>
      <c r="CW15" s="684"/>
      <c r="CX15" s="684"/>
      <c r="CY15" s="685"/>
      <c r="CZ15" s="686">
        <v>8.5</v>
      </c>
      <c r="DA15" s="686"/>
      <c r="DB15" s="686"/>
      <c r="DC15" s="686"/>
      <c r="DD15" s="692">
        <v>189213</v>
      </c>
      <c r="DE15" s="684"/>
      <c r="DF15" s="684"/>
      <c r="DG15" s="684"/>
      <c r="DH15" s="684"/>
      <c r="DI15" s="684"/>
      <c r="DJ15" s="684"/>
      <c r="DK15" s="684"/>
      <c r="DL15" s="684"/>
      <c r="DM15" s="684"/>
      <c r="DN15" s="684"/>
      <c r="DO15" s="684"/>
      <c r="DP15" s="685"/>
      <c r="DQ15" s="692">
        <v>818015</v>
      </c>
      <c r="DR15" s="684"/>
      <c r="DS15" s="684"/>
      <c r="DT15" s="684"/>
      <c r="DU15" s="684"/>
      <c r="DV15" s="684"/>
      <c r="DW15" s="684"/>
      <c r="DX15" s="684"/>
      <c r="DY15" s="684"/>
      <c r="DZ15" s="684"/>
      <c r="EA15" s="684"/>
      <c r="EB15" s="684"/>
      <c r="EC15" s="693"/>
    </row>
    <row r="16" spans="2:143" ht="11.25" customHeight="1" x14ac:dyDescent="0.2">
      <c r="B16" s="680" t="s">
        <v>264</v>
      </c>
      <c r="C16" s="681"/>
      <c r="D16" s="681"/>
      <c r="E16" s="681"/>
      <c r="F16" s="681"/>
      <c r="G16" s="681"/>
      <c r="H16" s="681"/>
      <c r="I16" s="681"/>
      <c r="J16" s="681"/>
      <c r="K16" s="681"/>
      <c r="L16" s="681"/>
      <c r="M16" s="681"/>
      <c r="N16" s="681"/>
      <c r="O16" s="681"/>
      <c r="P16" s="681"/>
      <c r="Q16" s="682"/>
      <c r="R16" s="683">
        <v>3961</v>
      </c>
      <c r="S16" s="684"/>
      <c r="T16" s="684"/>
      <c r="U16" s="684"/>
      <c r="V16" s="684"/>
      <c r="W16" s="684"/>
      <c r="X16" s="684"/>
      <c r="Y16" s="685"/>
      <c r="Z16" s="686">
        <v>0</v>
      </c>
      <c r="AA16" s="686"/>
      <c r="AB16" s="686"/>
      <c r="AC16" s="686"/>
      <c r="AD16" s="687">
        <v>3961</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237</v>
      </c>
      <c r="BH16" s="684"/>
      <c r="BI16" s="684"/>
      <c r="BJ16" s="684"/>
      <c r="BK16" s="684"/>
      <c r="BL16" s="684"/>
      <c r="BM16" s="684"/>
      <c r="BN16" s="685"/>
      <c r="BO16" s="686" t="s">
        <v>138</v>
      </c>
      <c r="BP16" s="686"/>
      <c r="BQ16" s="686"/>
      <c r="BR16" s="686"/>
      <c r="BS16" s="692" t="s">
        <v>237</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102925</v>
      </c>
      <c r="CS16" s="684"/>
      <c r="CT16" s="684"/>
      <c r="CU16" s="684"/>
      <c r="CV16" s="684"/>
      <c r="CW16" s="684"/>
      <c r="CX16" s="684"/>
      <c r="CY16" s="685"/>
      <c r="CZ16" s="686">
        <v>1</v>
      </c>
      <c r="DA16" s="686"/>
      <c r="DB16" s="686"/>
      <c r="DC16" s="686"/>
      <c r="DD16" s="692" t="s">
        <v>228</v>
      </c>
      <c r="DE16" s="684"/>
      <c r="DF16" s="684"/>
      <c r="DG16" s="684"/>
      <c r="DH16" s="684"/>
      <c r="DI16" s="684"/>
      <c r="DJ16" s="684"/>
      <c r="DK16" s="684"/>
      <c r="DL16" s="684"/>
      <c r="DM16" s="684"/>
      <c r="DN16" s="684"/>
      <c r="DO16" s="684"/>
      <c r="DP16" s="685"/>
      <c r="DQ16" s="692">
        <v>89701</v>
      </c>
      <c r="DR16" s="684"/>
      <c r="DS16" s="684"/>
      <c r="DT16" s="684"/>
      <c r="DU16" s="684"/>
      <c r="DV16" s="684"/>
      <c r="DW16" s="684"/>
      <c r="DX16" s="684"/>
      <c r="DY16" s="684"/>
      <c r="DZ16" s="684"/>
      <c r="EA16" s="684"/>
      <c r="EB16" s="684"/>
      <c r="EC16" s="693"/>
    </row>
    <row r="17" spans="2:133" ht="11.25" customHeight="1" x14ac:dyDescent="0.2">
      <c r="B17" s="680" t="s">
        <v>267</v>
      </c>
      <c r="C17" s="681"/>
      <c r="D17" s="681"/>
      <c r="E17" s="681"/>
      <c r="F17" s="681"/>
      <c r="G17" s="681"/>
      <c r="H17" s="681"/>
      <c r="I17" s="681"/>
      <c r="J17" s="681"/>
      <c r="K17" s="681"/>
      <c r="L17" s="681"/>
      <c r="M17" s="681"/>
      <c r="N17" s="681"/>
      <c r="O17" s="681"/>
      <c r="P17" s="681"/>
      <c r="Q17" s="682"/>
      <c r="R17" s="683">
        <v>62469</v>
      </c>
      <c r="S17" s="684"/>
      <c r="T17" s="684"/>
      <c r="U17" s="684"/>
      <c r="V17" s="684"/>
      <c r="W17" s="684"/>
      <c r="X17" s="684"/>
      <c r="Y17" s="685"/>
      <c r="Z17" s="686">
        <v>0.5</v>
      </c>
      <c r="AA17" s="686"/>
      <c r="AB17" s="686"/>
      <c r="AC17" s="686"/>
      <c r="AD17" s="687">
        <v>62469</v>
      </c>
      <c r="AE17" s="687"/>
      <c r="AF17" s="687"/>
      <c r="AG17" s="687"/>
      <c r="AH17" s="687"/>
      <c r="AI17" s="687"/>
      <c r="AJ17" s="687"/>
      <c r="AK17" s="687"/>
      <c r="AL17" s="688">
        <v>1.2</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138</v>
      </c>
      <c r="BH17" s="684"/>
      <c r="BI17" s="684"/>
      <c r="BJ17" s="684"/>
      <c r="BK17" s="684"/>
      <c r="BL17" s="684"/>
      <c r="BM17" s="684"/>
      <c r="BN17" s="685"/>
      <c r="BO17" s="686" t="s">
        <v>228</v>
      </c>
      <c r="BP17" s="686"/>
      <c r="BQ17" s="686"/>
      <c r="BR17" s="686"/>
      <c r="BS17" s="692" t="s">
        <v>138</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610395</v>
      </c>
      <c r="CS17" s="684"/>
      <c r="CT17" s="684"/>
      <c r="CU17" s="684"/>
      <c r="CV17" s="684"/>
      <c r="CW17" s="684"/>
      <c r="CX17" s="684"/>
      <c r="CY17" s="685"/>
      <c r="CZ17" s="686">
        <v>5.7</v>
      </c>
      <c r="DA17" s="686"/>
      <c r="DB17" s="686"/>
      <c r="DC17" s="686"/>
      <c r="DD17" s="692" t="s">
        <v>138</v>
      </c>
      <c r="DE17" s="684"/>
      <c r="DF17" s="684"/>
      <c r="DG17" s="684"/>
      <c r="DH17" s="684"/>
      <c r="DI17" s="684"/>
      <c r="DJ17" s="684"/>
      <c r="DK17" s="684"/>
      <c r="DL17" s="684"/>
      <c r="DM17" s="684"/>
      <c r="DN17" s="684"/>
      <c r="DO17" s="684"/>
      <c r="DP17" s="685"/>
      <c r="DQ17" s="692">
        <v>596331</v>
      </c>
      <c r="DR17" s="684"/>
      <c r="DS17" s="684"/>
      <c r="DT17" s="684"/>
      <c r="DU17" s="684"/>
      <c r="DV17" s="684"/>
      <c r="DW17" s="684"/>
      <c r="DX17" s="684"/>
      <c r="DY17" s="684"/>
      <c r="DZ17" s="684"/>
      <c r="EA17" s="684"/>
      <c r="EB17" s="684"/>
      <c r="EC17" s="693"/>
    </row>
    <row r="18" spans="2:133" ht="11.25" customHeight="1" x14ac:dyDescent="0.2">
      <c r="B18" s="680" t="s">
        <v>270</v>
      </c>
      <c r="C18" s="681"/>
      <c r="D18" s="681"/>
      <c r="E18" s="681"/>
      <c r="F18" s="681"/>
      <c r="G18" s="681"/>
      <c r="H18" s="681"/>
      <c r="I18" s="681"/>
      <c r="J18" s="681"/>
      <c r="K18" s="681"/>
      <c r="L18" s="681"/>
      <c r="M18" s="681"/>
      <c r="N18" s="681"/>
      <c r="O18" s="681"/>
      <c r="P18" s="681"/>
      <c r="Q18" s="682"/>
      <c r="R18" s="683">
        <v>22721</v>
      </c>
      <c r="S18" s="684"/>
      <c r="T18" s="684"/>
      <c r="U18" s="684"/>
      <c r="V18" s="684"/>
      <c r="W18" s="684"/>
      <c r="X18" s="684"/>
      <c r="Y18" s="685"/>
      <c r="Z18" s="686">
        <v>0.2</v>
      </c>
      <c r="AA18" s="686"/>
      <c r="AB18" s="686"/>
      <c r="AC18" s="686"/>
      <c r="AD18" s="687">
        <v>22721</v>
      </c>
      <c r="AE18" s="687"/>
      <c r="AF18" s="687"/>
      <c r="AG18" s="687"/>
      <c r="AH18" s="687"/>
      <c r="AI18" s="687"/>
      <c r="AJ18" s="687"/>
      <c r="AK18" s="687"/>
      <c r="AL18" s="688">
        <v>0.4</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228</v>
      </c>
      <c r="BH18" s="684"/>
      <c r="BI18" s="684"/>
      <c r="BJ18" s="684"/>
      <c r="BK18" s="684"/>
      <c r="BL18" s="684"/>
      <c r="BM18" s="684"/>
      <c r="BN18" s="685"/>
      <c r="BO18" s="686" t="s">
        <v>138</v>
      </c>
      <c r="BP18" s="686"/>
      <c r="BQ18" s="686"/>
      <c r="BR18" s="686"/>
      <c r="BS18" s="692" t="s">
        <v>138</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138</v>
      </c>
      <c r="CS18" s="684"/>
      <c r="CT18" s="684"/>
      <c r="CU18" s="684"/>
      <c r="CV18" s="684"/>
      <c r="CW18" s="684"/>
      <c r="CX18" s="684"/>
      <c r="CY18" s="685"/>
      <c r="CZ18" s="686" t="s">
        <v>228</v>
      </c>
      <c r="DA18" s="686"/>
      <c r="DB18" s="686"/>
      <c r="DC18" s="686"/>
      <c r="DD18" s="692" t="s">
        <v>228</v>
      </c>
      <c r="DE18" s="684"/>
      <c r="DF18" s="684"/>
      <c r="DG18" s="684"/>
      <c r="DH18" s="684"/>
      <c r="DI18" s="684"/>
      <c r="DJ18" s="684"/>
      <c r="DK18" s="684"/>
      <c r="DL18" s="684"/>
      <c r="DM18" s="684"/>
      <c r="DN18" s="684"/>
      <c r="DO18" s="684"/>
      <c r="DP18" s="685"/>
      <c r="DQ18" s="692" t="s">
        <v>138</v>
      </c>
      <c r="DR18" s="684"/>
      <c r="DS18" s="684"/>
      <c r="DT18" s="684"/>
      <c r="DU18" s="684"/>
      <c r="DV18" s="684"/>
      <c r="DW18" s="684"/>
      <c r="DX18" s="684"/>
      <c r="DY18" s="684"/>
      <c r="DZ18" s="684"/>
      <c r="EA18" s="684"/>
      <c r="EB18" s="684"/>
      <c r="EC18" s="693"/>
    </row>
    <row r="19" spans="2:133" ht="11.25" customHeight="1" x14ac:dyDescent="0.2">
      <c r="B19" s="680" t="s">
        <v>273</v>
      </c>
      <c r="C19" s="681"/>
      <c r="D19" s="681"/>
      <c r="E19" s="681"/>
      <c r="F19" s="681"/>
      <c r="G19" s="681"/>
      <c r="H19" s="681"/>
      <c r="I19" s="681"/>
      <c r="J19" s="681"/>
      <c r="K19" s="681"/>
      <c r="L19" s="681"/>
      <c r="M19" s="681"/>
      <c r="N19" s="681"/>
      <c r="O19" s="681"/>
      <c r="P19" s="681"/>
      <c r="Q19" s="682"/>
      <c r="R19" s="683">
        <v>1702</v>
      </c>
      <c r="S19" s="684"/>
      <c r="T19" s="684"/>
      <c r="U19" s="684"/>
      <c r="V19" s="684"/>
      <c r="W19" s="684"/>
      <c r="X19" s="684"/>
      <c r="Y19" s="685"/>
      <c r="Z19" s="686">
        <v>0</v>
      </c>
      <c r="AA19" s="686"/>
      <c r="AB19" s="686"/>
      <c r="AC19" s="686"/>
      <c r="AD19" s="687">
        <v>1702</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25707</v>
      </c>
      <c r="BH19" s="684"/>
      <c r="BI19" s="684"/>
      <c r="BJ19" s="684"/>
      <c r="BK19" s="684"/>
      <c r="BL19" s="684"/>
      <c r="BM19" s="684"/>
      <c r="BN19" s="685"/>
      <c r="BO19" s="686">
        <v>0.6</v>
      </c>
      <c r="BP19" s="686"/>
      <c r="BQ19" s="686"/>
      <c r="BR19" s="686"/>
      <c r="BS19" s="692" t="s">
        <v>228</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138</v>
      </c>
      <c r="CS19" s="684"/>
      <c r="CT19" s="684"/>
      <c r="CU19" s="684"/>
      <c r="CV19" s="684"/>
      <c r="CW19" s="684"/>
      <c r="CX19" s="684"/>
      <c r="CY19" s="685"/>
      <c r="CZ19" s="686" t="s">
        <v>237</v>
      </c>
      <c r="DA19" s="686"/>
      <c r="DB19" s="686"/>
      <c r="DC19" s="686"/>
      <c r="DD19" s="692" t="s">
        <v>138</v>
      </c>
      <c r="DE19" s="684"/>
      <c r="DF19" s="684"/>
      <c r="DG19" s="684"/>
      <c r="DH19" s="684"/>
      <c r="DI19" s="684"/>
      <c r="DJ19" s="684"/>
      <c r="DK19" s="684"/>
      <c r="DL19" s="684"/>
      <c r="DM19" s="684"/>
      <c r="DN19" s="684"/>
      <c r="DO19" s="684"/>
      <c r="DP19" s="685"/>
      <c r="DQ19" s="692" t="s">
        <v>228</v>
      </c>
      <c r="DR19" s="684"/>
      <c r="DS19" s="684"/>
      <c r="DT19" s="684"/>
      <c r="DU19" s="684"/>
      <c r="DV19" s="684"/>
      <c r="DW19" s="684"/>
      <c r="DX19" s="684"/>
      <c r="DY19" s="684"/>
      <c r="DZ19" s="684"/>
      <c r="EA19" s="684"/>
      <c r="EB19" s="684"/>
      <c r="EC19" s="693"/>
    </row>
    <row r="20" spans="2:133" ht="11.25" customHeight="1" x14ac:dyDescent="0.2">
      <c r="B20" s="680" t="s">
        <v>276</v>
      </c>
      <c r="C20" s="681"/>
      <c r="D20" s="681"/>
      <c r="E20" s="681"/>
      <c r="F20" s="681"/>
      <c r="G20" s="681"/>
      <c r="H20" s="681"/>
      <c r="I20" s="681"/>
      <c r="J20" s="681"/>
      <c r="K20" s="681"/>
      <c r="L20" s="681"/>
      <c r="M20" s="681"/>
      <c r="N20" s="681"/>
      <c r="O20" s="681"/>
      <c r="P20" s="681"/>
      <c r="Q20" s="682"/>
      <c r="R20" s="683">
        <v>459</v>
      </c>
      <c r="S20" s="684"/>
      <c r="T20" s="684"/>
      <c r="U20" s="684"/>
      <c r="V20" s="684"/>
      <c r="W20" s="684"/>
      <c r="X20" s="684"/>
      <c r="Y20" s="685"/>
      <c r="Z20" s="686">
        <v>0</v>
      </c>
      <c r="AA20" s="686"/>
      <c r="AB20" s="686"/>
      <c r="AC20" s="686"/>
      <c r="AD20" s="687">
        <v>459</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25707</v>
      </c>
      <c r="BH20" s="684"/>
      <c r="BI20" s="684"/>
      <c r="BJ20" s="684"/>
      <c r="BK20" s="684"/>
      <c r="BL20" s="684"/>
      <c r="BM20" s="684"/>
      <c r="BN20" s="685"/>
      <c r="BO20" s="686">
        <v>0.6</v>
      </c>
      <c r="BP20" s="686"/>
      <c r="BQ20" s="686"/>
      <c r="BR20" s="686"/>
      <c r="BS20" s="692" t="s">
        <v>228</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10783821</v>
      </c>
      <c r="CS20" s="684"/>
      <c r="CT20" s="684"/>
      <c r="CU20" s="684"/>
      <c r="CV20" s="684"/>
      <c r="CW20" s="684"/>
      <c r="CX20" s="684"/>
      <c r="CY20" s="685"/>
      <c r="CZ20" s="686">
        <v>100</v>
      </c>
      <c r="DA20" s="686"/>
      <c r="DB20" s="686"/>
      <c r="DC20" s="686"/>
      <c r="DD20" s="692">
        <v>3056366</v>
      </c>
      <c r="DE20" s="684"/>
      <c r="DF20" s="684"/>
      <c r="DG20" s="684"/>
      <c r="DH20" s="684"/>
      <c r="DI20" s="684"/>
      <c r="DJ20" s="684"/>
      <c r="DK20" s="684"/>
      <c r="DL20" s="684"/>
      <c r="DM20" s="684"/>
      <c r="DN20" s="684"/>
      <c r="DO20" s="684"/>
      <c r="DP20" s="685"/>
      <c r="DQ20" s="692">
        <v>6277449</v>
      </c>
      <c r="DR20" s="684"/>
      <c r="DS20" s="684"/>
      <c r="DT20" s="684"/>
      <c r="DU20" s="684"/>
      <c r="DV20" s="684"/>
      <c r="DW20" s="684"/>
      <c r="DX20" s="684"/>
      <c r="DY20" s="684"/>
      <c r="DZ20" s="684"/>
      <c r="EA20" s="684"/>
      <c r="EB20" s="684"/>
      <c r="EC20" s="693"/>
    </row>
    <row r="21" spans="2:133" ht="11.25" customHeight="1" x14ac:dyDescent="0.2">
      <c r="B21" s="680" t="s">
        <v>279</v>
      </c>
      <c r="C21" s="681"/>
      <c r="D21" s="681"/>
      <c r="E21" s="681"/>
      <c r="F21" s="681"/>
      <c r="G21" s="681"/>
      <c r="H21" s="681"/>
      <c r="I21" s="681"/>
      <c r="J21" s="681"/>
      <c r="K21" s="681"/>
      <c r="L21" s="681"/>
      <c r="M21" s="681"/>
      <c r="N21" s="681"/>
      <c r="O21" s="681"/>
      <c r="P21" s="681"/>
      <c r="Q21" s="682"/>
      <c r="R21" s="683">
        <v>37587</v>
      </c>
      <c r="S21" s="684"/>
      <c r="T21" s="684"/>
      <c r="U21" s="684"/>
      <c r="V21" s="684"/>
      <c r="W21" s="684"/>
      <c r="X21" s="684"/>
      <c r="Y21" s="685"/>
      <c r="Z21" s="686">
        <v>0.3</v>
      </c>
      <c r="AA21" s="686"/>
      <c r="AB21" s="686"/>
      <c r="AC21" s="686"/>
      <c r="AD21" s="687">
        <v>37587</v>
      </c>
      <c r="AE21" s="687"/>
      <c r="AF21" s="687"/>
      <c r="AG21" s="687"/>
      <c r="AH21" s="687"/>
      <c r="AI21" s="687"/>
      <c r="AJ21" s="687"/>
      <c r="AK21" s="687"/>
      <c r="AL21" s="688">
        <v>0.7</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25707</v>
      </c>
      <c r="BH21" s="684"/>
      <c r="BI21" s="684"/>
      <c r="BJ21" s="684"/>
      <c r="BK21" s="684"/>
      <c r="BL21" s="684"/>
      <c r="BM21" s="684"/>
      <c r="BN21" s="685"/>
      <c r="BO21" s="686">
        <v>0.6</v>
      </c>
      <c r="BP21" s="686"/>
      <c r="BQ21" s="686"/>
      <c r="BR21" s="686"/>
      <c r="BS21" s="692" t="s">
        <v>228</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2">
      <c r="B22" s="680" t="s">
        <v>281</v>
      </c>
      <c r="C22" s="681"/>
      <c r="D22" s="681"/>
      <c r="E22" s="681"/>
      <c r="F22" s="681"/>
      <c r="G22" s="681"/>
      <c r="H22" s="681"/>
      <c r="I22" s="681"/>
      <c r="J22" s="681"/>
      <c r="K22" s="681"/>
      <c r="L22" s="681"/>
      <c r="M22" s="681"/>
      <c r="N22" s="681"/>
      <c r="O22" s="681"/>
      <c r="P22" s="681"/>
      <c r="Q22" s="682"/>
      <c r="R22" s="683">
        <v>1265181</v>
      </c>
      <c r="S22" s="684"/>
      <c r="T22" s="684"/>
      <c r="U22" s="684"/>
      <c r="V22" s="684"/>
      <c r="W22" s="684"/>
      <c r="X22" s="684"/>
      <c r="Y22" s="685"/>
      <c r="Z22" s="686">
        <v>11.1</v>
      </c>
      <c r="AA22" s="686"/>
      <c r="AB22" s="686"/>
      <c r="AC22" s="686"/>
      <c r="AD22" s="687">
        <v>194665</v>
      </c>
      <c r="AE22" s="687"/>
      <c r="AF22" s="687"/>
      <c r="AG22" s="687"/>
      <c r="AH22" s="687"/>
      <c r="AI22" s="687"/>
      <c r="AJ22" s="687"/>
      <c r="AK22" s="687"/>
      <c r="AL22" s="688">
        <v>3.8</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228</v>
      </c>
      <c r="BP22" s="686"/>
      <c r="BQ22" s="686"/>
      <c r="BR22" s="686"/>
      <c r="BS22" s="692" t="s">
        <v>138</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284</v>
      </c>
      <c r="C23" s="681"/>
      <c r="D23" s="681"/>
      <c r="E23" s="681"/>
      <c r="F23" s="681"/>
      <c r="G23" s="681"/>
      <c r="H23" s="681"/>
      <c r="I23" s="681"/>
      <c r="J23" s="681"/>
      <c r="K23" s="681"/>
      <c r="L23" s="681"/>
      <c r="M23" s="681"/>
      <c r="N23" s="681"/>
      <c r="O23" s="681"/>
      <c r="P23" s="681"/>
      <c r="Q23" s="682"/>
      <c r="R23" s="683">
        <v>194665</v>
      </c>
      <c r="S23" s="684"/>
      <c r="T23" s="684"/>
      <c r="U23" s="684"/>
      <c r="V23" s="684"/>
      <c r="W23" s="684"/>
      <c r="X23" s="684"/>
      <c r="Y23" s="685"/>
      <c r="Z23" s="686">
        <v>1.7</v>
      </c>
      <c r="AA23" s="686"/>
      <c r="AB23" s="686"/>
      <c r="AC23" s="686"/>
      <c r="AD23" s="687">
        <v>194665</v>
      </c>
      <c r="AE23" s="687"/>
      <c r="AF23" s="687"/>
      <c r="AG23" s="687"/>
      <c r="AH23" s="687"/>
      <c r="AI23" s="687"/>
      <c r="AJ23" s="687"/>
      <c r="AK23" s="687"/>
      <c r="AL23" s="688">
        <v>3.8</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228</v>
      </c>
      <c r="BH23" s="684"/>
      <c r="BI23" s="684"/>
      <c r="BJ23" s="684"/>
      <c r="BK23" s="684"/>
      <c r="BL23" s="684"/>
      <c r="BM23" s="684"/>
      <c r="BN23" s="685"/>
      <c r="BO23" s="686" t="s">
        <v>138</v>
      </c>
      <c r="BP23" s="686"/>
      <c r="BQ23" s="686"/>
      <c r="BR23" s="686"/>
      <c r="BS23" s="692" t="s">
        <v>138</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6" t="s">
        <v>289</v>
      </c>
      <c r="DM23" s="717"/>
      <c r="DN23" s="717"/>
      <c r="DO23" s="717"/>
      <c r="DP23" s="717"/>
      <c r="DQ23" s="717"/>
      <c r="DR23" s="717"/>
      <c r="DS23" s="717"/>
      <c r="DT23" s="717"/>
      <c r="DU23" s="717"/>
      <c r="DV23" s="718"/>
      <c r="DW23" s="665" t="s">
        <v>290</v>
      </c>
      <c r="DX23" s="666"/>
      <c r="DY23" s="666"/>
      <c r="DZ23" s="666"/>
      <c r="EA23" s="666"/>
      <c r="EB23" s="666"/>
      <c r="EC23" s="667"/>
    </row>
    <row r="24" spans="2:133" ht="11.25" customHeight="1" x14ac:dyDescent="0.2">
      <c r="B24" s="680" t="s">
        <v>291</v>
      </c>
      <c r="C24" s="681"/>
      <c r="D24" s="681"/>
      <c r="E24" s="681"/>
      <c r="F24" s="681"/>
      <c r="G24" s="681"/>
      <c r="H24" s="681"/>
      <c r="I24" s="681"/>
      <c r="J24" s="681"/>
      <c r="K24" s="681"/>
      <c r="L24" s="681"/>
      <c r="M24" s="681"/>
      <c r="N24" s="681"/>
      <c r="O24" s="681"/>
      <c r="P24" s="681"/>
      <c r="Q24" s="682"/>
      <c r="R24" s="683">
        <v>168203</v>
      </c>
      <c r="S24" s="684"/>
      <c r="T24" s="684"/>
      <c r="U24" s="684"/>
      <c r="V24" s="684"/>
      <c r="W24" s="684"/>
      <c r="X24" s="684"/>
      <c r="Y24" s="685"/>
      <c r="Z24" s="686">
        <v>1.5</v>
      </c>
      <c r="AA24" s="686"/>
      <c r="AB24" s="686"/>
      <c r="AC24" s="686"/>
      <c r="AD24" s="687" t="s">
        <v>228</v>
      </c>
      <c r="AE24" s="687"/>
      <c r="AF24" s="687"/>
      <c r="AG24" s="687"/>
      <c r="AH24" s="687"/>
      <c r="AI24" s="687"/>
      <c r="AJ24" s="687"/>
      <c r="AK24" s="687"/>
      <c r="AL24" s="688" t="s">
        <v>138</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255</v>
      </c>
      <c r="BH24" s="684"/>
      <c r="BI24" s="684"/>
      <c r="BJ24" s="684"/>
      <c r="BK24" s="684"/>
      <c r="BL24" s="684"/>
      <c r="BM24" s="684"/>
      <c r="BN24" s="685"/>
      <c r="BO24" s="686" t="s">
        <v>138</v>
      </c>
      <c r="BP24" s="686"/>
      <c r="BQ24" s="686"/>
      <c r="BR24" s="686"/>
      <c r="BS24" s="692" t="s">
        <v>138</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3261601</v>
      </c>
      <c r="CS24" s="673"/>
      <c r="CT24" s="673"/>
      <c r="CU24" s="673"/>
      <c r="CV24" s="673"/>
      <c r="CW24" s="673"/>
      <c r="CX24" s="673"/>
      <c r="CY24" s="674"/>
      <c r="CZ24" s="677">
        <v>30.2</v>
      </c>
      <c r="DA24" s="678"/>
      <c r="DB24" s="678"/>
      <c r="DC24" s="697"/>
      <c r="DD24" s="719">
        <v>2254123</v>
      </c>
      <c r="DE24" s="673"/>
      <c r="DF24" s="673"/>
      <c r="DG24" s="673"/>
      <c r="DH24" s="673"/>
      <c r="DI24" s="673"/>
      <c r="DJ24" s="673"/>
      <c r="DK24" s="674"/>
      <c r="DL24" s="719">
        <v>2212082</v>
      </c>
      <c r="DM24" s="673"/>
      <c r="DN24" s="673"/>
      <c r="DO24" s="673"/>
      <c r="DP24" s="673"/>
      <c r="DQ24" s="673"/>
      <c r="DR24" s="673"/>
      <c r="DS24" s="673"/>
      <c r="DT24" s="673"/>
      <c r="DU24" s="673"/>
      <c r="DV24" s="674"/>
      <c r="DW24" s="677">
        <v>42.2</v>
      </c>
      <c r="DX24" s="678"/>
      <c r="DY24" s="678"/>
      <c r="DZ24" s="678"/>
      <c r="EA24" s="678"/>
      <c r="EB24" s="678"/>
      <c r="EC24" s="679"/>
    </row>
    <row r="25" spans="2:133" ht="11.25" customHeight="1" x14ac:dyDescent="0.2">
      <c r="B25" s="680" t="s">
        <v>294</v>
      </c>
      <c r="C25" s="681"/>
      <c r="D25" s="681"/>
      <c r="E25" s="681"/>
      <c r="F25" s="681"/>
      <c r="G25" s="681"/>
      <c r="H25" s="681"/>
      <c r="I25" s="681"/>
      <c r="J25" s="681"/>
      <c r="K25" s="681"/>
      <c r="L25" s="681"/>
      <c r="M25" s="681"/>
      <c r="N25" s="681"/>
      <c r="O25" s="681"/>
      <c r="P25" s="681"/>
      <c r="Q25" s="682"/>
      <c r="R25" s="683">
        <v>902313</v>
      </c>
      <c r="S25" s="684"/>
      <c r="T25" s="684"/>
      <c r="U25" s="684"/>
      <c r="V25" s="684"/>
      <c r="W25" s="684"/>
      <c r="X25" s="684"/>
      <c r="Y25" s="685"/>
      <c r="Z25" s="686">
        <v>7.9</v>
      </c>
      <c r="AA25" s="686"/>
      <c r="AB25" s="686"/>
      <c r="AC25" s="686"/>
      <c r="AD25" s="687" t="s">
        <v>138</v>
      </c>
      <c r="AE25" s="687"/>
      <c r="AF25" s="687"/>
      <c r="AG25" s="687"/>
      <c r="AH25" s="687"/>
      <c r="AI25" s="687"/>
      <c r="AJ25" s="687"/>
      <c r="AK25" s="687"/>
      <c r="AL25" s="688" t="s">
        <v>228</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228</v>
      </c>
      <c r="BH25" s="684"/>
      <c r="BI25" s="684"/>
      <c r="BJ25" s="684"/>
      <c r="BK25" s="684"/>
      <c r="BL25" s="684"/>
      <c r="BM25" s="684"/>
      <c r="BN25" s="685"/>
      <c r="BO25" s="686" t="s">
        <v>138</v>
      </c>
      <c r="BP25" s="686"/>
      <c r="BQ25" s="686"/>
      <c r="BR25" s="686"/>
      <c r="BS25" s="692" t="s">
        <v>228</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1292743</v>
      </c>
      <c r="CS25" s="708"/>
      <c r="CT25" s="708"/>
      <c r="CU25" s="708"/>
      <c r="CV25" s="708"/>
      <c r="CW25" s="708"/>
      <c r="CX25" s="708"/>
      <c r="CY25" s="709"/>
      <c r="CZ25" s="688">
        <v>12</v>
      </c>
      <c r="DA25" s="720"/>
      <c r="DB25" s="720"/>
      <c r="DC25" s="722"/>
      <c r="DD25" s="692">
        <v>1241396</v>
      </c>
      <c r="DE25" s="708"/>
      <c r="DF25" s="708"/>
      <c r="DG25" s="708"/>
      <c r="DH25" s="708"/>
      <c r="DI25" s="708"/>
      <c r="DJ25" s="708"/>
      <c r="DK25" s="709"/>
      <c r="DL25" s="692">
        <v>1218629</v>
      </c>
      <c r="DM25" s="708"/>
      <c r="DN25" s="708"/>
      <c r="DO25" s="708"/>
      <c r="DP25" s="708"/>
      <c r="DQ25" s="708"/>
      <c r="DR25" s="708"/>
      <c r="DS25" s="708"/>
      <c r="DT25" s="708"/>
      <c r="DU25" s="708"/>
      <c r="DV25" s="709"/>
      <c r="DW25" s="688">
        <v>23.3</v>
      </c>
      <c r="DX25" s="720"/>
      <c r="DY25" s="720"/>
      <c r="DZ25" s="720"/>
      <c r="EA25" s="720"/>
      <c r="EB25" s="720"/>
      <c r="EC25" s="721"/>
    </row>
    <row r="26" spans="2:133" ht="11.25" customHeight="1" x14ac:dyDescent="0.2">
      <c r="B26" s="680" t="s">
        <v>297</v>
      </c>
      <c r="C26" s="681"/>
      <c r="D26" s="681"/>
      <c r="E26" s="681"/>
      <c r="F26" s="681"/>
      <c r="G26" s="681"/>
      <c r="H26" s="681"/>
      <c r="I26" s="681"/>
      <c r="J26" s="681"/>
      <c r="K26" s="681"/>
      <c r="L26" s="681"/>
      <c r="M26" s="681"/>
      <c r="N26" s="681"/>
      <c r="O26" s="681"/>
      <c r="P26" s="681"/>
      <c r="Q26" s="682"/>
      <c r="R26" s="683">
        <v>6168788</v>
      </c>
      <c r="S26" s="684"/>
      <c r="T26" s="684"/>
      <c r="U26" s="684"/>
      <c r="V26" s="684"/>
      <c r="W26" s="684"/>
      <c r="X26" s="684"/>
      <c r="Y26" s="685"/>
      <c r="Z26" s="686">
        <v>54.1</v>
      </c>
      <c r="AA26" s="686"/>
      <c r="AB26" s="686"/>
      <c r="AC26" s="686"/>
      <c r="AD26" s="687">
        <v>5098272</v>
      </c>
      <c r="AE26" s="687"/>
      <c r="AF26" s="687"/>
      <c r="AG26" s="687"/>
      <c r="AH26" s="687"/>
      <c r="AI26" s="687"/>
      <c r="AJ26" s="687"/>
      <c r="AK26" s="687"/>
      <c r="AL26" s="688">
        <v>99.1</v>
      </c>
      <c r="AM26" s="689"/>
      <c r="AN26" s="689"/>
      <c r="AO26" s="690"/>
      <c r="AP26" s="702" t="s">
        <v>298</v>
      </c>
      <c r="AQ26" s="723"/>
      <c r="AR26" s="723"/>
      <c r="AS26" s="723"/>
      <c r="AT26" s="723"/>
      <c r="AU26" s="723"/>
      <c r="AV26" s="723"/>
      <c r="AW26" s="723"/>
      <c r="AX26" s="723"/>
      <c r="AY26" s="723"/>
      <c r="AZ26" s="723"/>
      <c r="BA26" s="723"/>
      <c r="BB26" s="723"/>
      <c r="BC26" s="723"/>
      <c r="BD26" s="723"/>
      <c r="BE26" s="723"/>
      <c r="BF26" s="704"/>
      <c r="BG26" s="683" t="s">
        <v>138</v>
      </c>
      <c r="BH26" s="684"/>
      <c r="BI26" s="684"/>
      <c r="BJ26" s="684"/>
      <c r="BK26" s="684"/>
      <c r="BL26" s="684"/>
      <c r="BM26" s="684"/>
      <c r="BN26" s="685"/>
      <c r="BO26" s="686" t="s">
        <v>237</v>
      </c>
      <c r="BP26" s="686"/>
      <c r="BQ26" s="686"/>
      <c r="BR26" s="686"/>
      <c r="BS26" s="692" t="s">
        <v>138</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843382</v>
      </c>
      <c r="CS26" s="684"/>
      <c r="CT26" s="684"/>
      <c r="CU26" s="684"/>
      <c r="CV26" s="684"/>
      <c r="CW26" s="684"/>
      <c r="CX26" s="684"/>
      <c r="CY26" s="685"/>
      <c r="CZ26" s="688">
        <v>7.8</v>
      </c>
      <c r="DA26" s="720"/>
      <c r="DB26" s="720"/>
      <c r="DC26" s="722"/>
      <c r="DD26" s="692">
        <v>796725</v>
      </c>
      <c r="DE26" s="684"/>
      <c r="DF26" s="684"/>
      <c r="DG26" s="684"/>
      <c r="DH26" s="684"/>
      <c r="DI26" s="684"/>
      <c r="DJ26" s="684"/>
      <c r="DK26" s="685"/>
      <c r="DL26" s="692" t="s">
        <v>138</v>
      </c>
      <c r="DM26" s="684"/>
      <c r="DN26" s="684"/>
      <c r="DO26" s="684"/>
      <c r="DP26" s="684"/>
      <c r="DQ26" s="684"/>
      <c r="DR26" s="684"/>
      <c r="DS26" s="684"/>
      <c r="DT26" s="684"/>
      <c r="DU26" s="684"/>
      <c r="DV26" s="685"/>
      <c r="DW26" s="688" t="s">
        <v>255</v>
      </c>
      <c r="DX26" s="720"/>
      <c r="DY26" s="720"/>
      <c r="DZ26" s="720"/>
      <c r="EA26" s="720"/>
      <c r="EB26" s="720"/>
      <c r="EC26" s="721"/>
    </row>
    <row r="27" spans="2:133" ht="11.25" customHeight="1" x14ac:dyDescent="0.2">
      <c r="B27" s="680" t="s">
        <v>300</v>
      </c>
      <c r="C27" s="681"/>
      <c r="D27" s="681"/>
      <c r="E27" s="681"/>
      <c r="F27" s="681"/>
      <c r="G27" s="681"/>
      <c r="H27" s="681"/>
      <c r="I27" s="681"/>
      <c r="J27" s="681"/>
      <c r="K27" s="681"/>
      <c r="L27" s="681"/>
      <c r="M27" s="681"/>
      <c r="N27" s="681"/>
      <c r="O27" s="681"/>
      <c r="P27" s="681"/>
      <c r="Q27" s="682"/>
      <c r="R27" s="683">
        <v>1634</v>
      </c>
      <c r="S27" s="684"/>
      <c r="T27" s="684"/>
      <c r="U27" s="684"/>
      <c r="V27" s="684"/>
      <c r="W27" s="684"/>
      <c r="X27" s="684"/>
      <c r="Y27" s="685"/>
      <c r="Z27" s="686">
        <v>0</v>
      </c>
      <c r="AA27" s="686"/>
      <c r="AB27" s="686"/>
      <c r="AC27" s="686"/>
      <c r="AD27" s="687">
        <v>1634</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4274452</v>
      </c>
      <c r="BH27" s="684"/>
      <c r="BI27" s="684"/>
      <c r="BJ27" s="684"/>
      <c r="BK27" s="684"/>
      <c r="BL27" s="684"/>
      <c r="BM27" s="684"/>
      <c r="BN27" s="685"/>
      <c r="BO27" s="686">
        <v>100</v>
      </c>
      <c r="BP27" s="686"/>
      <c r="BQ27" s="686"/>
      <c r="BR27" s="686"/>
      <c r="BS27" s="692" t="s">
        <v>138</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1358694</v>
      </c>
      <c r="CS27" s="708"/>
      <c r="CT27" s="708"/>
      <c r="CU27" s="708"/>
      <c r="CV27" s="708"/>
      <c r="CW27" s="708"/>
      <c r="CX27" s="708"/>
      <c r="CY27" s="709"/>
      <c r="CZ27" s="688">
        <v>12.6</v>
      </c>
      <c r="DA27" s="720"/>
      <c r="DB27" s="720"/>
      <c r="DC27" s="722"/>
      <c r="DD27" s="692">
        <v>416627</v>
      </c>
      <c r="DE27" s="708"/>
      <c r="DF27" s="708"/>
      <c r="DG27" s="708"/>
      <c r="DH27" s="708"/>
      <c r="DI27" s="708"/>
      <c r="DJ27" s="708"/>
      <c r="DK27" s="709"/>
      <c r="DL27" s="692">
        <v>397353</v>
      </c>
      <c r="DM27" s="708"/>
      <c r="DN27" s="708"/>
      <c r="DO27" s="708"/>
      <c r="DP27" s="708"/>
      <c r="DQ27" s="708"/>
      <c r="DR27" s="708"/>
      <c r="DS27" s="708"/>
      <c r="DT27" s="708"/>
      <c r="DU27" s="708"/>
      <c r="DV27" s="709"/>
      <c r="DW27" s="688">
        <v>7.6</v>
      </c>
      <c r="DX27" s="720"/>
      <c r="DY27" s="720"/>
      <c r="DZ27" s="720"/>
      <c r="EA27" s="720"/>
      <c r="EB27" s="720"/>
      <c r="EC27" s="721"/>
    </row>
    <row r="28" spans="2:133" ht="11.25" customHeight="1" x14ac:dyDescent="0.2">
      <c r="B28" s="680" t="s">
        <v>303</v>
      </c>
      <c r="C28" s="681"/>
      <c r="D28" s="681"/>
      <c r="E28" s="681"/>
      <c r="F28" s="681"/>
      <c r="G28" s="681"/>
      <c r="H28" s="681"/>
      <c r="I28" s="681"/>
      <c r="J28" s="681"/>
      <c r="K28" s="681"/>
      <c r="L28" s="681"/>
      <c r="M28" s="681"/>
      <c r="N28" s="681"/>
      <c r="O28" s="681"/>
      <c r="P28" s="681"/>
      <c r="Q28" s="682"/>
      <c r="R28" s="683">
        <v>28598</v>
      </c>
      <c r="S28" s="684"/>
      <c r="T28" s="684"/>
      <c r="U28" s="684"/>
      <c r="V28" s="684"/>
      <c r="W28" s="684"/>
      <c r="X28" s="684"/>
      <c r="Y28" s="685"/>
      <c r="Z28" s="686">
        <v>0.3</v>
      </c>
      <c r="AA28" s="686"/>
      <c r="AB28" s="686"/>
      <c r="AC28" s="686"/>
      <c r="AD28" s="687" t="s">
        <v>228</v>
      </c>
      <c r="AE28" s="687"/>
      <c r="AF28" s="687"/>
      <c r="AG28" s="687"/>
      <c r="AH28" s="687"/>
      <c r="AI28" s="687"/>
      <c r="AJ28" s="687"/>
      <c r="AK28" s="687"/>
      <c r="AL28" s="688" t="s">
        <v>255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610164</v>
      </c>
      <c r="CS28" s="684"/>
      <c r="CT28" s="684"/>
      <c r="CU28" s="684"/>
      <c r="CV28" s="684"/>
      <c r="CW28" s="684"/>
      <c r="CX28" s="684"/>
      <c r="CY28" s="685"/>
      <c r="CZ28" s="688">
        <v>5.7</v>
      </c>
      <c r="DA28" s="720"/>
      <c r="DB28" s="720"/>
      <c r="DC28" s="722"/>
      <c r="DD28" s="692">
        <v>596100</v>
      </c>
      <c r="DE28" s="684"/>
      <c r="DF28" s="684"/>
      <c r="DG28" s="684"/>
      <c r="DH28" s="684"/>
      <c r="DI28" s="684"/>
      <c r="DJ28" s="684"/>
      <c r="DK28" s="685"/>
      <c r="DL28" s="692">
        <v>596100</v>
      </c>
      <c r="DM28" s="684"/>
      <c r="DN28" s="684"/>
      <c r="DO28" s="684"/>
      <c r="DP28" s="684"/>
      <c r="DQ28" s="684"/>
      <c r="DR28" s="684"/>
      <c r="DS28" s="684"/>
      <c r="DT28" s="684"/>
      <c r="DU28" s="684"/>
      <c r="DV28" s="685"/>
      <c r="DW28" s="688">
        <v>11.4</v>
      </c>
      <c r="DX28" s="720"/>
      <c r="DY28" s="720"/>
      <c r="DZ28" s="720"/>
      <c r="EA28" s="720"/>
      <c r="EB28" s="720"/>
      <c r="EC28" s="721"/>
    </row>
    <row r="29" spans="2:133" ht="11.25" customHeight="1" x14ac:dyDescent="0.2">
      <c r="B29" s="680" t="s">
        <v>305</v>
      </c>
      <c r="C29" s="681"/>
      <c r="D29" s="681"/>
      <c r="E29" s="681"/>
      <c r="F29" s="681"/>
      <c r="G29" s="681"/>
      <c r="H29" s="681"/>
      <c r="I29" s="681"/>
      <c r="J29" s="681"/>
      <c r="K29" s="681"/>
      <c r="L29" s="681"/>
      <c r="M29" s="681"/>
      <c r="N29" s="681"/>
      <c r="O29" s="681"/>
      <c r="P29" s="681"/>
      <c r="Q29" s="682"/>
      <c r="R29" s="683">
        <v>94576</v>
      </c>
      <c r="S29" s="684"/>
      <c r="T29" s="684"/>
      <c r="U29" s="684"/>
      <c r="V29" s="684"/>
      <c r="W29" s="684"/>
      <c r="X29" s="684"/>
      <c r="Y29" s="685"/>
      <c r="Z29" s="686">
        <v>0.8</v>
      </c>
      <c r="AA29" s="686"/>
      <c r="AB29" s="686"/>
      <c r="AC29" s="686"/>
      <c r="AD29" s="687">
        <v>8450</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306</v>
      </c>
      <c r="CE29" s="730"/>
      <c r="CF29" s="698" t="s">
        <v>70</v>
      </c>
      <c r="CG29" s="699"/>
      <c r="CH29" s="699"/>
      <c r="CI29" s="699"/>
      <c r="CJ29" s="699"/>
      <c r="CK29" s="699"/>
      <c r="CL29" s="699"/>
      <c r="CM29" s="699"/>
      <c r="CN29" s="699"/>
      <c r="CO29" s="699"/>
      <c r="CP29" s="699"/>
      <c r="CQ29" s="700"/>
      <c r="CR29" s="683">
        <v>610164</v>
      </c>
      <c r="CS29" s="708"/>
      <c r="CT29" s="708"/>
      <c r="CU29" s="708"/>
      <c r="CV29" s="708"/>
      <c r="CW29" s="708"/>
      <c r="CX29" s="708"/>
      <c r="CY29" s="709"/>
      <c r="CZ29" s="688">
        <v>5.7</v>
      </c>
      <c r="DA29" s="720"/>
      <c r="DB29" s="720"/>
      <c r="DC29" s="722"/>
      <c r="DD29" s="692">
        <v>596100</v>
      </c>
      <c r="DE29" s="708"/>
      <c r="DF29" s="708"/>
      <c r="DG29" s="708"/>
      <c r="DH29" s="708"/>
      <c r="DI29" s="708"/>
      <c r="DJ29" s="708"/>
      <c r="DK29" s="709"/>
      <c r="DL29" s="692">
        <v>596100</v>
      </c>
      <c r="DM29" s="708"/>
      <c r="DN29" s="708"/>
      <c r="DO29" s="708"/>
      <c r="DP29" s="708"/>
      <c r="DQ29" s="708"/>
      <c r="DR29" s="708"/>
      <c r="DS29" s="708"/>
      <c r="DT29" s="708"/>
      <c r="DU29" s="708"/>
      <c r="DV29" s="709"/>
      <c r="DW29" s="688">
        <v>11.4</v>
      </c>
      <c r="DX29" s="720"/>
      <c r="DY29" s="720"/>
      <c r="DZ29" s="720"/>
      <c r="EA29" s="720"/>
      <c r="EB29" s="720"/>
      <c r="EC29" s="721"/>
    </row>
    <row r="30" spans="2:133" ht="11.25" customHeight="1" x14ac:dyDescent="0.2">
      <c r="B30" s="680" t="s">
        <v>307</v>
      </c>
      <c r="C30" s="681"/>
      <c r="D30" s="681"/>
      <c r="E30" s="681"/>
      <c r="F30" s="681"/>
      <c r="G30" s="681"/>
      <c r="H30" s="681"/>
      <c r="I30" s="681"/>
      <c r="J30" s="681"/>
      <c r="K30" s="681"/>
      <c r="L30" s="681"/>
      <c r="M30" s="681"/>
      <c r="N30" s="681"/>
      <c r="O30" s="681"/>
      <c r="P30" s="681"/>
      <c r="Q30" s="682"/>
      <c r="R30" s="683">
        <v>8207</v>
      </c>
      <c r="S30" s="684"/>
      <c r="T30" s="684"/>
      <c r="U30" s="684"/>
      <c r="V30" s="684"/>
      <c r="W30" s="684"/>
      <c r="X30" s="684"/>
      <c r="Y30" s="685"/>
      <c r="Z30" s="686">
        <v>0.1</v>
      </c>
      <c r="AA30" s="686"/>
      <c r="AB30" s="686"/>
      <c r="AC30" s="686"/>
      <c r="AD30" s="687">
        <v>69</v>
      </c>
      <c r="AE30" s="687"/>
      <c r="AF30" s="687"/>
      <c r="AG30" s="687"/>
      <c r="AH30" s="687"/>
      <c r="AI30" s="687"/>
      <c r="AJ30" s="687"/>
      <c r="AK30" s="687"/>
      <c r="AL30" s="688">
        <v>0</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308</v>
      </c>
      <c r="BH30" s="727"/>
      <c r="BI30" s="727"/>
      <c r="BJ30" s="727"/>
      <c r="BK30" s="727"/>
      <c r="BL30" s="727"/>
      <c r="BM30" s="727"/>
      <c r="BN30" s="727"/>
      <c r="BO30" s="727"/>
      <c r="BP30" s="727"/>
      <c r="BQ30" s="728"/>
      <c r="BR30" s="662" t="s">
        <v>309</v>
      </c>
      <c r="BS30" s="727"/>
      <c r="BT30" s="727"/>
      <c r="BU30" s="727"/>
      <c r="BV30" s="727"/>
      <c r="BW30" s="727"/>
      <c r="BX30" s="727"/>
      <c r="BY30" s="727"/>
      <c r="BZ30" s="727"/>
      <c r="CA30" s="727"/>
      <c r="CB30" s="728"/>
      <c r="CD30" s="731"/>
      <c r="CE30" s="732"/>
      <c r="CF30" s="698" t="s">
        <v>310</v>
      </c>
      <c r="CG30" s="699"/>
      <c r="CH30" s="699"/>
      <c r="CI30" s="699"/>
      <c r="CJ30" s="699"/>
      <c r="CK30" s="699"/>
      <c r="CL30" s="699"/>
      <c r="CM30" s="699"/>
      <c r="CN30" s="699"/>
      <c r="CO30" s="699"/>
      <c r="CP30" s="699"/>
      <c r="CQ30" s="700"/>
      <c r="CR30" s="683">
        <v>560323</v>
      </c>
      <c r="CS30" s="684"/>
      <c r="CT30" s="684"/>
      <c r="CU30" s="684"/>
      <c r="CV30" s="684"/>
      <c r="CW30" s="684"/>
      <c r="CX30" s="684"/>
      <c r="CY30" s="685"/>
      <c r="CZ30" s="688">
        <v>5.2</v>
      </c>
      <c r="DA30" s="720"/>
      <c r="DB30" s="720"/>
      <c r="DC30" s="722"/>
      <c r="DD30" s="692">
        <v>546581</v>
      </c>
      <c r="DE30" s="684"/>
      <c r="DF30" s="684"/>
      <c r="DG30" s="684"/>
      <c r="DH30" s="684"/>
      <c r="DI30" s="684"/>
      <c r="DJ30" s="684"/>
      <c r="DK30" s="685"/>
      <c r="DL30" s="692">
        <v>546581</v>
      </c>
      <c r="DM30" s="684"/>
      <c r="DN30" s="684"/>
      <c r="DO30" s="684"/>
      <c r="DP30" s="684"/>
      <c r="DQ30" s="684"/>
      <c r="DR30" s="684"/>
      <c r="DS30" s="684"/>
      <c r="DT30" s="684"/>
      <c r="DU30" s="684"/>
      <c r="DV30" s="685"/>
      <c r="DW30" s="688">
        <v>10.4</v>
      </c>
      <c r="DX30" s="720"/>
      <c r="DY30" s="720"/>
      <c r="DZ30" s="720"/>
      <c r="EA30" s="720"/>
      <c r="EB30" s="720"/>
      <c r="EC30" s="721"/>
    </row>
    <row r="31" spans="2:133" ht="11.25" customHeight="1" x14ac:dyDescent="0.2">
      <c r="B31" s="680" t="s">
        <v>311</v>
      </c>
      <c r="C31" s="681"/>
      <c r="D31" s="681"/>
      <c r="E31" s="681"/>
      <c r="F31" s="681"/>
      <c r="G31" s="681"/>
      <c r="H31" s="681"/>
      <c r="I31" s="681"/>
      <c r="J31" s="681"/>
      <c r="K31" s="681"/>
      <c r="L31" s="681"/>
      <c r="M31" s="681"/>
      <c r="N31" s="681"/>
      <c r="O31" s="681"/>
      <c r="P31" s="681"/>
      <c r="Q31" s="682"/>
      <c r="R31" s="683">
        <v>1540473</v>
      </c>
      <c r="S31" s="684"/>
      <c r="T31" s="684"/>
      <c r="U31" s="684"/>
      <c r="V31" s="684"/>
      <c r="W31" s="684"/>
      <c r="X31" s="684"/>
      <c r="Y31" s="685"/>
      <c r="Z31" s="686">
        <v>13.5</v>
      </c>
      <c r="AA31" s="686"/>
      <c r="AB31" s="686"/>
      <c r="AC31" s="686"/>
      <c r="AD31" s="687" t="s">
        <v>255</v>
      </c>
      <c r="AE31" s="687"/>
      <c r="AF31" s="687"/>
      <c r="AG31" s="687"/>
      <c r="AH31" s="687"/>
      <c r="AI31" s="687"/>
      <c r="AJ31" s="687"/>
      <c r="AK31" s="687"/>
      <c r="AL31" s="688" t="s">
        <v>255</v>
      </c>
      <c r="AM31" s="689"/>
      <c r="AN31" s="689"/>
      <c r="AO31" s="690"/>
      <c r="AP31" s="740" t="s">
        <v>312</v>
      </c>
      <c r="AQ31" s="741"/>
      <c r="AR31" s="741"/>
      <c r="AS31" s="741"/>
      <c r="AT31" s="746" t="s">
        <v>313</v>
      </c>
      <c r="AU31" s="231"/>
      <c r="AV31" s="231"/>
      <c r="AW31" s="231"/>
      <c r="AX31" s="669" t="s">
        <v>189</v>
      </c>
      <c r="AY31" s="670"/>
      <c r="AZ31" s="670"/>
      <c r="BA31" s="670"/>
      <c r="BB31" s="670"/>
      <c r="BC31" s="670"/>
      <c r="BD31" s="670"/>
      <c r="BE31" s="670"/>
      <c r="BF31" s="671"/>
      <c r="BG31" s="739">
        <v>99.1</v>
      </c>
      <c r="BH31" s="735"/>
      <c r="BI31" s="735"/>
      <c r="BJ31" s="735"/>
      <c r="BK31" s="735"/>
      <c r="BL31" s="735"/>
      <c r="BM31" s="678">
        <v>95.3</v>
      </c>
      <c r="BN31" s="735"/>
      <c r="BO31" s="735"/>
      <c r="BP31" s="735"/>
      <c r="BQ31" s="736"/>
      <c r="BR31" s="739">
        <v>99.1</v>
      </c>
      <c r="BS31" s="735"/>
      <c r="BT31" s="735"/>
      <c r="BU31" s="735"/>
      <c r="BV31" s="735"/>
      <c r="BW31" s="735"/>
      <c r="BX31" s="678">
        <v>94.7</v>
      </c>
      <c r="BY31" s="735"/>
      <c r="BZ31" s="735"/>
      <c r="CA31" s="735"/>
      <c r="CB31" s="736"/>
      <c r="CD31" s="731"/>
      <c r="CE31" s="732"/>
      <c r="CF31" s="698" t="s">
        <v>314</v>
      </c>
      <c r="CG31" s="699"/>
      <c r="CH31" s="699"/>
      <c r="CI31" s="699"/>
      <c r="CJ31" s="699"/>
      <c r="CK31" s="699"/>
      <c r="CL31" s="699"/>
      <c r="CM31" s="699"/>
      <c r="CN31" s="699"/>
      <c r="CO31" s="699"/>
      <c r="CP31" s="699"/>
      <c r="CQ31" s="700"/>
      <c r="CR31" s="683">
        <v>49841</v>
      </c>
      <c r="CS31" s="708"/>
      <c r="CT31" s="708"/>
      <c r="CU31" s="708"/>
      <c r="CV31" s="708"/>
      <c r="CW31" s="708"/>
      <c r="CX31" s="708"/>
      <c r="CY31" s="709"/>
      <c r="CZ31" s="688">
        <v>0.5</v>
      </c>
      <c r="DA31" s="720"/>
      <c r="DB31" s="720"/>
      <c r="DC31" s="722"/>
      <c r="DD31" s="692">
        <v>49519</v>
      </c>
      <c r="DE31" s="708"/>
      <c r="DF31" s="708"/>
      <c r="DG31" s="708"/>
      <c r="DH31" s="708"/>
      <c r="DI31" s="708"/>
      <c r="DJ31" s="708"/>
      <c r="DK31" s="709"/>
      <c r="DL31" s="692">
        <v>49519</v>
      </c>
      <c r="DM31" s="708"/>
      <c r="DN31" s="708"/>
      <c r="DO31" s="708"/>
      <c r="DP31" s="708"/>
      <c r="DQ31" s="708"/>
      <c r="DR31" s="708"/>
      <c r="DS31" s="708"/>
      <c r="DT31" s="708"/>
      <c r="DU31" s="708"/>
      <c r="DV31" s="709"/>
      <c r="DW31" s="688">
        <v>0.9</v>
      </c>
      <c r="DX31" s="720"/>
      <c r="DY31" s="720"/>
      <c r="DZ31" s="720"/>
      <c r="EA31" s="720"/>
      <c r="EB31" s="720"/>
      <c r="EC31" s="721"/>
    </row>
    <row r="32" spans="2:133" ht="11.25" customHeight="1" x14ac:dyDescent="0.2">
      <c r="B32" s="750" t="s">
        <v>315</v>
      </c>
      <c r="C32" s="751"/>
      <c r="D32" s="751"/>
      <c r="E32" s="751"/>
      <c r="F32" s="751"/>
      <c r="G32" s="751"/>
      <c r="H32" s="751"/>
      <c r="I32" s="751"/>
      <c r="J32" s="751"/>
      <c r="K32" s="751"/>
      <c r="L32" s="751"/>
      <c r="M32" s="751"/>
      <c r="N32" s="751"/>
      <c r="O32" s="751"/>
      <c r="P32" s="751"/>
      <c r="Q32" s="752"/>
      <c r="R32" s="683">
        <v>7422</v>
      </c>
      <c r="S32" s="684"/>
      <c r="T32" s="684"/>
      <c r="U32" s="684"/>
      <c r="V32" s="684"/>
      <c r="W32" s="684"/>
      <c r="X32" s="684"/>
      <c r="Y32" s="685"/>
      <c r="Z32" s="686">
        <v>0.1</v>
      </c>
      <c r="AA32" s="686"/>
      <c r="AB32" s="686"/>
      <c r="AC32" s="686"/>
      <c r="AD32" s="687">
        <v>7422</v>
      </c>
      <c r="AE32" s="687"/>
      <c r="AF32" s="687"/>
      <c r="AG32" s="687"/>
      <c r="AH32" s="687"/>
      <c r="AI32" s="687"/>
      <c r="AJ32" s="687"/>
      <c r="AK32" s="687"/>
      <c r="AL32" s="688">
        <v>0.1</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49">
        <v>99.3</v>
      </c>
      <c r="BH32" s="708"/>
      <c r="BI32" s="708"/>
      <c r="BJ32" s="708"/>
      <c r="BK32" s="708"/>
      <c r="BL32" s="708"/>
      <c r="BM32" s="689">
        <v>98.1</v>
      </c>
      <c r="BN32" s="737"/>
      <c r="BO32" s="737"/>
      <c r="BP32" s="737"/>
      <c r="BQ32" s="738"/>
      <c r="BR32" s="749">
        <v>99.4</v>
      </c>
      <c r="BS32" s="708"/>
      <c r="BT32" s="708"/>
      <c r="BU32" s="708"/>
      <c r="BV32" s="708"/>
      <c r="BW32" s="708"/>
      <c r="BX32" s="689">
        <v>97.7</v>
      </c>
      <c r="BY32" s="737"/>
      <c r="BZ32" s="737"/>
      <c r="CA32" s="737"/>
      <c r="CB32" s="738"/>
      <c r="CD32" s="733"/>
      <c r="CE32" s="734"/>
      <c r="CF32" s="698" t="s">
        <v>318</v>
      </c>
      <c r="CG32" s="699"/>
      <c r="CH32" s="699"/>
      <c r="CI32" s="699"/>
      <c r="CJ32" s="699"/>
      <c r="CK32" s="699"/>
      <c r="CL32" s="699"/>
      <c r="CM32" s="699"/>
      <c r="CN32" s="699"/>
      <c r="CO32" s="699"/>
      <c r="CP32" s="699"/>
      <c r="CQ32" s="700"/>
      <c r="CR32" s="683" t="s">
        <v>228</v>
      </c>
      <c r="CS32" s="684"/>
      <c r="CT32" s="684"/>
      <c r="CU32" s="684"/>
      <c r="CV32" s="684"/>
      <c r="CW32" s="684"/>
      <c r="CX32" s="684"/>
      <c r="CY32" s="685"/>
      <c r="CZ32" s="688" t="s">
        <v>138</v>
      </c>
      <c r="DA32" s="720"/>
      <c r="DB32" s="720"/>
      <c r="DC32" s="722"/>
      <c r="DD32" s="692" t="s">
        <v>138</v>
      </c>
      <c r="DE32" s="684"/>
      <c r="DF32" s="684"/>
      <c r="DG32" s="684"/>
      <c r="DH32" s="684"/>
      <c r="DI32" s="684"/>
      <c r="DJ32" s="684"/>
      <c r="DK32" s="685"/>
      <c r="DL32" s="692" t="s">
        <v>237</v>
      </c>
      <c r="DM32" s="684"/>
      <c r="DN32" s="684"/>
      <c r="DO32" s="684"/>
      <c r="DP32" s="684"/>
      <c r="DQ32" s="684"/>
      <c r="DR32" s="684"/>
      <c r="DS32" s="684"/>
      <c r="DT32" s="684"/>
      <c r="DU32" s="684"/>
      <c r="DV32" s="685"/>
      <c r="DW32" s="688" t="s">
        <v>228</v>
      </c>
      <c r="DX32" s="720"/>
      <c r="DY32" s="720"/>
      <c r="DZ32" s="720"/>
      <c r="EA32" s="720"/>
      <c r="EB32" s="720"/>
      <c r="EC32" s="721"/>
    </row>
    <row r="33" spans="2:133" ht="11.25" customHeight="1" x14ac:dyDescent="0.2">
      <c r="B33" s="680" t="s">
        <v>319</v>
      </c>
      <c r="C33" s="681"/>
      <c r="D33" s="681"/>
      <c r="E33" s="681"/>
      <c r="F33" s="681"/>
      <c r="G33" s="681"/>
      <c r="H33" s="681"/>
      <c r="I33" s="681"/>
      <c r="J33" s="681"/>
      <c r="K33" s="681"/>
      <c r="L33" s="681"/>
      <c r="M33" s="681"/>
      <c r="N33" s="681"/>
      <c r="O33" s="681"/>
      <c r="P33" s="681"/>
      <c r="Q33" s="682"/>
      <c r="R33" s="683">
        <v>2629556</v>
      </c>
      <c r="S33" s="684"/>
      <c r="T33" s="684"/>
      <c r="U33" s="684"/>
      <c r="V33" s="684"/>
      <c r="W33" s="684"/>
      <c r="X33" s="684"/>
      <c r="Y33" s="685"/>
      <c r="Z33" s="686">
        <v>23.1</v>
      </c>
      <c r="AA33" s="686"/>
      <c r="AB33" s="686"/>
      <c r="AC33" s="686"/>
      <c r="AD33" s="687" t="s">
        <v>138</v>
      </c>
      <c r="AE33" s="687"/>
      <c r="AF33" s="687"/>
      <c r="AG33" s="687"/>
      <c r="AH33" s="687"/>
      <c r="AI33" s="687"/>
      <c r="AJ33" s="687"/>
      <c r="AK33" s="687"/>
      <c r="AL33" s="688" t="s">
        <v>138</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98.9</v>
      </c>
      <c r="BH33" s="754"/>
      <c r="BI33" s="754"/>
      <c r="BJ33" s="754"/>
      <c r="BK33" s="754"/>
      <c r="BL33" s="754"/>
      <c r="BM33" s="755">
        <v>92</v>
      </c>
      <c r="BN33" s="754"/>
      <c r="BO33" s="754"/>
      <c r="BP33" s="754"/>
      <c r="BQ33" s="756"/>
      <c r="BR33" s="753">
        <v>98.8</v>
      </c>
      <c r="BS33" s="754"/>
      <c r="BT33" s="754"/>
      <c r="BU33" s="754"/>
      <c r="BV33" s="754"/>
      <c r="BW33" s="754"/>
      <c r="BX33" s="755">
        <v>91.6</v>
      </c>
      <c r="BY33" s="754"/>
      <c r="BZ33" s="754"/>
      <c r="CA33" s="754"/>
      <c r="CB33" s="756"/>
      <c r="CD33" s="698" t="s">
        <v>321</v>
      </c>
      <c r="CE33" s="699"/>
      <c r="CF33" s="699"/>
      <c r="CG33" s="699"/>
      <c r="CH33" s="699"/>
      <c r="CI33" s="699"/>
      <c r="CJ33" s="699"/>
      <c r="CK33" s="699"/>
      <c r="CL33" s="699"/>
      <c r="CM33" s="699"/>
      <c r="CN33" s="699"/>
      <c r="CO33" s="699"/>
      <c r="CP33" s="699"/>
      <c r="CQ33" s="700"/>
      <c r="CR33" s="683">
        <v>4362929</v>
      </c>
      <c r="CS33" s="708"/>
      <c r="CT33" s="708"/>
      <c r="CU33" s="708"/>
      <c r="CV33" s="708"/>
      <c r="CW33" s="708"/>
      <c r="CX33" s="708"/>
      <c r="CY33" s="709"/>
      <c r="CZ33" s="688">
        <v>40.5</v>
      </c>
      <c r="DA33" s="720"/>
      <c r="DB33" s="720"/>
      <c r="DC33" s="722"/>
      <c r="DD33" s="692">
        <v>3143695</v>
      </c>
      <c r="DE33" s="708"/>
      <c r="DF33" s="708"/>
      <c r="DG33" s="708"/>
      <c r="DH33" s="708"/>
      <c r="DI33" s="708"/>
      <c r="DJ33" s="708"/>
      <c r="DK33" s="709"/>
      <c r="DL33" s="692">
        <v>2425030</v>
      </c>
      <c r="DM33" s="708"/>
      <c r="DN33" s="708"/>
      <c r="DO33" s="708"/>
      <c r="DP33" s="708"/>
      <c r="DQ33" s="708"/>
      <c r="DR33" s="708"/>
      <c r="DS33" s="708"/>
      <c r="DT33" s="708"/>
      <c r="DU33" s="708"/>
      <c r="DV33" s="709"/>
      <c r="DW33" s="688">
        <v>46.3</v>
      </c>
      <c r="DX33" s="720"/>
      <c r="DY33" s="720"/>
      <c r="DZ33" s="720"/>
      <c r="EA33" s="720"/>
      <c r="EB33" s="720"/>
      <c r="EC33" s="721"/>
    </row>
    <row r="34" spans="2:133" ht="11.25" customHeight="1" x14ac:dyDescent="0.2">
      <c r="B34" s="680" t="s">
        <v>322</v>
      </c>
      <c r="C34" s="681"/>
      <c r="D34" s="681"/>
      <c r="E34" s="681"/>
      <c r="F34" s="681"/>
      <c r="G34" s="681"/>
      <c r="H34" s="681"/>
      <c r="I34" s="681"/>
      <c r="J34" s="681"/>
      <c r="K34" s="681"/>
      <c r="L34" s="681"/>
      <c r="M34" s="681"/>
      <c r="N34" s="681"/>
      <c r="O34" s="681"/>
      <c r="P34" s="681"/>
      <c r="Q34" s="682"/>
      <c r="R34" s="683">
        <v>35992</v>
      </c>
      <c r="S34" s="684"/>
      <c r="T34" s="684"/>
      <c r="U34" s="684"/>
      <c r="V34" s="684"/>
      <c r="W34" s="684"/>
      <c r="X34" s="684"/>
      <c r="Y34" s="685"/>
      <c r="Z34" s="686">
        <v>0.3</v>
      </c>
      <c r="AA34" s="686"/>
      <c r="AB34" s="686"/>
      <c r="AC34" s="686"/>
      <c r="AD34" s="687">
        <v>29672</v>
      </c>
      <c r="AE34" s="687"/>
      <c r="AF34" s="687"/>
      <c r="AG34" s="687"/>
      <c r="AH34" s="687"/>
      <c r="AI34" s="687"/>
      <c r="AJ34" s="687"/>
      <c r="AK34" s="687"/>
      <c r="AL34" s="688">
        <v>0.6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1959614</v>
      </c>
      <c r="CS34" s="684"/>
      <c r="CT34" s="684"/>
      <c r="CU34" s="684"/>
      <c r="CV34" s="684"/>
      <c r="CW34" s="684"/>
      <c r="CX34" s="684"/>
      <c r="CY34" s="685"/>
      <c r="CZ34" s="688">
        <v>18.2</v>
      </c>
      <c r="DA34" s="720"/>
      <c r="DB34" s="720"/>
      <c r="DC34" s="722"/>
      <c r="DD34" s="692">
        <v>1081683</v>
      </c>
      <c r="DE34" s="684"/>
      <c r="DF34" s="684"/>
      <c r="DG34" s="684"/>
      <c r="DH34" s="684"/>
      <c r="DI34" s="684"/>
      <c r="DJ34" s="684"/>
      <c r="DK34" s="685"/>
      <c r="DL34" s="692">
        <v>840755</v>
      </c>
      <c r="DM34" s="684"/>
      <c r="DN34" s="684"/>
      <c r="DO34" s="684"/>
      <c r="DP34" s="684"/>
      <c r="DQ34" s="684"/>
      <c r="DR34" s="684"/>
      <c r="DS34" s="684"/>
      <c r="DT34" s="684"/>
      <c r="DU34" s="684"/>
      <c r="DV34" s="685"/>
      <c r="DW34" s="688">
        <v>16</v>
      </c>
      <c r="DX34" s="720"/>
      <c r="DY34" s="720"/>
      <c r="DZ34" s="720"/>
      <c r="EA34" s="720"/>
      <c r="EB34" s="720"/>
      <c r="EC34" s="721"/>
    </row>
    <row r="35" spans="2:133" ht="11.25" customHeight="1" x14ac:dyDescent="0.2">
      <c r="B35" s="680" t="s">
        <v>324</v>
      </c>
      <c r="C35" s="681"/>
      <c r="D35" s="681"/>
      <c r="E35" s="681"/>
      <c r="F35" s="681"/>
      <c r="G35" s="681"/>
      <c r="H35" s="681"/>
      <c r="I35" s="681"/>
      <c r="J35" s="681"/>
      <c r="K35" s="681"/>
      <c r="L35" s="681"/>
      <c r="M35" s="681"/>
      <c r="N35" s="681"/>
      <c r="O35" s="681"/>
      <c r="P35" s="681"/>
      <c r="Q35" s="682"/>
      <c r="R35" s="683">
        <v>63508</v>
      </c>
      <c r="S35" s="684"/>
      <c r="T35" s="684"/>
      <c r="U35" s="684"/>
      <c r="V35" s="684"/>
      <c r="W35" s="684"/>
      <c r="X35" s="684"/>
      <c r="Y35" s="685"/>
      <c r="Z35" s="686">
        <v>0.6</v>
      </c>
      <c r="AA35" s="686"/>
      <c r="AB35" s="686"/>
      <c r="AC35" s="686"/>
      <c r="AD35" s="687" t="s">
        <v>176</v>
      </c>
      <c r="AE35" s="687"/>
      <c r="AF35" s="687"/>
      <c r="AG35" s="687"/>
      <c r="AH35" s="687"/>
      <c r="AI35" s="687"/>
      <c r="AJ35" s="687"/>
      <c r="AK35" s="687"/>
      <c r="AL35" s="688" t="s">
        <v>255</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58066</v>
      </c>
      <c r="CS35" s="708"/>
      <c r="CT35" s="708"/>
      <c r="CU35" s="708"/>
      <c r="CV35" s="708"/>
      <c r="CW35" s="708"/>
      <c r="CX35" s="708"/>
      <c r="CY35" s="709"/>
      <c r="CZ35" s="688">
        <v>0.5</v>
      </c>
      <c r="DA35" s="720"/>
      <c r="DB35" s="720"/>
      <c r="DC35" s="722"/>
      <c r="DD35" s="692">
        <v>48028</v>
      </c>
      <c r="DE35" s="708"/>
      <c r="DF35" s="708"/>
      <c r="DG35" s="708"/>
      <c r="DH35" s="708"/>
      <c r="DI35" s="708"/>
      <c r="DJ35" s="708"/>
      <c r="DK35" s="709"/>
      <c r="DL35" s="692">
        <v>48021</v>
      </c>
      <c r="DM35" s="708"/>
      <c r="DN35" s="708"/>
      <c r="DO35" s="708"/>
      <c r="DP35" s="708"/>
      <c r="DQ35" s="708"/>
      <c r="DR35" s="708"/>
      <c r="DS35" s="708"/>
      <c r="DT35" s="708"/>
      <c r="DU35" s="708"/>
      <c r="DV35" s="709"/>
      <c r="DW35" s="688">
        <v>0.9</v>
      </c>
      <c r="DX35" s="720"/>
      <c r="DY35" s="720"/>
      <c r="DZ35" s="720"/>
      <c r="EA35" s="720"/>
      <c r="EB35" s="720"/>
      <c r="EC35" s="721"/>
    </row>
    <row r="36" spans="2:133" ht="11.25" customHeight="1" x14ac:dyDescent="0.2">
      <c r="B36" s="680" t="s">
        <v>328</v>
      </c>
      <c r="C36" s="681"/>
      <c r="D36" s="681"/>
      <c r="E36" s="681"/>
      <c r="F36" s="681"/>
      <c r="G36" s="681"/>
      <c r="H36" s="681"/>
      <c r="I36" s="681"/>
      <c r="J36" s="681"/>
      <c r="K36" s="681"/>
      <c r="L36" s="681"/>
      <c r="M36" s="681"/>
      <c r="N36" s="681"/>
      <c r="O36" s="681"/>
      <c r="P36" s="681"/>
      <c r="Q36" s="682"/>
      <c r="R36" s="683">
        <v>44420</v>
      </c>
      <c r="S36" s="684"/>
      <c r="T36" s="684"/>
      <c r="U36" s="684"/>
      <c r="V36" s="684"/>
      <c r="W36" s="684"/>
      <c r="X36" s="684"/>
      <c r="Y36" s="685"/>
      <c r="Z36" s="686">
        <v>0.4</v>
      </c>
      <c r="AA36" s="686"/>
      <c r="AB36" s="686"/>
      <c r="AC36" s="686"/>
      <c r="AD36" s="687" t="s">
        <v>228</v>
      </c>
      <c r="AE36" s="687"/>
      <c r="AF36" s="687"/>
      <c r="AG36" s="687"/>
      <c r="AH36" s="687"/>
      <c r="AI36" s="687"/>
      <c r="AJ36" s="687"/>
      <c r="AK36" s="687"/>
      <c r="AL36" s="688" t="s">
        <v>138</v>
      </c>
      <c r="AM36" s="689"/>
      <c r="AN36" s="689"/>
      <c r="AO36" s="690"/>
      <c r="AP36" s="235"/>
      <c r="AQ36" s="757" t="s">
        <v>329</v>
      </c>
      <c r="AR36" s="758"/>
      <c r="AS36" s="758"/>
      <c r="AT36" s="758"/>
      <c r="AU36" s="758"/>
      <c r="AV36" s="758"/>
      <c r="AW36" s="758"/>
      <c r="AX36" s="758"/>
      <c r="AY36" s="759"/>
      <c r="AZ36" s="672">
        <v>1019913</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31673</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1072716</v>
      </c>
      <c r="CS36" s="684"/>
      <c r="CT36" s="684"/>
      <c r="CU36" s="684"/>
      <c r="CV36" s="684"/>
      <c r="CW36" s="684"/>
      <c r="CX36" s="684"/>
      <c r="CY36" s="685"/>
      <c r="CZ36" s="688">
        <v>9.9</v>
      </c>
      <c r="DA36" s="720"/>
      <c r="DB36" s="720"/>
      <c r="DC36" s="722"/>
      <c r="DD36" s="692">
        <v>952534</v>
      </c>
      <c r="DE36" s="684"/>
      <c r="DF36" s="684"/>
      <c r="DG36" s="684"/>
      <c r="DH36" s="684"/>
      <c r="DI36" s="684"/>
      <c r="DJ36" s="684"/>
      <c r="DK36" s="685"/>
      <c r="DL36" s="692">
        <v>737780</v>
      </c>
      <c r="DM36" s="684"/>
      <c r="DN36" s="684"/>
      <c r="DO36" s="684"/>
      <c r="DP36" s="684"/>
      <c r="DQ36" s="684"/>
      <c r="DR36" s="684"/>
      <c r="DS36" s="684"/>
      <c r="DT36" s="684"/>
      <c r="DU36" s="684"/>
      <c r="DV36" s="685"/>
      <c r="DW36" s="688">
        <v>14.1</v>
      </c>
      <c r="DX36" s="720"/>
      <c r="DY36" s="720"/>
      <c r="DZ36" s="720"/>
      <c r="EA36" s="720"/>
      <c r="EB36" s="720"/>
      <c r="EC36" s="721"/>
    </row>
    <row r="37" spans="2:133" ht="11.25" customHeight="1" x14ac:dyDescent="0.2">
      <c r="B37" s="680" t="s">
        <v>332</v>
      </c>
      <c r="C37" s="681"/>
      <c r="D37" s="681"/>
      <c r="E37" s="681"/>
      <c r="F37" s="681"/>
      <c r="G37" s="681"/>
      <c r="H37" s="681"/>
      <c r="I37" s="681"/>
      <c r="J37" s="681"/>
      <c r="K37" s="681"/>
      <c r="L37" s="681"/>
      <c r="M37" s="681"/>
      <c r="N37" s="681"/>
      <c r="O37" s="681"/>
      <c r="P37" s="681"/>
      <c r="Q37" s="682"/>
      <c r="R37" s="683">
        <v>380475</v>
      </c>
      <c r="S37" s="684"/>
      <c r="T37" s="684"/>
      <c r="U37" s="684"/>
      <c r="V37" s="684"/>
      <c r="W37" s="684"/>
      <c r="X37" s="684"/>
      <c r="Y37" s="685"/>
      <c r="Z37" s="686">
        <v>3.3</v>
      </c>
      <c r="AA37" s="686"/>
      <c r="AB37" s="686"/>
      <c r="AC37" s="686"/>
      <c r="AD37" s="687" t="s">
        <v>255</v>
      </c>
      <c r="AE37" s="687"/>
      <c r="AF37" s="687"/>
      <c r="AG37" s="687"/>
      <c r="AH37" s="687"/>
      <c r="AI37" s="687"/>
      <c r="AJ37" s="687"/>
      <c r="AK37" s="687"/>
      <c r="AL37" s="688" t="s">
        <v>228</v>
      </c>
      <c r="AM37" s="689"/>
      <c r="AN37" s="689"/>
      <c r="AO37" s="690"/>
      <c r="AQ37" s="761" t="s">
        <v>333</v>
      </c>
      <c r="AR37" s="762"/>
      <c r="AS37" s="762"/>
      <c r="AT37" s="762"/>
      <c r="AU37" s="762"/>
      <c r="AV37" s="762"/>
      <c r="AW37" s="762"/>
      <c r="AX37" s="762"/>
      <c r="AY37" s="763"/>
      <c r="AZ37" s="683">
        <v>450478</v>
      </c>
      <c r="BA37" s="684"/>
      <c r="BB37" s="684"/>
      <c r="BC37" s="684"/>
      <c r="BD37" s="708"/>
      <c r="BE37" s="708"/>
      <c r="BF37" s="738"/>
      <c r="BG37" s="698" t="s">
        <v>334</v>
      </c>
      <c r="BH37" s="699"/>
      <c r="BI37" s="699"/>
      <c r="BJ37" s="699"/>
      <c r="BK37" s="699"/>
      <c r="BL37" s="699"/>
      <c r="BM37" s="699"/>
      <c r="BN37" s="699"/>
      <c r="BO37" s="699"/>
      <c r="BP37" s="699"/>
      <c r="BQ37" s="699"/>
      <c r="BR37" s="699"/>
      <c r="BS37" s="699"/>
      <c r="BT37" s="699"/>
      <c r="BU37" s="700"/>
      <c r="BV37" s="683">
        <v>13531</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505935</v>
      </c>
      <c r="CS37" s="708"/>
      <c r="CT37" s="708"/>
      <c r="CU37" s="708"/>
      <c r="CV37" s="708"/>
      <c r="CW37" s="708"/>
      <c r="CX37" s="708"/>
      <c r="CY37" s="709"/>
      <c r="CZ37" s="688">
        <v>4.7</v>
      </c>
      <c r="DA37" s="720"/>
      <c r="DB37" s="720"/>
      <c r="DC37" s="722"/>
      <c r="DD37" s="692">
        <v>501246</v>
      </c>
      <c r="DE37" s="708"/>
      <c r="DF37" s="708"/>
      <c r="DG37" s="708"/>
      <c r="DH37" s="708"/>
      <c r="DI37" s="708"/>
      <c r="DJ37" s="708"/>
      <c r="DK37" s="709"/>
      <c r="DL37" s="692">
        <v>468843</v>
      </c>
      <c r="DM37" s="708"/>
      <c r="DN37" s="708"/>
      <c r="DO37" s="708"/>
      <c r="DP37" s="708"/>
      <c r="DQ37" s="708"/>
      <c r="DR37" s="708"/>
      <c r="DS37" s="708"/>
      <c r="DT37" s="708"/>
      <c r="DU37" s="708"/>
      <c r="DV37" s="709"/>
      <c r="DW37" s="688">
        <v>8.9</v>
      </c>
      <c r="DX37" s="720"/>
      <c r="DY37" s="720"/>
      <c r="DZ37" s="720"/>
      <c r="EA37" s="720"/>
      <c r="EB37" s="720"/>
      <c r="EC37" s="721"/>
    </row>
    <row r="38" spans="2:133" ht="11.25" customHeight="1" x14ac:dyDescent="0.2">
      <c r="B38" s="680" t="s">
        <v>336</v>
      </c>
      <c r="C38" s="681"/>
      <c r="D38" s="681"/>
      <c r="E38" s="681"/>
      <c r="F38" s="681"/>
      <c r="G38" s="681"/>
      <c r="H38" s="681"/>
      <c r="I38" s="681"/>
      <c r="J38" s="681"/>
      <c r="K38" s="681"/>
      <c r="L38" s="681"/>
      <c r="M38" s="681"/>
      <c r="N38" s="681"/>
      <c r="O38" s="681"/>
      <c r="P38" s="681"/>
      <c r="Q38" s="682"/>
      <c r="R38" s="683">
        <v>182947</v>
      </c>
      <c r="S38" s="684"/>
      <c r="T38" s="684"/>
      <c r="U38" s="684"/>
      <c r="V38" s="684"/>
      <c r="W38" s="684"/>
      <c r="X38" s="684"/>
      <c r="Y38" s="685"/>
      <c r="Z38" s="686">
        <v>1.6</v>
      </c>
      <c r="AA38" s="686"/>
      <c r="AB38" s="686"/>
      <c r="AC38" s="686"/>
      <c r="AD38" s="687">
        <v>1142</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28230</v>
      </c>
      <c r="BA38" s="684"/>
      <c r="BB38" s="684"/>
      <c r="BC38" s="684"/>
      <c r="BD38" s="708"/>
      <c r="BE38" s="708"/>
      <c r="BF38" s="738"/>
      <c r="BG38" s="698" t="s">
        <v>338</v>
      </c>
      <c r="BH38" s="699"/>
      <c r="BI38" s="699"/>
      <c r="BJ38" s="699"/>
      <c r="BK38" s="699"/>
      <c r="BL38" s="699"/>
      <c r="BM38" s="699"/>
      <c r="BN38" s="699"/>
      <c r="BO38" s="699"/>
      <c r="BP38" s="699"/>
      <c r="BQ38" s="699"/>
      <c r="BR38" s="699"/>
      <c r="BS38" s="699"/>
      <c r="BT38" s="699"/>
      <c r="BU38" s="700"/>
      <c r="BV38" s="683">
        <v>2522</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990976</v>
      </c>
      <c r="CS38" s="684"/>
      <c r="CT38" s="684"/>
      <c r="CU38" s="684"/>
      <c r="CV38" s="684"/>
      <c r="CW38" s="684"/>
      <c r="CX38" s="684"/>
      <c r="CY38" s="685"/>
      <c r="CZ38" s="688">
        <v>9.1999999999999993</v>
      </c>
      <c r="DA38" s="720"/>
      <c r="DB38" s="720"/>
      <c r="DC38" s="722"/>
      <c r="DD38" s="692">
        <v>884091</v>
      </c>
      <c r="DE38" s="684"/>
      <c r="DF38" s="684"/>
      <c r="DG38" s="684"/>
      <c r="DH38" s="684"/>
      <c r="DI38" s="684"/>
      <c r="DJ38" s="684"/>
      <c r="DK38" s="685"/>
      <c r="DL38" s="692">
        <v>798474</v>
      </c>
      <c r="DM38" s="684"/>
      <c r="DN38" s="684"/>
      <c r="DO38" s="684"/>
      <c r="DP38" s="684"/>
      <c r="DQ38" s="684"/>
      <c r="DR38" s="684"/>
      <c r="DS38" s="684"/>
      <c r="DT38" s="684"/>
      <c r="DU38" s="684"/>
      <c r="DV38" s="685"/>
      <c r="DW38" s="688">
        <v>15.2</v>
      </c>
      <c r="DX38" s="720"/>
      <c r="DY38" s="720"/>
      <c r="DZ38" s="720"/>
      <c r="EA38" s="720"/>
      <c r="EB38" s="720"/>
      <c r="EC38" s="721"/>
    </row>
    <row r="39" spans="2:133" ht="11.25" customHeight="1" x14ac:dyDescent="0.2">
      <c r="B39" s="680" t="s">
        <v>340</v>
      </c>
      <c r="C39" s="681"/>
      <c r="D39" s="681"/>
      <c r="E39" s="681"/>
      <c r="F39" s="681"/>
      <c r="G39" s="681"/>
      <c r="H39" s="681"/>
      <c r="I39" s="681"/>
      <c r="J39" s="681"/>
      <c r="K39" s="681"/>
      <c r="L39" s="681"/>
      <c r="M39" s="681"/>
      <c r="N39" s="681"/>
      <c r="O39" s="681"/>
      <c r="P39" s="681"/>
      <c r="Q39" s="682"/>
      <c r="R39" s="683">
        <v>213500</v>
      </c>
      <c r="S39" s="684"/>
      <c r="T39" s="684"/>
      <c r="U39" s="684"/>
      <c r="V39" s="684"/>
      <c r="W39" s="684"/>
      <c r="X39" s="684"/>
      <c r="Y39" s="685"/>
      <c r="Z39" s="686">
        <v>1.9</v>
      </c>
      <c r="AA39" s="686"/>
      <c r="AB39" s="686"/>
      <c r="AC39" s="686"/>
      <c r="AD39" s="687" t="s">
        <v>237</v>
      </c>
      <c r="AE39" s="687"/>
      <c r="AF39" s="687"/>
      <c r="AG39" s="687"/>
      <c r="AH39" s="687"/>
      <c r="AI39" s="687"/>
      <c r="AJ39" s="687"/>
      <c r="AK39" s="687"/>
      <c r="AL39" s="688" t="s">
        <v>138</v>
      </c>
      <c r="AM39" s="689"/>
      <c r="AN39" s="689"/>
      <c r="AO39" s="690"/>
      <c r="AQ39" s="761" t="s">
        <v>341</v>
      </c>
      <c r="AR39" s="762"/>
      <c r="AS39" s="762"/>
      <c r="AT39" s="762"/>
      <c r="AU39" s="762"/>
      <c r="AV39" s="762"/>
      <c r="AW39" s="762"/>
      <c r="AX39" s="762"/>
      <c r="AY39" s="763"/>
      <c r="AZ39" s="683">
        <v>707</v>
      </c>
      <c r="BA39" s="684"/>
      <c r="BB39" s="684"/>
      <c r="BC39" s="684"/>
      <c r="BD39" s="708"/>
      <c r="BE39" s="708"/>
      <c r="BF39" s="738"/>
      <c r="BG39" s="698" t="s">
        <v>342</v>
      </c>
      <c r="BH39" s="699"/>
      <c r="BI39" s="699"/>
      <c r="BJ39" s="699"/>
      <c r="BK39" s="699"/>
      <c r="BL39" s="699"/>
      <c r="BM39" s="699"/>
      <c r="BN39" s="699"/>
      <c r="BO39" s="699"/>
      <c r="BP39" s="699"/>
      <c r="BQ39" s="699"/>
      <c r="BR39" s="699"/>
      <c r="BS39" s="699"/>
      <c r="BT39" s="699"/>
      <c r="BU39" s="700"/>
      <c r="BV39" s="683">
        <v>4004</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184864</v>
      </c>
      <c r="CS39" s="708"/>
      <c r="CT39" s="708"/>
      <c r="CU39" s="708"/>
      <c r="CV39" s="708"/>
      <c r="CW39" s="708"/>
      <c r="CX39" s="708"/>
      <c r="CY39" s="709"/>
      <c r="CZ39" s="688">
        <v>1.7</v>
      </c>
      <c r="DA39" s="720"/>
      <c r="DB39" s="720"/>
      <c r="DC39" s="722"/>
      <c r="DD39" s="692">
        <v>176866</v>
      </c>
      <c r="DE39" s="708"/>
      <c r="DF39" s="708"/>
      <c r="DG39" s="708"/>
      <c r="DH39" s="708"/>
      <c r="DI39" s="708"/>
      <c r="DJ39" s="708"/>
      <c r="DK39" s="709"/>
      <c r="DL39" s="692" t="s">
        <v>228</v>
      </c>
      <c r="DM39" s="708"/>
      <c r="DN39" s="708"/>
      <c r="DO39" s="708"/>
      <c r="DP39" s="708"/>
      <c r="DQ39" s="708"/>
      <c r="DR39" s="708"/>
      <c r="DS39" s="708"/>
      <c r="DT39" s="708"/>
      <c r="DU39" s="708"/>
      <c r="DV39" s="709"/>
      <c r="DW39" s="688" t="s">
        <v>228</v>
      </c>
      <c r="DX39" s="720"/>
      <c r="DY39" s="720"/>
      <c r="DZ39" s="720"/>
      <c r="EA39" s="720"/>
      <c r="EB39" s="720"/>
      <c r="EC39" s="721"/>
    </row>
    <row r="40" spans="2:133" ht="11.25" customHeight="1" x14ac:dyDescent="0.2">
      <c r="B40" s="680" t="s">
        <v>344</v>
      </c>
      <c r="C40" s="681"/>
      <c r="D40" s="681"/>
      <c r="E40" s="681"/>
      <c r="F40" s="681"/>
      <c r="G40" s="681"/>
      <c r="H40" s="681"/>
      <c r="I40" s="681"/>
      <c r="J40" s="681"/>
      <c r="K40" s="681"/>
      <c r="L40" s="681"/>
      <c r="M40" s="681"/>
      <c r="N40" s="681"/>
      <c r="O40" s="681"/>
      <c r="P40" s="681"/>
      <c r="Q40" s="682"/>
      <c r="R40" s="683" t="s">
        <v>255</v>
      </c>
      <c r="S40" s="684"/>
      <c r="T40" s="684"/>
      <c r="U40" s="684"/>
      <c r="V40" s="684"/>
      <c r="W40" s="684"/>
      <c r="X40" s="684"/>
      <c r="Y40" s="685"/>
      <c r="Z40" s="686" t="s">
        <v>237</v>
      </c>
      <c r="AA40" s="686"/>
      <c r="AB40" s="686"/>
      <c r="AC40" s="686"/>
      <c r="AD40" s="687" t="s">
        <v>228</v>
      </c>
      <c r="AE40" s="687"/>
      <c r="AF40" s="687"/>
      <c r="AG40" s="687"/>
      <c r="AH40" s="687"/>
      <c r="AI40" s="687"/>
      <c r="AJ40" s="687"/>
      <c r="AK40" s="687"/>
      <c r="AL40" s="688" t="s">
        <v>138</v>
      </c>
      <c r="AM40" s="689"/>
      <c r="AN40" s="689"/>
      <c r="AO40" s="690"/>
      <c r="AQ40" s="761" t="s">
        <v>345</v>
      </c>
      <c r="AR40" s="762"/>
      <c r="AS40" s="762"/>
      <c r="AT40" s="762"/>
      <c r="AU40" s="762"/>
      <c r="AV40" s="762"/>
      <c r="AW40" s="762"/>
      <c r="AX40" s="762"/>
      <c r="AY40" s="763"/>
      <c r="AZ40" s="683" t="s">
        <v>138</v>
      </c>
      <c r="BA40" s="684"/>
      <c r="BB40" s="684"/>
      <c r="BC40" s="684"/>
      <c r="BD40" s="708"/>
      <c r="BE40" s="708"/>
      <c r="BF40" s="738"/>
      <c r="BG40" s="764" t="s">
        <v>346</v>
      </c>
      <c r="BH40" s="765"/>
      <c r="BI40" s="765"/>
      <c r="BJ40" s="765"/>
      <c r="BK40" s="765"/>
      <c r="BL40" s="236"/>
      <c r="BM40" s="699" t="s">
        <v>347</v>
      </c>
      <c r="BN40" s="699"/>
      <c r="BO40" s="699"/>
      <c r="BP40" s="699"/>
      <c r="BQ40" s="699"/>
      <c r="BR40" s="699"/>
      <c r="BS40" s="699"/>
      <c r="BT40" s="699"/>
      <c r="BU40" s="700"/>
      <c r="BV40" s="683">
        <v>82</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96693</v>
      </c>
      <c r="CS40" s="684"/>
      <c r="CT40" s="684"/>
      <c r="CU40" s="684"/>
      <c r="CV40" s="684"/>
      <c r="CW40" s="684"/>
      <c r="CX40" s="684"/>
      <c r="CY40" s="685"/>
      <c r="CZ40" s="688">
        <v>0.9</v>
      </c>
      <c r="DA40" s="720"/>
      <c r="DB40" s="720"/>
      <c r="DC40" s="722"/>
      <c r="DD40" s="692">
        <v>493</v>
      </c>
      <c r="DE40" s="684"/>
      <c r="DF40" s="684"/>
      <c r="DG40" s="684"/>
      <c r="DH40" s="684"/>
      <c r="DI40" s="684"/>
      <c r="DJ40" s="684"/>
      <c r="DK40" s="685"/>
      <c r="DL40" s="692" t="s">
        <v>176</v>
      </c>
      <c r="DM40" s="684"/>
      <c r="DN40" s="684"/>
      <c r="DO40" s="684"/>
      <c r="DP40" s="684"/>
      <c r="DQ40" s="684"/>
      <c r="DR40" s="684"/>
      <c r="DS40" s="684"/>
      <c r="DT40" s="684"/>
      <c r="DU40" s="684"/>
      <c r="DV40" s="685"/>
      <c r="DW40" s="688" t="s">
        <v>255</v>
      </c>
      <c r="DX40" s="720"/>
      <c r="DY40" s="720"/>
      <c r="DZ40" s="720"/>
      <c r="EA40" s="720"/>
      <c r="EB40" s="720"/>
      <c r="EC40" s="721"/>
    </row>
    <row r="41" spans="2:133" ht="11.25" customHeight="1" x14ac:dyDescent="0.2">
      <c r="B41" s="680" t="s">
        <v>349</v>
      </c>
      <c r="C41" s="681"/>
      <c r="D41" s="681"/>
      <c r="E41" s="681"/>
      <c r="F41" s="681"/>
      <c r="G41" s="681"/>
      <c r="H41" s="681"/>
      <c r="I41" s="681"/>
      <c r="J41" s="681"/>
      <c r="K41" s="681"/>
      <c r="L41" s="681"/>
      <c r="M41" s="681"/>
      <c r="N41" s="681"/>
      <c r="O41" s="681"/>
      <c r="P41" s="681"/>
      <c r="Q41" s="682"/>
      <c r="R41" s="683">
        <v>94000</v>
      </c>
      <c r="S41" s="684"/>
      <c r="T41" s="684"/>
      <c r="U41" s="684"/>
      <c r="V41" s="684"/>
      <c r="W41" s="684"/>
      <c r="X41" s="684"/>
      <c r="Y41" s="685"/>
      <c r="Z41" s="686">
        <v>0.8</v>
      </c>
      <c r="AA41" s="686"/>
      <c r="AB41" s="686"/>
      <c r="AC41" s="686"/>
      <c r="AD41" s="687" t="s">
        <v>138</v>
      </c>
      <c r="AE41" s="687"/>
      <c r="AF41" s="687"/>
      <c r="AG41" s="687"/>
      <c r="AH41" s="687"/>
      <c r="AI41" s="687"/>
      <c r="AJ41" s="687"/>
      <c r="AK41" s="687"/>
      <c r="AL41" s="688" t="s">
        <v>138</v>
      </c>
      <c r="AM41" s="689"/>
      <c r="AN41" s="689"/>
      <c r="AO41" s="690"/>
      <c r="AQ41" s="761" t="s">
        <v>350</v>
      </c>
      <c r="AR41" s="762"/>
      <c r="AS41" s="762"/>
      <c r="AT41" s="762"/>
      <c r="AU41" s="762"/>
      <c r="AV41" s="762"/>
      <c r="AW41" s="762"/>
      <c r="AX41" s="762"/>
      <c r="AY41" s="763"/>
      <c r="AZ41" s="683">
        <v>153657</v>
      </c>
      <c r="BA41" s="684"/>
      <c r="BB41" s="684"/>
      <c r="BC41" s="684"/>
      <c r="BD41" s="708"/>
      <c r="BE41" s="708"/>
      <c r="BF41" s="738"/>
      <c r="BG41" s="764"/>
      <c r="BH41" s="765"/>
      <c r="BI41" s="765"/>
      <c r="BJ41" s="765"/>
      <c r="BK41" s="765"/>
      <c r="BL41" s="236"/>
      <c r="BM41" s="699" t="s">
        <v>351</v>
      </c>
      <c r="BN41" s="699"/>
      <c r="BO41" s="699"/>
      <c r="BP41" s="699"/>
      <c r="BQ41" s="699"/>
      <c r="BR41" s="699"/>
      <c r="BS41" s="699"/>
      <c r="BT41" s="699"/>
      <c r="BU41" s="700"/>
      <c r="BV41" s="683">
        <v>1</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138</v>
      </c>
      <c r="CS41" s="708"/>
      <c r="CT41" s="708"/>
      <c r="CU41" s="708"/>
      <c r="CV41" s="708"/>
      <c r="CW41" s="708"/>
      <c r="CX41" s="708"/>
      <c r="CY41" s="709"/>
      <c r="CZ41" s="688" t="s">
        <v>255</v>
      </c>
      <c r="DA41" s="720"/>
      <c r="DB41" s="720"/>
      <c r="DC41" s="722"/>
      <c r="DD41" s="692" t="s">
        <v>138</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24" t="s">
        <v>353</v>
      </c>
      <c r="C42" s="725"/>
      <c r="D42" s="725"/>
      <c r="E42" s="725"/>
      <c r="F42" s="725"/>
      <c r="G42" s="725"/>
      <c r="H42" s="725"/>
      <c r="I42" s="725"/>
      <c r="J42" s="725"/>
      <c r="K42" s="725"/>
      <c r="L42" s="725"/>
      <c r="M42" s="725"/>
      <c r="N42" s="725"/>
      <c r="O42" s="725"/>
      <c r="P42" s="725"/>
      <c r="Q42" s="726"/>
      <c r="R42" s="768">
        <v>11400096</v>
      </c>
      <c r="S42" s="769"/>
      <c r="T42" s="769"/>
      <c r="U42" s="769"/>
      <c r="V42" s="769"/>
      <c r="W42" s="769"/>
      <c r="X42" s="769"/>
      <c r="Y42" s="777"/>
      <c r="Z42" s="778">
        <v>100</v>
      </c>
      <c r="AA42" s="778"/>
      <c r="AB42" s="778"/>
      <c r="AC42" s="778"/>
      <c r="AD42" s="779">
        <v>5146661</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386841</v>
      </c>
      <c r="BA42" s="769"/>
      <c r="BB42" s="769"/>
      <c r="BC42" s="769"/>
      <c r="BD42" s="754"/>
      <c r="BE42" s="754"/>
      <c r="BF42" s="756"/>
      <c r="BG42" s="766"/>
      <c r="BH42" s="767"/>
      <c r="BI42" s="767"/>
      <c r="BJ42" s="767"/>
      <c r="BK42" s="767"/>
      <c r="BL42" s="237"/>
      <c r="BM42" s="711" t="s">
        <v>355</v>
      </c>
      <c r="BN42" s="711"/>
      <c r="BO42" s="711"/>
      <c r="BP42" s="711"/>
      <c r="BQ42" s="711"/>
      <c r="BR42" s="711"/>
      <c r="BS42" s="711"/>
      <c r="BT42" s="711"/>
      <c r="BU42" s="712"/>
      <c r="BV42" s="768">
        <v>277</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3159291</v>
      </c>
      <c r="CS42" s="684"/>
      <c r="CT42" s="684"/>
      <c r="CU42" s="684"/>
      <c r="CV42" s="684"/>
      <c r="CW42" s="684"/>
      <c r="CX42" s="684"/>
      <c r="CY42" s="685"/>
      <c r="CZ42" s="688">
        <v>29.3</v>
      </c>
      <c r="DA42" s="689"/>
      <c r="DB42" s="689"/>
      <c r="DC42" s="701"/>
      <c r="DD42" s="692">
        <v>879631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t="s">
        <v>228</v>
      </c>
      <c r="CS43" s="708"/>
      <c r="CT43" s="708"/>
      <c r="CU43" s="708"/>
      <c r="CV43" s="708"/>
      <c r="CW43" s="708"/>
      <c r="CX43" s="708"/>
      <c r="CY43" s="709"/>
      <c r="CZ43" s="688" t="s">
        <v>255</v>
      </c>
      <c r="DA43" s="720"/>
      <c r="DB43" s="720"/>
      <c r="DC43" s="722"/>
      <c r="DD43" s="692" t="s">
        <v>255</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306</v>
      </c>
      <c r="CE44" s="796"/>
      <c r="CF44" s="680" t="s">
        <v>358</v>
      </c>
      <c r="CG44" s="681"/>
      <c r="CH44" s="681"/>
      <c r="CI44" s="681"/>
      <c r="CJ44" s="681"/>
      <c r="CK44" s="681"/>
      <c r="CL44" s="681"/>
      <c r="CM44" s="681"/>
      <c r="CN44" s="681"/>
      <c r="CO44" s="681"/>
      <c r="CP44" s="681"/>
      <c r="CQ44" s="682"/>
      <c r="CR44" s="683">
        <v>3056366</v>
      </c>
      <c r="CS44" s="684"/>
      <c r="CT44" s="684"/>
      <c r="CU44" s="684"/>
      <c r="CV44" s="684"/>
      <c r="CW44" s="684"/>
      <c r="CX44" s="684"/>
      <c r="CY44" s="685"/>
      <c r="CZ44" s="688">
        <v>28.3</v>
      </c>
      <c r="DA44" s="689"/>
      <c r="DB44" s="689"/>
      <c r="DC44" s="701"/>
      <c r="DD44" s="692">
        <v>789930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359</v>
      </c>
      <c r="CG45" s="681"/>
      <c r="CH45" s="681"/>
      <c r="CI45" s="681"/>
      <c r="CJ45" s="681"/>
      <c r="CK45" s="681"/>
      <c r="CL45" s="681"/>
      <c r="CM45" s="681"/>
      <c r="CN45" s="681"/>
      <c r="CO45" s="681"/>
      <c r="CP45" s="681"/>
      <c r="CQ45" s="682"/>
      <c r="CR45" s="683">
        <v>2395429</v>
      </c>
      <c r="CS45" s="708"/>
      <c r="CT45" s="708"/>
      <c r="CU45" s="708"/>
      <c r="CV45" s="708"/>
      <c r="CW45" s="708"/>
      <c r="CX45" s="708"/>
      <c r="CY45" s="709"/>
      <c r="CZ45" s="688">
        <v>22.2</v>
      </c>
      <c r="DA45" s="720"/>
      <c r="DB45" s="720"/>
      <c r="DC45" s="722"/>
      <c r="DD45" s="692">
        <v>169230</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560682</v>
      </c>
      <c r="CS46" s="684"/>
      <c r="CT46" s="684"/>
      <c r="CU46" s="684"/>
      <c r="CV46" s="684"/>
      <c r="CW46" s="684"/>
      <c r="CX46" s="684"/>
      <c r="CY46" s="685"/>
      <c r="CZ46" s="688">
        <v>5.2</v>
      </c>
      <c r="DA46" s="689"/>
      <c r="DB46" s="689"/>
      <c r="DC46" s="701"/>
      <c r="DD46" s="692">
        <v>520445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102925</v>
      </c>
      <c r="CS47" s="708"/>
      <c r="CT47" s="708"/>
      <c r="CU47" s="708"/>
      <c r="CV47" s="708"/>
      <c r="CW47" s="708"/>
      <c r="CX47" s="708"/>
      <c r="CY47" s="709"/>
      <c r="CZ47" s="688">
        <v>1</v>
      </c>
      <c r="DA47" s="720"/>
      <c r="DB47" s="720"/>
      <c r="DC47" s="722"/>
      <c r="DD47" s="692">
        <v>89701</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364</v>
      </c>
      <c r="CD48" s="799"/>
      <c r="CE48" s="800"/>
      <c r="CF48" s="680" t="s">
        <v>365</v>
      </c>
      <c r="CG48" s="681"/>
      <c r="CH48" s="681"/>
      <c r="CI48" s="681"/>
      <c r="CJ48" s="681"/>
      <c r="CK48" s="681"/>
      <c r="CL48" s="681"/>
      <c r="CM48" s="681"/>
      <c r="CN48" s="681"/>
      <c r="CO48" s="681"/>
      <c r="CP48" s="681"/>
      <c r="CQ48" s="682"/>
      <c r="CR48" s="683" t="s">
        <v>228</v>
      </c>
      <c r="CS48" s="684"/>
      <c r="CT48" s="684"/>
      <c r="CU48" s="684"/>
      <c r="CV48" s="684"/>
      <c r="CW48" s="684"/>
      <c r="CX48" s="684"/>
      <c r="CY48" s="685"/>
      <c r="CZ48" s="688" t="s">
        <v>228</v>
      </c>
      <c r="DA48" s="689"/>
      <c r="DB48" s="689"/>
      <c r="DC48" s="701"/>
      <c r="DD48" s="692" t="s">
        <v>228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24" t="s">
        <v>366</v>
      </c>
      <c r="CE49" s="725"/>
      <c r="CF49" s="725"/>
      <c r="CG49" s="725"/>
      <c r="CH49" s="725"/>
      <c r="CI49" s="725"/>
      <c r="CJ49" s="725"/>
      <c r="CK49" s="725"/>
      <c r="CL49" s="725"/>
      <c r="CM49" s="725"/>
      <c r="CN49" s="725"/>
      <c r="CO49" s="725"/>
      <c r="CP49" s="725"/>
      <c r="CQ49" s="726"/>
      <c r="CR49" s="768">
        <v>10783821</v>
      </c>
      <c r="CS49" s="754"/>
      <c r="CT49" s="754"/>
      <c r="CU49" s="754"/>
      <c r="CV49" s="754"/>
      <c r="CW49" s="754"/>
      <c r="CX49" s="754"/>
      <c r="CY49" s="785"/>
      <c r="CZ49" s="780">
        <v>100</v>
      </c>
      <c r="DA49" s="786"/>
      <c r="DB49" s="786"/>
      <c r="DC49" s="787"/>
      <c r="DD49" s="788">
        <v>6277449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SoLpaPbVyVtOn+DjGqOjIIBfiPkE4YBOXxdkojtIrMHDmcbEMDzLHF0DsZA0Ipfhw1IJSpOr7VRQWSgIYPPaHg==" saltValue="+0/89tUV46URl+2+DPNv1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M114" zoomScale="70" zoomScaleNormal="25" zoomScaleSheetLayoutView="70" workbookViewId="0">
      <selection activeCell="BQ103" sqref="BQ103:DZ103"/>
    </sheetView>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389</v>
      </c>
      <c r="C7" s="816"/>
      <c r="D7" s="816"/>
      <c r="E7" s="816"/>
      <c r="F7" s="816"/>
      <c r="G7" s="816"/>
      <c r="H7" s="816"/>
      <c r="I7" s="816"/>
      <c r="J7" s="816"/>
      <c r="K7" s="816"/>
      <c r="L7" s="816"/>
      <c r="M7" s="816"/>
      <c r="N7" s="816"/>
      <c r="O7" s="816"/>
      <c r="P7" s="817"/>
      <c r="Q7" s="818">
        <v>11397</v>
      </c>
      <c r="R7" s="819"/>
      <c r="S7" s="819"/>
      <c r="T7" s="819"/>
      <c r="U7" s="819"/>
      <c r="V7" s="819">
        <v>10781</v>
      </c>
      <c r="W7" s="819"/>
      <c r="X7" s="819"/>
      <c r="Y7" s="819"/>
      <c r="Z7" s="819"/>
      <c r="AA7" s="819">
        <f>Q7-V7</f>
        <v>616</v>
      </c>
      <c r="AB7" s="819"/>
      <c r="AC7" s="819"/>
      <c r="AD7" s="819"/>
      <c r="AE7" s="820"/>
      <c r="AF7" s="821">
        <v>427</v>
      </c>
      <c r="AG7" s="822"/>
      <c r="AH7" s="822"/>
      <c r="AI7" s="822"/>
      <c r="AJ7" s="823"/>
      <c r="AK7" s="858">
        <v>44</v>
      </c>
      <c r="AL7" s="859"/>
      <c r="AM7" s="859"/>
      <c r="AN7" s="859"/>
      <c r="AO7" s="859"/>
      <c r="AP7" s="859">
        <v>6525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586</v>
      </c>
      <c r="BS7" s="862" t="s">
        <v>581</v>
      </c>
      <c r="BT7" s="863"/>
      <c r="BU7" s="863"/>
      <c r="BV7" s="863"/>
      <c r="BW7" s="863"/>
      <c r="BX7" s="863"/>
      <c r="BY7" s="863"/>
      <c r="BZ7" s="863"/>
      <c r="CA7" s="863"/>
      <c r="CB7" s="863"/>
      <c r="CC7" s="863"/>
      <c r="CD7" s="863"/>
      <c r="CE7" s="863"/>
      <c r="CF7" s="863"/>
      <c r="CG7" s="864"/>
      <c r="CH7" s="855">
        <v>-596</v>
      </c>
      <c r="CI7" s="856"/>
      <c r="CJ7" s="856"/>
      <c r="CK7" s="856"/>
      <c r="CL7" s="857"/>
      <c r="CM7" s="855">
        <v>71</v>
      </c>
      <c r="CN7" s="856"/>
      <c r="CO7" s="856"/>
      <c r="CP7" s="856"/>
      <c r="CQ7" s="857"/>
      <c r="CR7" s="855">
        <v>850</v>
      </c>
      <c r="CS7" s="856"/>
      <c r="CT7" s="856"/>
      <c r="CU7" s="856"/>
      <c r="CV7" s="857"/>
      <c r="CW7" s="855" t="s">
        <v>585</v>
      </c>
      <c r="CX7" s="856"/>
      <c r="CY7" s="856"/>
      <c r="CZ7" s="856"/>
      <c r="DA7" s="857"/>
      <c r="DB7" s="855" t="s">
        <v>585</v>
      </c>
      <c r="DC7" s="856"/>
      <c r="DD7" s="856"/>
      <c r="DE7" s="856"/>
      <c r="DF7" s="857"/>
      <c r="DG7" s="855" t="s">
        <v>585</v>
      </c>
      <c r="DH7" s="856"/>
      <c r="DI7" s="856"/>
      <c r="DJ7" s="856"/>
      <c r="DK7" s="857"/>
      <c r="DL7" s="855" t="s">
        <v>585</v>
      </c>
      <c r="DM7" s="856"/>
      <c r="DN7" s="856"/>
      <c r="DO7" s="856"/>
      <c r="DP7" s="857"/>
      <c r="DQ7" s="855" t="s">
        <v>585</v>
      </c>
      <c r="DR7" s="856"/>
      <c r="DS7" s="856"/>
      <c r="DT7" s="856"/>
      <c r="DU7" s="857"/>
      <c r="DV7" s="836"/>
      <c r="DW7" s="837"/>
      <c r="DX7" s="837"/>
      <c r="DY7" s="837"/>
      <c r="DZ7" s="838"/>
      <c r="EA7" s="255"/>
    </row>
    <row r="8" spans="1:131" s="256" customFormat="1" ht="26.25" customHeight="1" x14ac:dyDescent="0.2">
      <c r="A8" s="262">
        <v>2</v>
      </c>
      <c r="B8" s="839" t="s">
        <v>390</v>
      </c>
      <c r="C8" s="840"/>
      <c r="D8" s="840"/>
      <c r="E8" s="840"/>
      <c r="F8" s="840"/>
      <c r="G8" s="840"/>
      <c r="H8" s="840"/>
      <c r="I8" s="840"/>
      <c r="J8" s="840"/>
      <c r="K8" s="840"/>
      <c r="L8" s="840"/>
      <c r="M8" s="840"/>
      <c r="N8" s="840"/>
      <c r="O8" s="840"/>
      <c r="P8" s="841"/>
      <c r="Q8" s="842">
        <v>3</v>
      </c>
      <c r="R8" s="843"/>
      <c r="S8" s="843"/>
      <c r="T8" s="843"/>
      <c r="U8" s="843"/>
      <c r="V8" s="843">
        <v>2</v>
      </c>
      <c r="W8" s="843"/>
      <c r="X8" s="843"/>
      <c r="Y8" s="843"/>
      <c r="Z8" s="843"/>
      <c r="AA8" s="843">
        <f>Q8-V8</f>
        <v>1</v>
      </c>
      <c r="AB8" s="843"/>
      <c r="AC8" s="843"/>
      <c r="AD8" s="843"/>
      <c r="AE8" s="844"/>
      <c r="AF8" s="845" t="s">
        <v>138</v>
      </c>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587</v>
      </c>
      <c r="BT8" s="853"/>
      <c r="BU8" s="853"/>
      <c r="BV8" s="853"/>
      <c r="BW8" s="853"/>
      <c r="BX8" s="853"/>
      <c r="BY8" s="853"/>
      <c r="BZ8" s="853"/>
      <c r="CA8" s="853"/>
      <c r="CB8" s="853"/>
      <c r="CC8" s="853"/>
      <c r="CD8" s="853"/>
      <c r="CE8" s="853"/>
      <c r="CF8" s="853"/>
      <c r="CG8" s="854"/>
      <c r="CH8" s="865">
        <v>1</v>
      </c>
      <c r="CI8" s="866"/>
      <c r="CJ8" s="866"/>
      <c r="CK8" s="866"/>
      <c r="CL8" s="867"/>
      <c r="CM8" s="865">
        <v>153</v>
      </c>
      <c r="CN8" s="866"/>
      <c r="CO8" s="866"/>
      <c r="CP8" s="866"/>
      <c r="CQ8" s="867"/>
      <c r="CR8" s="865">
        <v>4</v>
      </c>
      <c r="CS8" s="866"/>
      <c r="CT8" s="866"/>
      <c r="CU8" s="866"/>
      <c r="CV8" s="867"/>
      <c r="CW8" s="865" t="s">
        <v>585</v>
      </c>
      <c r="CX8" s="866"/>
      <c r="CY8" s="866"/>
      <c r="CZ8" s="866"/>
      <c r="DA8" s="867"/>
      <c r="DB8" s="865" t="s">
        <v>585</v>
      </c>
      <c r="DC8" s="866"/>
      <c r="DD8" s="866"/>
      <c r="DE8" s="866"/>
      <c r="DF8" s="867"/>
      <c r="DG8" s="865" t="s">
        <v>585</v>
      </c>
      <c r="DH8" s="866"/>
      <c r="DI8" s="866"/>
      <c r="DJ8" s="866"/>
      <c r="DK8" s="867"/>
      <c r="DL8" s="865" t="s">
        <v>585</v>
      </c>
      <c r="DM8" s="866"/>
      <c r="DN8" s="866"/>
      <c r="DO8" s="866"/>
      <c r="DP8" s="867"/>
      <c r="DQ8" s="865" t="s">
        <v>585</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588</v>
      </c>
      <c r="BT9" s="853"/>
      <c r="BU9" s="853"/>
      <c r="BV9" s="853"/>
      <c r="BW9" s="853"/>
      <c r="BX9" s="853"/>
      <c r="BY9" s="853"/>
      <c r="BZ9" s="853"/>
      <c r="CA9" s="853"/>
      <c r="CB9" s="853"/>
      <c r="CC9" s="853"/>
      <c r="CD9" s="853"/>
      <c r="CE9" s="853"/>
      <c r="CF9" s="853"/>
      <c r="CG9" s="854"/>
      <c r="CH9" s="865">
        <v>4</v>
      </c>
      <c r="CI9" s="866"/>
      <c r="CJ9" s="866"/>
      <c r="CK9" s="866"/>
      <c r="CL9" s="867"/>
      <c r="CM9" s="865">
        <v>25</v>
      </c>
      <c r="CN9" s="866"/>
      <c r="CO9" s="866"/>
      <c r="CP9" s="866"/>
      <c r="CQ9" s="867"/>
      <c r="CR9" s="865">
        <v>6</v>
      </c>
      <c r="CS9" s="866"/>
      <c r="CT9" s="866"/>
      <c r="CU9" s="866"/>
      <c r="CV9" s="867"/>
      <c r="CW9" s="865" t="s">
        <v>585</v>
      </c>
      <c r="CX9" s="866"/>
      <c r="CY9" s="866"/>
      <c r="CZ9" s="866"/>
      <c r="DA9" s="867"/>
      <c r="DB9" s="865" t="s">
        <v>585</v>
      </c>
      <c r="DC9" s="866"/>
      <c r="DD9" s="866"/>
      <c r="DE9" s="866"/>
      <c r="DF9" s="867"/>
      <c r="DG9" s="865" t="s">
        <v>585</v>
      </c>
      <c r="DH9" s="866"/>
      <c r="DI9" s="866"/>
      <c r="DJ9" s="866"/>
      <c r="DK9" s="867"/>
      <c r="DL9" s="865" t="s">
        <v>585</v>
      </c>
      <c r="DM9" s="866"/>
      <c r="DN9" s="866"/>
      <c r="DO9" s="866"/>
      <c r="DP9" s="867"/>
      <c r="DQ9" s="865" t="s">
        <v>585</v>
      </c>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392</v>
      </c>
      <c r="B23" s="874" t="s">
        <v>393</v>
      </c>
      <c r="C23" s="875"/>
      <c r="D23" s="875"/>
      <c r="E23" s="875"/>
      <c r="F23" s="875"/>
      <c r="G23" s="875"/>
      <c r="H23" s="875"/>
      <c r="I23" s="875"/>
      <c r="J23" s="875"/>
      <c r="K23" s="875"/>
      <c r="L23" s="875"/>
      <c r="M23" s="875"/>
      <c r="N23" s="875"/>
      <c r="O23" s="875"/>
      <c r="P23" s="876"/>
      <c r="Q23" s="877">
        <f>Q7+Q8</f>
        <v>11400</v>
      </c>
      <c r="R23" s="878"/>
      <c r="S23" s="878"/>
      <c r="T23" s="878"/>
      <c r="U23" s="878"/>
      <c r="V23" s="878">
        <f>V7+V8</f>
        <v>10783</v>
      </c>
      <c r="W23" s="878"/>
      <c r="X23" s="878"/>
      <c r="Y23" s="878"/>
      <c r="Z23" s="878"/>
      <c r="AA23" s="878">
        <f>AA7+AA8</f>
        <v>617</v>
      </c>
      <c r="AB23" s="878"/>
      <c r="AC23" s="878"/>
      <c r="AD23" s="878"/>
      <c r="AE23" s="879"/>
      <c r="AF23" s="880">
        <v>427</v>
      </c>
      <c r="AG23" s="878"/>
      <c r="AH23" s="878"/>
      <c r="AI23" s="878"/>
      <c r="AJ23" s="881"/>
      <c r="AK23" s="882"/>
      <c r="AL23" s="883"/>
      <c r="AM23" s="883"/>
      <c r="AN23" s="883"/>
      <c r="AO23" s="883"/>
      <c r="AP23" s="878">
        <f>AP7</f>
        <v>6525</v>
      </c>
      <c r="AQ23" s="878"/>
      <c r="AR23" s="878"/>
      <c r="AS23" s="878"/>
      <c r="AT23" s="878"/>
      <c r="AU23" s="884"/>
      <c r="AV23" s="884"/>
      <c r="AW23" s="884"/>
      <c r="AX23" s="884"/>
      <c r="AY23" s="885"/>
      <c r="AZ23" s="893" t="s">
        <v>138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372</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404</v>
      </c>
      <c r="C28" s="816"/>
      <c r="D28" s="816"/>
      <c r="E28" s="816"/>
      <c r="F28" s="816"/>
      <c r="G28" s="816"/>
      <c r="H28" s="816"/>
      <c r="I28" s="816"/>
      <c r="J28" s="816"/>
      <c r="K28" s="816"/>
      <c r="L28" s="816"/>
      <c r="M28" s="816"/>
      <c r="N28" s="816"/>
      <c r="O28" s="816"/>
      <c r="P28" s="817"/>
      <c r="Q28" s="906">
        <v>1649</v>
      </c>
      <c r="R28" s="907"/>
      <c r="S28" s="907"/>
      <c r="T28" s="907"/>
      <c r="U28" s="907"/>
      <c r="V28" s="907">
        <v>1635</v>
      </c>
      <c r="W28" s="907"/>
      <c r="X28" s="907"/>
      <c r="Y28" s="907"/>
      <c r="Z28" s="907"/>
      <c r="AA28" s="907">
        <f>Q28-V28</f>
        <v>14</v>
      </c>
      <c r="AB28" s="907"/>
      <c r="AC28" s="907"/>
      <c r="AD28" s="907"/>
      <c r="AE28" s="908"/>
      <c r="AF28" s="909">
        <v>14</v>
      </c>
      <c r="AG28" s="907"/>
      <c r="AH28" s="907"/>
      <c r="AI28" s="907"/>
      <c r="AJ28" s="910"/>
      <c r="AK28" s="911">
        <v>154</v>
      </c>
      <c r="AL28" s="902"/>
      <c r="AM28" s="902"/>
      <c r="AN28" s="902"/>
      <c r="AO28" s="902"/>
      <c r="AP28" s="902" t="s">
        <v>582</v>
      </c>
      <c r="AQ28" s="902"/>
      <c r="AR28" s="902"/>
      <c r="AS28" s="902"/>
      <c r="AT28" s="902"/>
      <c r="AU28" s="902" t="s">
        <v>585</v>
      </c>
      <c r="AV28" s="902"/>
      <c r="AW28" s="902"/>
      <c r="AX28" s="902"/>
      <c r="AY28" s="902"/>
      <c r="AZ28" s="903" t="s">
        <v>582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405</v>
      </c>
      <c r="C29" s="840"/>
      <c r="D29" s="840"/>
      <c r="E29" s="840"/>
      <c r="F29" s="840"/>
      <c r="G29" s="840"/>
      <c r="H29" s="840"/>
      <c r="I29" s="840"/>
      <c r="J29" s="840"/>
      <c r="K29" s="840"/>
      <c r="L29" s="840"/>
      <c r="M29" s="840"/>
      <c r="N29" s="840"/>
      <c r="O29" s="840"/>
      <c r="P29" s="841"/>
      <c r="Q29" s="842">
        <v>1310</v>
      </c>
      <c r="R29" s="843"/>
      <c r="S29" s="843"/>
      <c r="T29" s="843"/>
      <c r="U29" s="843"/>
      <c r="V29" s="843">
        <v>1251</v>
      </c>
      <c r="W29" s="843"/>
      <c r="X29" s="843"/>
      <c r="Y29" s="843"/>
      <c r="Z29" s="843"/>
      <c r="AA29" s="843">
        <f>Q29-V29</f>
        <v>59</v>
      </c>
      <c r="AB29" s="843"/>
      <c r="AC29" s="843"/>
      <c r="AD29" s="843"/>
      <c r="AE29" s="844"/>
      <c r="AF29" s="845">
        <v>59</v>
      </c>
      <c r="AG29" s="846"/>
      <c r="AH29" s="846"/>
      <c r="AI29" s="846"/>
      <c r="AJ29" s="847"/>
      <c r="AK29" s="914">
        <v>208</v>
      </c>
      <c r="AL29" s="915"/>
      <c r="AM29" s="915"/>
      <c r="AN29" s="915"/>
      <c r="AO29" s="915"/>
      <c r="AP29" s="915" t="s">
        <v>582</v>
      </c>
      <c r="AQ29" s="915"/>
      <c r="AR29" s="915"/>
      <c r="AS29" s="915"/>
      <c r="AT29" s="915"/>
      <c r="AU29" s="915" t="s">
        <v>585</v>
      </c>
      <c r="AV29" s="915"/>
      <c r="AW29" s="915"/>
      <c r="AX29" s="915"/>
      <c r="AY29" s="915"/>
      <c r="AZ29" s="916" t="s">
        <v>582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406</v>
      </c>
      <c r="C30" s="840"/>
      <c r="D30" s="840"/>
      <c r="E30" s="840"/>
      <c r="F30" s="840"/>
      <c r="G30" s="840"/>
      <c r="H30" s="840"/>
      <c r="I30" s="840"/>
      <c r="J30" s="840"/>
      <c r="K30" s="840"/>
      <c r="L30" s="840"/>
      <c r="M30" s="840"/>
      <c r="N30" s="840"/>
      <c r="O30" s="840"/>
      <c r="P30" s="841"/>
      <c r="Q30" s="842">
        <v>157</v>
      </c>
      <c r="R30" s="843"/>
      <c r="S30" s="843"/>
      <c r="T30" s="843"/>
      <c r="U30" s="843"/>
      <c r="V30" s="843">
        <v>154</v>
      </c>
      <c r="W30" s="843"/>
      <c r="X30" s="843"/>
      <c r="Y30" s="843"/>
      <c r="Z30" s="843"/>
      <c r="AA30" s="843">
        <f>Q30-V30</f>
        <v>3</v>
      </c>
      <c r="AB30" s="843"/>
      <c r="AC30" s="843"/>
      <c r="AD30" s="843"/>
      <c r="AE30" s="844"/>
      <c r="AF30" s="845">
        <v>3</v>
      </c>
      <c r="AG30" s="846"/>
      <c r="AH30" s="846"/>
      <c r="AI30" s="846"/>
      <c r="AJ30" s="847"/>
      <c r="AK30" s="914">
        <v>45</v>
      </c>
      <c r="AL30" s="915"/>
      <c r="AM30" s="915"/>
      <c r="AN30" s="915"/>
      <c r="AO30" s="915"/>
      <c r="AP30" s="915" t="s">
        <v>582</v>
      </c>
      <c r="AQ30" s="915"/>
      <c r="AR30" s="915"/>
      <c r="AS30" s="915"/>
      <c r="AT30" s="915"/>
      <c r="AU30" s="915" t="s">
        <v>585</v>
      </c>
      <c r="AV30" s="915"/>
      <c r="AW30" s="915"/>
      <c r="AX30" s="915"/>
      <c r="AY30" s="915"/>
      <c r="AZ30" s="916" t="s">
        <v>582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407</v>
      </c>
      <c r="C31" s="840"/>
      <c r="D31" s="840"/>
      <c r="E31" s="840"/>
      <c r="F31" s="840"/>
      <c r="G31" s="840"/>
      <c r="H31" s="840"/>
      <c r="I31" s="840"/>
      <c r="J31" s="840"/>
      <c r="K31" s="840"/>
      <c r="L31" s="840"/>
      <c r="M31" s="840"/>
      <c r="N31" s="840"/>
      <c r="O31" s="840"/>
      <c r="P31" s="841"/>
      <c r="Q31" s="842">
        <v>335</v>
      </c>
      <c r="R31" s="843"/>
      <c r="S31" s="843"/>
      <c r="T31" s="843"/>
      <c r="U31" s="843"/>
      <c r="V31" s="843">
        <v>293</v>
      </c>
      <c r="W31" s="843"/>
      <c r="X31" s="843"/>
      <c r="Y31" s="843"/>
      <c r="Z31" s="843"/>
      <c r="AA31" s="843">
        <f>Q31-V31</f>
        <v>42</v>
      </c>
      <c r="AB31" s="843"/>
      <c r="AC31" s="843"/>
      <c r="AD31" s="843"/>
      <c r="AE31" s="844"/>
      <c r="AF31" s="845">
        <v>639</v>
      </c>
      <c r="AG31" s="846"/>
      <c r="AH31" s="846"/>
      <c r="AI31" s="846"/>
      <c r="AJ31" s="847"/>
      <c r="AK31" s="914">
        <v>6</v>
      </c>
      <c r="AL31" s="915"/>
      <c r="AM31" s="915"/>
      <c r="AN31" s="915"/>
      <c r="AO31" s="915"/>
      <c r="AP31" s="915">
        <v>660</v>
      </c>
      <c r="AQ31" s="915"/>
      <c r="AR31" s="915"/>
      <c r="AS31" s="915"/>
      <c r="AT31" s="915"/>
      <c r="AU31" s="915" t="s">
        <v>585</v>
      </c>
      <c r="AV31" s="915"/>
      <c r="AW31" s="915"/>
      <c r="AX31" s="915"/>
      <c r="AY31" s="915"/>
      <c r="AZ31" s="916" t="s">
        <v>585</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409</v>
      </c>
      <c r="C32" s="840"/>
      <c r="D32" s="840"/>
      <c r="E32" s="840"/>
      <c r="F32" s="840"/>
      <c r="G32" s="840"/>
      <c r="H32" s="840"/>
      <c r="I32" s="840"/>
      <c r="J32" s="840"/>
      <c r="K32" s="840"/>
      <c r="L32" s="840"/>
      <c r="M32" s="840"/>
      <c r="N32" s="840"/>
      <c r="O32" s="840"/>
      <c r="P32" s="841"/>
      <c r="Q32" s="842">
        <f>204+40+11</f>
        <v>255</v>
      </c>
      <c r="R32" s="843"/>
      <c r="S32" s="843"/>
      <c r="T32" s="843"/>
      <c r="U32" s="843"/>
      <c r="V32" s="843">
        <f>166+19+11</f>
        <v>196</v>
      </c>
      <c r="W32" s="843"/>
      <c r="X32" s="843"/>
      <c r="Y32" s="843"/>
      <c r="Z32" s="843"/>
      <c r="AA32" s="843">
        <f>Q32-V32</f>
        <v>59</v>
      </c>
      <c r="AB32" s="843"/>
      <c r="AC32" s="843"/>
      <c r="AD32" s="843"/>
      <c r="AE32" s="844"/>
      <c r="AF32" s="845">
        <v>820</v>
      </c>
      <c r="AG32" s="846"/>
      <c r="AH32" s="846"/>
      <c r="AI32" s="846"/>
      <c r="AJ32" s="847"/>
      <c r="AK32" s="914">
        <v>17</v>
      </c>
      <c r="AL32" s="915"/>
      <c r="AM32" s="915"/>
      <c r="AN32" s="915"/>
      <c r="AO32" s="915"/>
      <c r="AP32" s="915">
        <v>867</v>
      </c>
      <c r="AQ32" s="915"/>
      <c r="AR32" s="915"/>
      <c r="AS32" s="915"/>
      <c r="AT32" s="915"/>
      <c r="AU32" s="915" t="s">
        <v>585</v>
      </c>
      <c r="AV32" s="915"/>
      <c r="AW32" s="915"/>
      <c r="AX32" s="915"/>
      <c r="AY32" s="915"/>
      <c r="AZ32" s="916" t="s">
        <v>585</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410</v>
      </c>
      <c r="C33" s="840"/>
      <c r="D33" s="840"/>
      <c r="E33" s="840"/>
      <c r="F33" s="840"/>
      <c r="G33" s="840"/>
      <c r="H33" s="840"/>
      <c r="I33" s="840"/>
      <c r="J33" s="840"/>
      <c r="K33" s="840"/>
      <c r="L33" s="840"/>
      <c r="M33" s="840"/>
      <c r="N33" s="840"/>
      <c r="O33" s="840"/>
      <c r="P33" s="841"/>
      <c r="Q33" s="842">
        <v>627</v>
      </c>
      <c r="R33" s="843"/>
      <c r="S33" s="843"/>
      <c r="T33" s="843"/>
      <c r="U33" s="843"/>
      <c r="V33" s="843">
        <v>618</v>
      </c>
      <c r="W33" s="843"/>
      <c r="X33" s="843"/>
      <c r="Y33" s="843"/>
      <c r="Z33" s="843"/>
      <c r="AA33" s="843">
        <v>9</v>
      </c>
      <c r="AB33" s="843"/>
      <c r="AC33" s="843"/>
      <c r="AD33" s="843"/>
      <c r="AE33" s="844"/>
      <c r="AF33" s="845">
        <v>9</v>
      </c>
      <c r="AG33" s="846"/>
      <c r="AH33" s="846"/>
      <c r="AI33" s="846"/>
      <c r="AJ33" s="847"/>
      <c r="AK33" s="914">
        <v>311</v>
      </c>
      <c r="AL33" s="915"/>
      <c r="AM33" s="915"/>
      <c r="AN33" s="915"/>
      <c r="AO33" s="915"/>
      <c r="AP33" s="915">
        <v>3172</v>
      </c>
      <c r="AQ33" s="915"/>
      <c r="AR33" s="915"/>
      <c r="AS33" s="915"/>
      <c r="AT33" s="915"/>
      <c r="AU33" s="915">
        <v>2467</v>
      </c>
      <c r="AV33" s="915"/>
      <c r="AW33" s="915"/>
      <c r="AX33" s="915"/>
      <c r="AY33" s="915"/>
      <c r="AZ33" s="916" t="s">
        <v>589</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412</v>
      </c>
      <c r="C34" s="840"/>
      <c r="D34" s="840"/>
      <c r="E34" s="840"/>
      <c r="F34" s="840"/>
      <c r="G34" s="840"/>
      <c r="H34" s="840"/>
      <c r="I34" s="840"/>
      <c r="J34" s="840"/>
      <c r="K34" s="840"/>
      <c r="L34" s="840"/>
      <c r="M34" s="840"/>
      <c r="N34" s="840"/>
      <c r="O34" s="840"/>
      <c r="P34" s="841"/>
      <c r="Q34" s="842">
        <v>171</v>
      </c>
      <c r="R34" s="843"/>
      <c r="S34" s="843"/>
      <c r="T34" s="843"/>
      <c r="U34" s="843"/>
      <c r="V34" s="843">
        <v>164</v>
      </c>
      <c r="W34" s="843"/>
      <c r="X34" s="843"/>
      <c r="Y34" s="843"/>
      <c r="Z34" s="843"/>
      <c r="AA34" s="843">
        <v>6</v>
      </c>
      <c r="AB34" s="843"/>
      <c r="AC34" s="843"/>
      <c r="AD34" s="843"/>
      <c r="AE34" s="844"/>
      <c r="AF34" s="845">
        <v>6</v>
      </c>
      <c r="AG34" s="846"/>
      <c r="AH34" s="846"/>
      <c r="AI34" s="846"/>
      <c r="AJ34" s="847"/>
      <c r="AK34" s="914">
        <v>139</v>
      </c>
      <c r="AL34" s="915"/>
      <c r="AM34" s="915"/>
      <c r="AN34" s="915"/>
      <c r="AO34" s="915"/>
      <c r="AP34" s="915">
        <v>955</v>
      </c>
      <c r="AQ34" s="915"/>
      <c r="AR34" s="915"/>
      <c r="AS34" s="915"/>
      <c r="AT34" s="915"/>
      <c r="AU34" s="915">
        <v>955</v>
      </c>
      <c r="AV34" s="915"/>
      <c r="AW34" s="915"/>
      <c r="AX34" s="915"/>
      <c r="AY34" s="915"/>
      <c r="AZ34" s="916" t="s">
        <v>589</v>
      </c>
      <c r="BA34" s="916"/>
      <c r="BB34" s="916"/>
      <c r="BC34" s="916"/>
      <c r="BD34" s="916"/>
      <c r="BE34" s="912" t="s">
        <v>411</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392</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1550</v>
      </c>
      <c r="AG63" s="926"/>
      <c r="AH63" s="926"/>
      <c r="AI63" s="926"/>
      <c r="AJ63" s="927"/>
      <c r="AK63" s="928"/>
      <c r="AL63" s="923"/>
      <c r="AM63" s="923"/>
      <c r="AN63" s="923"/>
      <c r="AO63" s="923"/>
      <c r="AP63" s="926">
        <f>SUM(AP28:AT34)</f>
        <v>5654</v>
      </c>
      <c r="AQ63" s="926"/>
      <c r="AR63" s="926"/>
      <c r="AS63" s="926"/>
      <c r="AT63" s="926"/>
      <c r="AU63" s="926">
        <f>SUM(AU28:AY34)</f>
        <v>3422</v>
      </c>
      <c r="AV63" s="926"/>
      <c r="AW63" s="926"/>
      <c r="AX63" s="926"/>
      <c r="AY63" s="926"/>
      <c r="AZ63" s="930"/>
      <c r="BA63" s="930"/>
      <c r="BB63" s="930"/>
      <c r="BC63" s="930"/>
      <c r="BD63" s="930"/>
      <c r="BE63" s="931"/>
      <c r="BF63" s="931"/>
      <c r="BG63" s="931"/>
      <c r="BH63" s="931"/>
      <c r="BI63" s="932"/>
      <c r="BJ63" s="933" t="s">
        <v>415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397</v>
      </c>
      <c r="W66" s="802"/>
      <c r="X66" s="802"/>
      <c r="Y66" s="802"/>
      <c r="Z66" s="803"/>
      <c r="AA66" s="801" t="s">
        <v>419</v>
      </c>
      <c r="AB66" s="802"/>
      <c r="AC66" s="802"/>
      <c r="AD66" s="802"/>
      <c r="AE66" s="803"/>
      <c r="AF66" s="936" t="s">
        <v>399</v>
      </c>
      <c r="AG66" s="897"/>
      <c r="AH66" s="897"/>
      <c r="AI66" s="897"/>
      <c r="AJ66" s="937"/>
      <c r="AK66" s="801" t="s">
        <v>420</v>
      </c>
      <c r="AL66" s="825"/>
      <c r="AM66" s="825"/>
      <c r="AN66" s="825"/>
      <c r="AO66" s="826"/>
      <c r="AP66" s="801" t="s">
        <v>401</v>
      </c>
      <c r="AQ66" s="802"/>
      <c r="AR66" s="802"/>
      <c r="AS66" s="802"/>
      <c r="AT66" s="803"/>
      <c r="AU66" s="801" t="s">
        <v>421</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574</v>
      </c>
      <c r="C68" s="954"/>
      <c r="D68" s="954"/>
      <c r="E68" s="954"/>
      <c r="F68" s="954"/>
      <c r="G68" s="954"/>
      <c r="H68" s="954"/>
      <c r="I68" s="954"/>
      <c r="J68" s="954"/>
      <c r="K68" s="954"/>
      <c r="L68" s="954"/>
      <c r="M68" s="954"/>
      <c r="N68" s="954"/>
      <c r="O68" s="954"/>
      <c r="P68" s="955"/>
      <c r="Q68" s="956">
        <v>7032</v>
      </c>
      <c r="R68" s="950"/>
      <c r="S68" s="950"/>
      <c r="T68" s="950"/>
      <c r="U68" s="950"/>
      <c r="V68" s="950">
        <v>6827</v>
      </c>
      <c r="W68" s="950"/>
      <c r="X68" s="950"/>
      <c r="Y68" s="950"/>
      <c r="Z68" s="950"/>
      <c r="AA68" s="950">
        <v>205</v>
      </c>
      <c r="AB68" s="950"/>
      <c r="AC68" s="950"/>
      <c r="AD68" s="950"/>
      <c r="AE68" s="950"/>
      <c r="AF68" s="950" t="s">
        <v>582</v>
      </c>
      <c r="AG68" s="950"/>
      <c r="AH68" s="950"/>
      <c r="AI68" s="950"/>
      <c r="AJ68" s="950"/>
      <c r="AK68" s="950">
        <v>15</v>
      </c>
      <c r="AL68" s="950"/>
      <c r="AM68" s="950"/>
      <c r="AN68" s="950"/>
      <c r="AO68" s="950"/>
      <c r="AP68" s="950" t="s">
        <v>582</v>
      </c>
      <c r="AQ68" s="950"/>
      <c r="AR68" s="950"/>
      <c r="AS68" s="950"/>
      <c r="AT68" s="950"/>
      <c r="AU68" s="950" t="s">
        <v>585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575</v>
      </c>
      <c r="C69" s="958"/>
      <c r="D69" s="958"/>
      <c r="E69" s="958"/>
      <c r="F69" s="958"/>
      <c r="G69" s="958"/>
      <c r="H69" s="958"/>
      <c r="I69" s="958"/>
      <c r="J69" s="958"/>
      <c r="K69" s="958"/>
      <c r="L69" s="958"/>
      <c r="M69" s="958"/>
      <c r="N69" s="958"/>
      <c r="O69" s="958"/>
      <c r="P69" s="959"/>
      <c r="Q69" s="960">
        <v>1625</v>
      </c>
      <c r="R69" s="915"/>
      <c r="S69" s="915"/>
      <c r="T69" s="915"/>
      <c r="U69" s="915"/>
      <c r="V69" s="915">
        <v>1624</v>
      </c>
      <c r="W69" s="915"/>
      <c r="X69" s="915"/>
      <c r="Y69" s="915"/>
      <c r="Z69" s="915"/>
      <c r="AA69" s="915">
        <v>1</v>
      </c>
      <c r="AB69" s="915"/>
      <c r="AC69" s="915"/>
      <c r="AD69" s="915"/>
      <c r="AE69" s="915"/>
      <c r="AF69" s="915" t="s">
        <v>582</v>
      </c>
      <c r="AG69" s="915"/>
      <c r="AH69" s="915"/>
      <c r="AI69" s="915"/>
      <c r="AJ69" s="915"/>
      <c r="AK69" s="915" t="s">
        <v>582</v>
      </c>
      <c r="AL69" s="915"/>
      <c r="AM69" s="915"/>
      <c r="AN69" s="915"/>
      <c r="AO69" s="915"/>
      <c r="AP69" s="915" t="s">
        <v>582</v>
      </c>
      <c r="AQ69" s="915"/>
      <c r="AR69" s="915"/>
      <c r="AS69" s="915"/>
      <c r="AT69" s="915"/>
      <c r="AU69" s="915" t="s">
        <v>585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576</v>
      </c>
      <c r="C70" s="958"/>
      <c r="D70" s="958"/>
      <c r="E70" s="958"/>
      <c r="F70" s="958"/>
      <c r="G70" s="958"/>
      <c r="H70" s="958"/>
      <c r="I70" s="958"/>
      <c r="J70" s="958"/>
      <c r="K70" s="958"/>
      <c r="L70" s="958"/>
      <c r="M70" s="958"/>
      <c r="N70" s="958"/>
      <c r="O70" s="958"/>
      <c r="P70" s="959"/>
      <c r="Q70" s="960">
        <v>1</v>
      </c>
      <c r="R70" s="915"/>
      <c r="S70" s="915"/>
      <c r="T70" s="915"/>
      <c r="U70" s="915"/>
      <c r="V70" s="915">
        <v>0</v>
      </c>
      <c r="W70" s="915"/>
      <c r="X70" s="915"/>
      <c r="Y70" s="915"/>
      <c r="Z70" s="915"/>
      <c r="AA70" s="915">
        <v>1</v>
      </c>
      <c r="AB70" s="915"/>
      <c r="AC70" s="915"/>
      <c r="AD70" s="915"/>
      <c r="AE70" s="915"/>
      <c r="AF70" s="915" t="s">
        <v>582</v>
      </c>
      <c r="AG70" s="915"/>
      <c r="AH70" s="915"/>
      <c r="AI70" s="915"/>
      <c r="AJ70" s="915"/>
      <c r="AK70" s="915" t="s">
        <v>582</v>
      </c>
      <c r="AL70" s="915"/>
      <c r="AM70" s="915"/>
      <c r="AN70" s="915"/>
      <c r="AO70" s="915"/>
      <c r="AP70" s="915" t="s">
        <v>582</v>
      </c>
      <c r="AQ70" s="915"/>
      <c r="AR70" s="915"/>
      <c r="AS70" s="915"/>
      <c r="AT70" s="915"/>
      <c r="AU70" s="915" t="s">
        <v>585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577</v>
      </c>
      <c r="C71" s="958"/>
      <c r="D71" s="958"/>
      <c r="E71" s="958"/>
      <c r="F71" s="958"/>
      <c r="G71" s="958"/>
      <c r="H71" s="958"/>
      <c r="I71" s="958"/>
      <c r="J71" s="958"/>
      <c r="K71" s="958"/>
      <c r="L71" s="958"/>
      <c r="M71" s="958"/>
      <c r="N71" s="958"/>
      <c r="O71" s="958"/>
      <c r="P71" s="959"/>
      <c r="Q71" s="960">
        <v>65</v>
      </c>
      <c r="R71" s="915"/>
      <c r="S71" s="915"/>
      <c r="T71" s="915"/>
      <c r="U71" s="915"/>
      <c r="V71" s="915">
        <v>53</v>
      </c>
      <c r="W71" s="915"/>
      <c r="X71" s="915"/>
      <c r="Y71" s="915"/>
      <c r="Z71" s="915"/>
      <c r="AA71" s="915">
        <v>12</v>
      </c>
      <c r="AB71" s="915"/>
      <c r="AC71" s="915"/>
      <c r="AD71" s="915"/>
      <c r="AE71" s="915"/>
      <c r="AF71" s="915" t="s">
        <v>582</v>
      </c>
      <c r="AG71" s="915"/>
      <c r="AH71" s="915"/>
      <c r="AI71" s="915"/>
      <c r="AJ71" s="915"/>
      <c r="AK71" s="915">
        <v>26</v>
      </c>
      <c r="AL71" s="915"/>
      <c r="AM71" s="915"/>
      <c r="AN71" s="915"/>
      <c r="AO71" s="915"/>
      <c r="AP71" s="915" t="s">
        <v>582</v>
      </c>
      <c r="AQ71" s="915"/>
      <c r="AR71" s="915"/>
      <c r="AS71" s="915"/>
      <c r="AT71" s="915"/>
      <c r="AU71" s="915" t="s">
        <v>585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578</v>
      </c>
      <c r="C72" s="958"/>
      <c r="D72" s="958"/>
      <c r="E72" s="958"/>
      <c r="F72" s="958"/>
      <c r="G72" s="958"/>
      <c r="H72" s="958"/>
      <c r="I72" s="958"/>
      <c r="J72" s="958"/>
      <c r="K72" s="958"/>
      <c r="L72" s="958"/>
      <c r="M72" s="958"/>
      <c r="N72" s="958"/>
      <c r="O72" s="958"/>
      <c r="P72" s="959"/>
      <c r="Q72" s="960">
        <v>30</v>
      </c>
      <c r="R72" s="915"/>
      <c r="S72" s="915"/>
      <c r="T72" s="915"/>
      <c r="U72" s="915"/>
      <c r="V72" s="915">
        <v>26</v>
      </c>
      <c r="W72" s="915"/>
      <c r="X72" s="915"/>
      <c r="Y72" s="915"/>
      <c r="Z72" s="915"/>
      <c r="AA72" s="915">
        <v>4</v>
      </c>
      <c r="AB72" s="915"/>
      <c r="AC72" s="915"/>
      <c r="AD72" s="915"/>
      <c r="AE72" s="915"/>
      <c r="AF72" s="915" t="s">
        <v>582</v>
      </c>
      <c r="AG72" s="915"/>
      <c r="AH72" s="915"/>
      <c r="AI72" s="915"/>
      <c r="AJ72" s="915"/>
      <c r="AK72" s="915" t="s">
        <v>582</v>
      </c>
      <c r="AL72" s="915"/>
      <c r="AM72" s="915"/>
      <c r="AN72" s="915"/>
      <c r="AO72" s="915"/>
      <c r="AP72" s="915" t="s">
        <v>582</v>
      </c>
      <c r="AQ72" s="915"/>
      <c r="AR72" s="915"/>
      <c r="AS72" s="915"/>
      <c r="AT72" s="915"/>
      <c r="AU72" s="915" t="s">
        <v>585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839" t="s">
        <v>579</v>
      </c>
      <c r="C73" s="840"/>
      <c r="D73" s="840"/>
      <c r="E73" s="840"/>
      <c r="F73" s="840"/>
      <c r="G73" s="840"/>
      <c r="H73" s="840"/>
      <c r="I73" s="840"/>
      <c r="J73" s="840"/>
      <c r="K73" s="840"/>
      <c r="L73" s="840"/>
      <c r="M73" s="840"/>
      <c r="N73" s="840"/>
      <c r="O73" s="840"/>
      <c r="P73" s="841"/>
      <c r="Q73" s="960">
        <v>4815</v>
      </c>
      <c r="R73" s="915"/>
      <c r="S73" s="915"/>
      <c r="T73" s="915"/>
      <c r="U73" s="915"/>
      <c r="V73" s="915">
        <v>4517</v>
      </c>
      <c r="W73" s="915"/>
      <c r="X73" s="915"/>
      <c r="Y73" s="915"/>
      <c r="Z73" s="915"/>
      <c r="AA73" s="915">
        <v>298</v>
      </c>
      <c r="AB73" s="915"/>
      <c r="AC73" s="915"/>
      <c r="AD73" s="915"/>
      <c r="AE73" s="915"/>
      <c r="AF73" s="915">
        <v>144</v>
      </c>
      <c r="AG73" s="915"/>
      <c r="AH73" s="915"/>
      <c r="AI73" s="915"/>
      <c r="AJ73" s="915"/>
      <c r="AK73" s="915">
        <v>182</v>
      </c>
      <c r="AL73" s="915"/>
      <c r="AM73" s="915"/>
      <c r="AN73" s="915"/>
      <c r="AO73" s="915"/>
      <c r="AP73" s="915">
        <v>608</v>
      </c>
      <c r="AQ73" s="915"/>
      <c r="AR73" s="915"/>
      <c r="AS73" s="915"/>
      <c r="AT73" s="915"/>
      <c r="AU73" s="915">
        <v>81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839" t="s">
        <v>580</v>
      </c>
      <c r="C74" s="840"/>
      <c r="D74" s="840"/>
      <c r="E74" s="840"/>
      <c r="F74" s="840"/>
      <c r="G74" s="840"/>
      <c r="H74" s="840"/>
      <c r="I74" s="840"/>
      <c r="J74" s="840"/>
      <c r="K74" s="840"/>
      <c r="L74" s="840"/>
      <c r="M74" s="840"/>
      <c r="N74" s="840"/>
      <c r="O74" s="840"/>
      <c r="P74" s="841"/>
      <c r="Q74" s="960">
        <v>1096</v>
      </c>
      <c r="R74" s="915"/>
      <c r="S74" s="915"/>
      <c r="T74" s="915"/>
      <c r="U74" s="915"/>
      <c r="V74" s="915">
        <v>873</v>
      </c>
      <c r="W74" s="915"/>
      <c r="X74" s="915"/>
      <c r="Y74" s="915"/>
      <c r="Z74" s="915"/>
      <c r="AA74" s="915">
        <v>223</v>
      </c>
      <c r="AB74" s="915"/>
      <c r="AC74" s="915"/>
      <c r="AD74" s="915"/>
      <c r="AE74" s="915"/>
      <c r="AF74" s="915">
        <v>526</v>
      </c>
      <c r="AG74" s="915"/>
      <c r="AH74" s="915"/>
      <c r="AI74" s="915"/>
      <c r="AJ74" s="915"/>
      <c r="AK74" s="915" t="s">
        <v>582</v>
      </c>
      <c r="AL74" s="915"/>
      <c r="AM74" s="915"/>
      <c r="AN74" s="915"/>
      <c r="AO74" s="915"/>
      <c r="AP74" s="915">
        <v>2650</v>
      </c>
      <c r="AQ74" s="915"/>
      <c r="AR74" s="915"/>
      <c r="AS74" s="915"/>
      <c r="AT74" s="915"/>
      <c r="AU74" s="915">
        <v>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583</v>
      </c>
      <c r="C75" s="958"/>
      <c r="D75" s="958"/>
      <c r="E75" s="958"/>
      <c r="F75" s="958"/>
      <c r="G75" s="958"/>
      <c r="H75" s="958"/>
      <c r="I75" s="958"/>
      <c r="J75" s="958"/>
      <c r="K75" s="958"/>
      <c r="L75" s="958"/>
      <c r="M75" s="958"/>
      <c r="N75" s="958"/>
      <c r="O75" s="958"/>
      <c r="P75" s="959"/>
      <c r="Q75" s="963">
        <v>899</v>
      </c>
      <c r="R75" s="964"/>
      <c r="S75" s="964"/>
      <c r="T75" s="964"/>
      <c r="U75" s="914"/>
      <c r="V75" s="965">
        <v>853</v>
      </c>
      <c r="W75" s="964"/>
      <c r="X75" s="964"/>
      <c r="Y75" s="964"/>
      <c r="Z75" s="914"/>
      <c r="AA75" s="965">
        <v>46</v>
      </c>
      <c r="AB75" s="964"/>
      <c r="AC75" s="964"/>
      <c r="AD75" s="964"/>
      <c r="AE75" s="914"/>
      <c r="AF75" s="965">
        <v>46</v>
      </c>
      <c r="AG75" s="964"/>
      <c r="AH75" s="964"/>
      <c r="AI75" s="964"/>
      <c r="AJ75" s="914"/>
      <c r="AK75" s="965">
        <v>0</v>
      </c>
      <c r="AL75" s="964"/>
      <c r="AM75" s="964"/>
      <c r="AN75" s="964"/>
      <c r="AO75" s="914"/>
      <c r="AP75" s="965" t="s">
        <v>582</v>
      </c>
      <c r="AQ75" s="964"/>
      <c r="AR75" s="964"/>
      <c r="AS75" s="964"/>
      <c r="AT75" s="914"/>
      <c r="AU75" s="965" t="s">
        <v>585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t="s">
        <v>584</v>
      </c>
      <c r="C76" s="958"/>
      <c r="D76" s="958"/>
      <c r="E76" s="958"/>
      <c r="F76" s="958"/>
      <c r="G76" s="958"/>
      <c r="H76" s="958"/>
      <c r="I76" s="958"/>
      <c r="J76" s="958"/>
      <c r="K76" s="958"/>
      <c r="L76" s="958"/>
      <c r="M76" s="958"/>
      <c r="N76" s="958"/>
      <c r="O76" s="958"/>
      <c r="P76" s="959"/>
      <c r="Q76" s="963">
        <v>255217</v>
      </c>
      <c r="R76" s="964"/>
      <c r="S76" s="964"/>
      <c r="T76" s="964"/>
      <c r="U76" s="914"/>
      <c r="V76" s="965">
        <v>243412</v>
      </c>
      <c r="W76" s="964"/>
      <c r="X76" s="964"/>
      <c r="Y76" s="964"/>
      <c r="Z76" s="914"/>
      <c r="AA76" s="965">
        <v>11805</v>
      </c>
      <c r="AB76" s="964"/>
      <c r="AC76" s="964"/>
      <c r="AD76" s="964"/>
      <c r="AE76" s="914"/>
      <c r="AF76" s="965">
        <v>11805</v>
      </c>
      <c r="AG76" s="964"/>
      <c r="AH76" s="964"/>
      <c r="AI76" s="964"/>
      <c r="AJ76" s="914"/>
      <c r="AK76" s="965">
        <v>646</v>
      </c>
      <c r="AL76" s="964"/>
      <c r="AM76" s="964"/>
      <c r="AN76" s="964"/>
      <c r="AO76" s="914"/>
      <c r="AP76" s="965" t="s">
        <v>582</v>
      </c>
      <c r="AQ76" s="964"/>
      <c r="AR76" s="964"/>
      <c r="AS76" s="964"/>
      <c r="AT76" s="914"/>
      <c r="AU76" s="965" t="s">
        <v>585</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392</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SUM(AF68:AJ76)</f>
        <v>12521</v>
      </c>
      <c r="AG88" s="926"/>
      <c r="AH88" s="926"/>
      <c r="AI88" s="926"/>
      <c r="AJ88" s="926"/>
      <c r="AK88" s="923"/>
      <c r="AL88" s="923"/>
      <c r="AM88" s="923"/>
      <c r="AN88" s="923"/>
      <c r="AO88" s="923"/>
      <c r="AP88" s="926">
        <f>SUM(AP68:AT76)</f>
        <v>3258</v>
      </c>
      <c r="AQ88" s="926"/>
      <c r="AR88" s="926"/>
      <c r="AS88" s="926"/>
      <c r="AT88" s="926"/>
      <c r="AU88" s="926">
        <f>SUM(AU68:AY76)</f>
        <v>81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SUM(CR7:CV10)</f>
        <v>860</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309</v>
      </c>
      <c r="AG109" s="979"/>
      <c r="AH109" s="979"/>
      <c r="AI109" s="979"/>
      <c r="AJ109" s="980"/>
      <c r="AK109" s="978" t="s">
        <v>308</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309</v>
      </c>
      <c r="BW109" s="979"/>
      <c r="BX109" s="979"/>
      <c r="BY109" s="979"/>
      <c r="BZ109" s="980"/>
      <c r="CA109" s="978" t="s">
        <v>308</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309</v>
      </c>
      <c r="DM109" s="979"/>
      <c r="DN109" s="979"/>
      <c r="DO109" s="979"/>
      <c r="DP109" s="980"/>
      <c r="DQ109" s="978" t="s">
        <v>308</v>
      </c>
      <c r="DR109" s="979"/>
      <c r="DS109" s="979"/>
      <c r="DT109" s="979"/>
      <c r="DU109" s="980"/>
      <c r="DV109" s="978" t="s">
        <v>432</v>
      </c>
      <c r="DW109" s="979"/>
      <c r="DX109" s="979"/>
      <c r="DY109" s="979"/>
      <c r="DZ109" s="981"/>
    </row>
    <row r="110" spans="1:131" s="247" customFormat="1" ht="26.25" customHeight="1" x14ac:dyDescent="0.2">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651591</v>
      </c>
      <c r="AB110" s="986"/>
      <c r="AC110" s="986"/>
      <c r="AD110" s="986"/>
      <c r="AE110" s="987"/>
      <c r="AF110" s="988">
        <v>624174</v>
      </c>
      <c r="AG110" s="986"/>
      <c r="AH110" s="986"/>
      <c r="AI110" s="986"/>
      <c r="AJ110" s="987"/>
      <c r="AK110" s="988">
        <v>610164</v>
      </c>
      <c r="AL110" s="986"/>
      <c r="AM110" s="986"/>
      <c r="AN110" s="986"/>
      <c r="AO110" s="987"/>
      <c r="AP110" s="989">
        <v>12.7</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6893558</v>
      </c>
      <c r="BR110" s="1021"/>
      <c r="BS110" s="1021"/>
      <c r="BT110" s="1021"/>
      <c r="BU110" s="1021"/>
      <c r="BV110" s="1021">
        <v>6871620</v>
      </c>
      <c r="BW110" s="1021"/>
      <c r="BX110" s="1021"/>
      <c r="BY110" s="1021"/>
      <c r="BZ110" s="1021"/>
      <c r="CA110" s="1021">
        <v>6524797</v>
      </c>
      <c r="CB110" s="1021"/>
      <c r="CC110" s="1021"/>
      <c r="CD110" s="1021"/>
      <c r="CE110" s="1021"/>
      <c r="CF110" s="1035">
        <v>135.5</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138</v>
      </c>
      <c r="DH110" s="1021"/>
      <c r="DI110" s="1021"/>
      <c r="DJ110" s="1021"/>
      <c r="DK110" s="1021"/>
      <c r="DL110" s="1021" t="s">
        <v>138</v>
      </c>
      <c r="DM110" s="1021"/>
      <c r="DN110" s="1021"/>
      <c r="DO110" s="1021"/>
      <c r="DP110" s="1021"/>
      <c r="DQ110" s="1021" t="s">
        <v>138</v>
      </c>
      <c r="DR110" s="1021"/>
      <c r="DS110" s="1021"/>
      <c r="DT110" s="1021"/>
      <c r="DU110" s="1021"/>
      <c r="DV110" s="1022" t="s">
        <v>138</v>
      </c>
      <c r="DW110" s="1022"/>
      <c r="DX110" s="1022"/>
      <c r="DY110" s="1022"/>
      <c r="DZ110" s="1023"/>
    </row>
    <row r="111" spans="1:131" s="247" customFormat="1" ht="26.25" customHeight="1" x14ac:dyDescent="0.2">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138</v>
      </c>
      <c r="AB111" s="1028"/>
      <c r="AC111" s="1028"/>
      <c r="AD111" s="1028"/>
      <c r="AE111" s="1029"/>
      <c r="AF111" s="1030" t="s">
        <v>138</v>
      </c>
      <c r="AG111" s="1028"/>
      <c r="AH111" s="1028"/>
      <c r="AI111" s="1028"/>
      <c r="AJ111" s="1029"/>
      <c r="AK111" s="1030" t="s">
        <v>439</v>
      </c>
      <c r="AL111" s="1028"/>
      <c r="AM111" s="1028"/>
      <c r="AN111" s="1028"/>
      <c r="AO111" s="1029"/>
      <c r="AP111" s="1031" t="s">
        <v>138</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v>23723</v>
      </c>
      <c r="BR111" s="1014"/>
      <c r="BS111" s="1014"/>
      <c r="BT111" s="1014"/>
      <c r="BU111" s="1014"/>
      <c r="BV111" s="1014" t="s">
        <v>138</v>
      </c>
      <c r="BW111" s="1014"/>
      <c r="BX111" s="1014"/>
      <c r="BY111" s="1014"/>
      <c r="BZ111" s="1014"/>
      <c r="CA111" s="1014" t="s">
        <v>138</v>
      </c>
      <c r="CB111" s="1014"/>
      <c r="CC111" s="1014"/>
      <c r="CD111" s="1014"/>
      <c r="CE111" s="1014"/>
      <c r="CF111" s="1008" t="s">
        <v>138</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138</v>
      </c>
      <c r="DH111" s="1014"/>
      <c r="DI111" s="1014"/>
      <c r="DJ111" s="1014"/>
      <c r="DK111" s="1014"/>
      <c r="DL111" s="1014" t="s">
        <v>138</v>
      </c>
      <c r="DM111" s="1014"/>
      <c r="DN111" s="1014"/>
      <c r="DO111" s="1014"/>
      <c r="DP111" s="1014"/>
      <c r="DQ111" s="1014" t="s">
        <v>138</v>
      </c>
      <c r="DR111" s="1014"/>
      <c r="DS111" s="1014"/>
      <c r="DT111" s="1014"/>
      <c r="DU111" s="1014"/>
      <c r="DV111" s="1015" t="s">
        <v>138</v>
      </c>
      <c r="DW111" s="1015"/>
      <c r="DX111" s="1015"/>
      <c r="DY111" s="1015"/>
      <c r="DZ111" s="1016"/>
    </row>
    <row r="112" spans="1:131" s="247" customFormat="1" ht="26.25" customHeight="1" x14ac:dyDescent="0.2">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138</v>
      </c>
      <c r="AB112" s="1053"/>
      <c r="AC112" s="1053"/>
      <c r="AD112" s="1053"/>
      <c r="AE112" s="1054"/>
      <c r="AF112" s="1055" t="s">
        <v>138</v>
      </c>
      <c r="AG112" s="1053"/>
      <c r="AH112" s="1053"/>
      <c r="AI112" s="1053"/>
      <c r="AJ112" s="1054"/>
      <c r="AK112" s="1055" t="s">
        <v>138</v>
      </c>
      <c r="AL112" s="1053"/>
      <c r="AM112" s="1053"/>
      <c r="AN112" s="1053"/>
      <c r="AO112" s="1054"/>
      <c r="AP112" s="1056" t="s">
        <v>138</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3846539</v>
      </c>
      <c r="BR112" s="1014"/>
      <c r="BS112" s="1014"/>
      <c r="BT112" s="1014"/>
      <c r="BU112" s="1014"/>
      <c r="BV112" s="1014">
        <v>3741770</v>
      </c>
      <c r="BW112" s="1014"/>
      <c r="BX112" s="1014"/>
      <c r="BY112" s="1014"/>
      <c r="BZ112" s="1014"/>
      <c r="CA112" s="1014">
        <v>3622119</v>
      </c>
      <c r="CB112" s="1014"/>
      <c r="CC112" s="1014"/>
      <c r="CD112" s="1014"/>
      <c r="CE112" s="1014"/>
      <c r="CF112" s="1008">
        <v>75.2</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138</v>
      </c>
      <c r="DH112" s="1014"/>
      <c r="DI112" s="1014"/>
      <c r="DJ112" s="1014"/>
      <c r="DK112" s="1014"/>
      <c r="DL112" s="1014" t="s">
        <v>138</v>
      </c>
      <c r="DM112" s="1014"/>
      <c r="DN112" s="1014"/>
      <c r="DO112" s="1014"/>
      <c r="DP112" s="1014"/>
      <c r="DQ112" s="1014" t="s">
        <v>138</v>
      </c>
      <c r="DR112" s="1014"/>
      <c r="DS112" s="1014"/>
      <c r="DT112" s="1014"/>
      <c r="DU112" s="1014"/>
      <c r="DV112" s="1015" t="s">
        <v>138</v>
      </c>
      <c r="DW112" s="1015"/>
      <c r="DX112" s="1015"/>
      <c r="DY112" s="1015"/>
      <c r="DZ112" s="1016"/>
    </row>
    <row r="113" spans="1:130" s="247" customFormat="1" ht="26.25" customHeight="1" x14ac:dyDescent="0.2">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367720</v>
      </c>
      <c r="AB113" s="1028"/>
      <c r="AC113" s="1028"/>
      <c r="AD113" s="1028"/>
      <c r="AE113" s="1029"/>
      <c r="AF113" s="1030">
        <v>379709</v>
      </c>
      <c r="AG113" s="1028"/>
      <c r="AH113" s="1028"/>
      <c r="AI113" s="1028"/>
      <c r="AJ113" s="1029"/>
      <c r="AK113" s="1030">
        <v>373115</v>
      </c>
      <c r="AL113" s="1028"/>
      <c r="AM113" s="1028"/>
      <c r="AN113" s="1028"/>
      <c r="AO113" s="1029"/>
      <c r="AP113" s="1031">
        <v>7.7</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59607</v>
      </c>
      <c r="BR113" s="1014"/>
      <c r="BS113" s="1014"/>
      <c r="BT113" s="1014"/>
      <c r="BU113" s="1014"/>
      <c r="BV113" s="1014">
        <v>61388</v>
      </c>
      <c r="BW113" s="1014"/>
      <c r="BX113" s="1014"/>
      <c r="BY113" s="1014"/>
      <c r="BZ113" s="1014"/>
      <c r="CA113" s="1014">
        <v>80858</v>
      </c>
      <c r="CB113" s="1014"/>
      <c r="CC113" s="1014"/>
      <c r="CD113" s="1014"/>
      <c r="CE113" s="1014"/>
      <c r="CF113" s="1008">
        <v>1.7</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138</v>
      </c>
      <c r="DH113" s="1053"/>
      <c r="DI113" s="1053"/>
      <c r="DJ113" s="1053"/>
      <c r="DK113" s="1054"/>
      <c r="DL113" s="1055" t="s">
        <v>439</v>
      </c>
      <c r="DM113" s="1053"/>
      <c r="DN113" s="1053"/>
      <c r="DO113" s="1053"/>
      <c r="DP113" s="1054"/>
      <c r="DQ113" s="1055" t="s">
        <v>138</v>
      </c>
      <c r="DR113" s="1053"/>
      <c r="DS113" s="1053"/>
      <c r="DT113" s="1053"/>
      <c r="DU113" s="1054"/>
      <c r="DV113" s="1056" t="s">
        <v>138</v>
      </c>
      <c r="DW113" s="1057"/>
      <c r="DX113" s="1057"/>
      <c r="DY113" s="1057"/>
      <c r="DZ113" s="1058"/>
    </row>
    <row r="114" spans="1:130" s="247" customFormat="1" ht="26.25" customHeight="1" x14ac:dyDescent="0.2">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44201</v>
      </c>
      <c r="AB114" s="1053"/>
      <c r="AC114" s="1053"/>
      <c r="AD114" s="1053"/>
      <c r="AE114" s="1054"/>
      <c r="AF114" s="1055">
        <v>26848</v>
      </c>
      <c r="AG114" s="1053"/>
      <c r="AH114" s="1053"/>
      <c r="AI114" s="1053"/>
      <c r="AJ114" s="1054"/>
      <c r="AK114" s="1055">
        <v>11544</v>
      </c>
      <c r="AL114" s="1053"/>
      <c r="AM114" s="1053"/>
      <c r="AN114" s="1053"/>
      <c r="AO114" s="1054"/>
      <c r="AP114" s="1056">
        <v>0.2</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720510</v>
      </c>
      <c r="BR114" s="1014"/>
      <c r="BS114" s="1014"/>
      <c r="BT114" s="1014"/>
      <c r="BU114" s="1014"/>
      <c r="BV114" s="1014">
        <v>570818</v>
      </c>
      <c r="BW114" s="1014"/>
      <c r="BX114" s="1014"/>
      <c r="BY114" s="1014"/>
      <c r="BZ114" s="1014"/>
      <c r="CA114" s="1014">
        <v>606078</v>
      </c>
      <c r="CB114" s="1014"/>
      <c r="CC114" s="1014"/>
      <c r="CD114" s="1014"/>
      <c r="CE114" s="1014"/>
      <c r="CF114" s="1008">
        <v>12.6</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439</v>
      </c>
      <c r="DH114" s="1053"/>
      <c r="DI114" s="1053"/>
      <c r="DJ114" s="1053"/>
      <c r="DK114" s="1054"/>
      <c r="DL114" s="1055" t="s">
        <v>138</v>
      </c>
      <c r="DM114" s="1053"/>
      <c r="DN114" s="1053"/>
      <c r="DO114" s="1053"/>
      <c r="DP114" s="1054"/>
      <c r="DQ114" s="1055" t="s">
        <v>138</v>
      </c>
      <c r="DR114" s="1053"/>
      <c r="DS114" s="1053"/>
      <c r="DT114" s="1053"/>
      <c r="DU114" s="1054"/>
      <c r="DV114" s="1056" t="s">
        <v>138</v>
      </c>
      <c r="DW114" s="1057"/>
      <c r="DX114" s="1057"/>
      <c r="DY114" s="1057"/>
      <c r="DZ114" s="1058"/>
    </row>
    <row r="115" spans="1:130" s="247" customFormat="1" ht="26.25" customHeight="1" x14ac:dyDescent="0.2">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71069</v>
      </c>
      <c r="AB115" s="1028"/>
      <c r="AC115" s="1028"/>
      <c r="AD115" s="1028"/>
      <c r="AE115" s="1029"/>
      <c r="AF115" s="1030">
        <v>23834</v>
      </c>
      <c r="AG115" s="1028"/>
      <c r="AH115" s="1028"/>
      <c r="AI115" s="1028"/>
      <c r="AJ115" s="1029"/>
      <c r="AK115" s="1030">
        <v>87</v>
      </c>
      <c r="AL115" s="1028"/>
      <c r="AM115" s="1028"/>
      <c r="AN115" s="1028"/>
      <c r="AO115" s="1029"/>
      <c r="AP115" s="1031">
        <v>0</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v>17298</v>
      </c>
      <c r="BR115" s="1014"/>
      <c r="BS115" s="1014"/>
      <c r="BT115" s="1014"/>
      <c r="BU115" s="1014"/>
      <c r="BV115" s="1014">
        <v>216391</v>
      </c>
      <c r="BW115" s="1014"/>
      <c r="BX115" s="1014"/>
      <c r="BY115" s="1014"/>
      <c r="BZ115" s="1014"/>
      <c r="CA115" s="1014" t="s">
        <v>138</v>
      </c>
      <c r="CB115" s="1014"/>
      <c r="CC115" s="1014"/>
      <c r="CD115" s="1014"/>
      <c r="CE115" s="1014"/>
      <c r="CF115" s="1008" t="s">
        <v>138</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23723</v>
      </c>
      <c r="DH115" s="1053"/>
      <c r="DI115" s="1053"/>
      <c r="DJ115" s="1053"/>
      <c r="DK115" s="1054"/>
      <c r="DL115" s="1055" t="s">
        <v>138</v>
      </c>
      <c r="DM115" s="1053"/>
      <c r="DN115" s="1053"/>
      <c r="DO115" s="1053"/>
      <c r="DP115" s="1054"/>
      <c r="DQ115" s="1055" t="s">
        <v>138</v>
      </c>
      <c r="DR115" s="1053"/>
      <c r="DS115" s="1053"/>
      <c r="DT115" s="1053"/>
      <c r="DU115" s="1054"/>
      <c r="DV115" s="1056" t="s">
        <v>138</v>
      </c>
      <c r="DW115" s="1057"/>
      <c r="DX115" s="1057"/>
      <c r="DY115" s="1057"/>
      <c r="DZ115" s="1058"/>
    </row>
    <row r="116" spans="1:130" s="247" customFormat="1" ht="26.25" customHeight="1" x14ac:dyDescent="0.2">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118</v>
      </c>
      <c r="AB116" s="1053"/>
      <c r="AC116" s="1053"/>
      <c r="AD116" s="1053"/>
      <c r="AE116" s="1054"/>
      <c r="AF116" s="1055" t="s">
        <v>138</v>
      </c>
      <c r="AG116" s="1053"/>
      <c r="AH116" s="1053"/>
      <c r="AI116" s="1053"/>
      <c r="AJ116" s="1054"/>
      <c r="AK116" s="1055" t="s">
        <v>138</v>
      </c>
      <c r="AL116" s="1053"/>
      <c r="AM116" s="1053"/>
      <c r="AN116" s="1053"/>
      <c r="AO116" s="1054"/>
      <c r="AP116" s="1056" t="s">
        <v>138</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138</v>
      </c>
      <c r="BR116" s="1014"/>
      <c r="BS116" s="1014"/>
      <c r="BT116" s="1014"/>
      <c r="BU116" s="1014"/>
      <c r="BV116" s="1014" t="s">
        <v>138</v>
      </c>
      <c r="BW116" s="1014"/>
      <c r="BX116" s="1014"/>
      <c r="BY116" s="1014"/>
      <c r="BZ116" s="1014"/>
      <c r="CA116" s="1014" t="s">
        <v>138</v>
      </c>
      <c r="CB116" s="1014"/>
      <c r="CC116" s="1014"/>
      <c r="CD116" s="1014"/>
      <c r="CE116" s="1014"/>
      <c r="CF116" s="1008" t="s">
        <v>138</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138</v>
      </c>
      <c r="DH116" s="1053"/>
      <c r="DI116" s="1053"/>
      <c r="DJ116" s="1053"/>
      <c r="DK116" s="1054"/>
      <c r="DL116" s="1055" t="s">
        <v>138</v>
      </c>
      <c r="DM116" s="1053"/>
      <c r="DN116" s="1053"/>
      <c r="DO116" s="1053"/>
      <c r="DP116" s="1054"/>
      <c r="DQ116" s="1055" t="s">
        <v>138</v>
      </c>
      <c r="DR116" s="1053"/>
      <c r="DS116" s="1053"/>
      <c r="DT116" s="1053"/>
      <c r="DU116" s="1054"/>
      <c r="DV116" s="1056" t="s">
        <v>138</v>
      </c>
      <c r="DW116" s="1057"/>
      <c r="DX116" s="1057"/>
      <c r="DY116" s="1057"/>
      <c r="DZ116" s="1058"/>
    </row>
    <row r="117" spans="1:130" s="247" customFormat="1" ht="26.25" customHeight="1" x14ac:dyDescent="0.2">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1134699</v>
      </c>
      <c r="AB117" s="1071"/>
      <c r="AC117" s="1071"/>
      <c r="AD117" s="1071"/>
      <c r="AE117" s="1072"/>
      <c r="AF117" s="1073">
        <v>1054565</v>
      </c>
      <c r="AG117" s="1071"/>
      <c r="AH117" s="1071"/>
      <c r="AI117" s="1071"/>
      <c r="AJ117" s="1072"/>
      <c r="AK117" s="1073">
        <v>994910</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138</v>
      </c>
      <c r="BR117" s="1014"/>
      <c r="BS117" s="1014"/>
      <c r="BT117" s="1014"/>
      <c r="BU117" s="1014"/>
      <c r="BV117" s="1014" t="s">
        <v>138</v>
      </c>
      <c r="BW117" s="1014"/>
      <c r="BX117" s="1014"/>
      <c r="BY117" s="1014"/>
      <c r="BZ117" s="1014"/>
      <c r="CA117" s="1014" t="s">
        <v>439</v>
      </c>
      <c r="CB117" s="1014"/>
      <c r="CC117" s="1014"/>
      <c r="CD117" s="1014"/>
      <c r="CE117" s="1014"/>
      <c r="CF117" s="1008" t="s">
        <v>138</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138</v>
      </c>
      <c r="DH117" s="1053"/>
      <c r="DI117" s="1053"/>
      <c r="DJ117" s="1053"/>
      <c r="DK117" s="1054"/>
      <c r="DL117" s="1055" t="s">
        <v>138</v>
      </c>
      <c r="DM117" s="1053"/>
      <c r="DN117" s="1053"/>
      <c r="DO117" s="1053"/>
      <c r="DP117" s="1054"/>
      <c r="DQ117" s="1055" t="s">
        <v>138</v>
      </c>
      <c r="DR117" s="1053"/>
      <c r="DS117" s="1053"/>
      <c r="DT117" s="1053"/>
      <c r="DU117" s="1054"/>
      <c r="DV117" s="1056" t="s">
        <v>138</v>
      </c>
      <c r="DW117" s="1057"/>
      <c r="DX117" s="1057"/>
      <c r="DY117" s="1057"/>
      <c r="DZ117" s="1058"/>
    </row>
    <row r="118" spans="1:130" s="247" customFormat="1" ht="26.25" customHeight="1" x14ac:dyDescent="0.2">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309</v>
      </c>
      <c r="AG118" s="979"/>
      <c r="AH118" s="979"/>
      <c r="AI118" s="979"/>
      <c r="AJ118" s="980"/>
      <c r="AK118" s="978" t="s">
        <v>308</v>
      </c>
      <c r="AL118" s="979"/>
      <c r="AM118" s="979"/>
      <c r="AN118" s="979"/>
      <c r="AO118" s="980"/>
      <c r="AP118" s="1065" t="s">
        <v>432</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138</v>
      </c>
      <c r="BR118" s="1092"/>
      <c r="BS118" s="1092"/>
      <c r="BT118" s="1092"/>
      <c r="BU118" s="1092"/>
      <c r="BV118" s="1092" t="s">
        <v>138</v>
      </c>
      <c r="BW118" s="1092"/>
      <c r="BX118" s="1092"/>
      <c r="BY118" s="1092"/>
      <c r="BZ118" s="1092"/>
      <c r="CA118" s="1092" t="s">
        <v>138</v>
      </c>
      <c r="CB118" s="1092"/>
      <c r="CC118" s="1092"/>
      <c r="CD118" s="1092"/>
      <c r="CE118" s="1092"/>
      <c r="CF118" s="1008" t="s">
        <v>138</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138</v>
      </c>
      <c r="DH118" s="1053"/>
      <c r="DI118" s="1053"/>
      <c r="DJ118" s="1053"/>
      <c r="DK118" s="1054"/>
      <c r="DL118" s="1055" t="s">
        <v>138</v>
      </c>
      <c r="DM118" s="1053"/>
      <c r="DN118" s="1053"/>
      <c r="DO118" s="1053"/>
      <c r="DP118" s="1054"/>
      <c r="DQ118" s="1055" t="s">
        <v>138</v>
      </c>
      <c r="DR118" s="1053"/>
      <c r="DS118" s="1053"/>
      <c r="DT118" s="1053"/>
      <c r="DU118" s="1054"/>
      <c r="DV118" s="1056" t="s">
        <v>138</v>
      </c>
      <c r="DW118" s="1057"/>
      <c r="DX118" s="1057"/>
      <c r="DY118" s="1057"/>
      <c r="DZ118" s="1058"/>
    </row>
    <row r="119" spans="1:130" s="247" customFormat="1" ht="26.25" customHeight="1" x14ac:dyDescent="0.2">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439</v>
      </c>
      <c r="AB119" s="986"/>
      <c r="AC119" s="986"/>
      <c r="AD119" s="986"/>
      <c r="AE119" s="987"/>
      <c r="AF119" s="988" t="s">
        <v>138</v>
      </c>
      <c r="AG119" s="986"/>
      <c r="AH119" s="986"/>
      <c r="AI119" s="986"/>
      <c r="AJ119" s="987"/>
      <c r="AK119" s="988" t="s">
        <v>138</v>
      </c>
      <c r="AL119" s="986"/>
      <c r="AM119" s="986"/>
      <c r="AN119" s="986"/>
      <c r="AO119" s="987"/>
      <c r="AP119" s="989" t="s">
        <v>138</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463</v>
      </c>
      <c r="BP119" s="1100"/>
      <c r="BQ119" s="1091">
        <v>11561235</v>
      </c>
      <c r="BR119" s="1092"/>
      <c r="BS119" s="1092"/>
      <c r="BT119" s="1092"/>
      <c r="BU119" s="1092"/>
      <c r="BV119" s="1092">
        <v>11461987</v>
      </c>
      <c r="BW119" s="1092"/>
      <c r="BX119" s="1092"/>
      <c r="BY119" s="1092"/>
      <c r="BZ119" s="1092"/>
      <c r="CA119" s="1092">
        <v>10833852</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138</v>
      </c>
      <c r="DH119" s="1078"/>
      <c r="DI119" s="1078"/>
      <c r="DJ119" s="1078"/>
      <c r="DK119" s="1079"/>
      <c r="DL119" s="1077" t="s">
        <v>138</v>
      </c>
      <c r="DM119" s="1078"/>
      <c r="DN119" s="1078"/>
      <c r="DO119" s="1078"/>
      <c r="DP119" s="1079"/>
      <c r="DQ119" s="1077" t="s">
        <v>138</v>
      </c>
      <c r="DR119" s="1078"/>
      <c r="DS119" s="1078"/>
      <c r="DT119" s="1078"/>
      <c r="DU119" s="1079"/>
      <c r="DV119" s="1080" t="s">
        <v>138</v>
      </c>
      <c r="DW119" s="1081"/>
      <c r="DX119" s="1081"/>
      <c r="DY119" s="1081"/>
      <c r="DZ119" s="1082"/>
    </row>
    <row r="120" spans="1:130" s="247" customFormat="1" ht="26.25" customHeight="1" x14ac:dyDescent="0.2">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138</v>
      </c>
      <c r="AB120" s="1053"/>
      <c r="AC120" s="1053"/>
      <c r="AD120" s="1053"/>
      <c r="AE120" s="1054"/>
      <c r="AF120" s="1055" t="s">
        <v>138</v>
      </c>
      <c r="AG120" s="1053"/>
      <c r="AH120" s="1053"/>
      <c r="AI120" s="1053"/>
      <c r="AJ120" s="1054"/>
      <c r="AK120" s="1055" t="s">
        <v>138</v>
      </c>
      <c r="AL120" s="1053"/>
      <c r="AM120" s="1053"/>
      <c r="AN120" s="1053"/>
      <c r="AO120" s="1054"/>
      <c r="AP120" s="1056" t="s">
        <v>138</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4712846</v>
      </c>
      <c r="BR120" s="1021"/>
      <c r="BS120" s="1021"/>
      <c r="BT120" s="1021"/>
      <c r="BU120" s="1021"/>
      <c r="BV120" s="1021">
        <v>5306301</v>
      </c>
      <c r="BW120" s="1021"/>
      <c r="BX120" s="1021"/>
      <c r="BY120" s="1021"/>
      <c r="BZ120" s="1021"/>
      <c r="CA120" s="1021">
        <v>5527180</v>
      </c>
      <c r="CB120" s="1021"/>
      <c r="CC120" s="1021"/>
      <c r="CD120" s="1021"/>
      <c r="CE120" s="1021"/>
      <c r="CF120" s="1035">
        <v>114.8</v>
      </c>
      <c r="CG120" s="1036"/>
      <c r="CH120" s="1036"/>
      <c r="CI120" s="1036"/>
      <c r="CJ120" s="1036"/>
      <c r="CK120" s="1101" t="s">
        <v>467</v>
      </c>
      <c r="CL120" s="1102"/>
      <c r="CM120" s="1102"/>
      <c r="CN120" s="1102"/>
      <c r="CO120" s="1103"/>
      <c r="CP120" s="1109" t="s">
        <v>410</v>
      </c>
      <c r="CQ120" s="1110"/>
      <c r="CR120" s="1110"/>
      <c r="CS120" s="1110"/>
      <c r="CT120" s="1110"/>
      <c r="CU120" s="1110"/>
      <c r="CV120" s="1110"/>
      <c r="CW120" s="1110"/>
      <c r="CX120" s="1110"/>
      <c r="CY120" s="1110"/>
      <c r="CZ120" s="1110"/>
      <c r="DA120" s="1110"/>
      <c r="DB120" s="1110"/>
      <c r="DC120" s="1110"/>
      <c r="DD120" s="1110"/>
      <c r="DE120" s="1110"/>
      <c r="DF120" s="1111"/>
      <c r="DG120" s="1020">
        <v>2697611</v>
      </c>
      <c r="DH120" s="1021"/>
      <c r="DI120" s="1021"/>
      <c r="DJ120" s="1021"/>
      <c r="DK120" s="1021"/>
      <c r="DL120" s="1021">
        <v>2656909</v>
      </c>
      <c r="DM120" s="1021"/>
      <c r="DN120" s="1021"/>
      <c r="DO120" s="1021"/>
      <c r="DP120" s="1021"/>
      <c r="DQ120" s="1021">
        <v>2632789</v>
      </c>
      <c r="DR120" s="1021"/>
      <c r="DS120" s="1021"/>
      <c r="DT120" s="1021"/>
      <c r="DU120" s="1021"/>
      <c r="DV120" s="1022">
        <v>54.7</v>
      </c>
      <c r="DW120" s="1022"/>
      <c r="DX120" s="1022"/>
      <c r="DY120" s="1022"/>
      <c r="DZ120" s="1023"/>
    </row>
    <row r="121" spans="1:130" s="247" customFormat="1" ht="26.25" customHeight="1" x14ac:dyDescent="0.2">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138</v>
      </c>
      <c r="AB121" s="1053"/>
      <c r="AC121" s="1053"/>
      <c r="AD121" s="1053"/>
      <c r="AE121" s="1054"/>
      <c r="AF121" s="1055" t="s">
        <v>138</v>
      </c>
      <c r="AG121" s="1053"/>
      <c r="AH121" s="1053"/>
      <c r="AI121" s="1053"/>
      <c r="AJ121" s="1054"/>
      <c r="AK121" s="1055" t="s">
        <v>138</v>
      </c>
      <c r="AL121" s="1053"/>
      <c r="AM121" s="1053"/>
      <c r="AN121" s="1053"/>
      <c r="AO121" s="1054"/>
      <c r="AP121" s="1056" t="s">
        <v>138</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v>70270</v>
      </c>
      <c r="BR121" s="1014"/>
      <c r="BS121" s="1014"/>
      <c r="BT121" s="1014"/>
      <c r="BU121" s="1014"/>
      <c r="BV121" s="1014">
        <v>52449</v>
      </c>
      <c r="BW121" s="1014"/>
      <c r="BX121" s="1014"/>
      <c r="BY121" s="1014"/>
      <c r="BZ121" s="1014"/>
      <c r="CA121" s="1014">
        <v>39547</v>
      </c>
      <c r="CB121" s="1014"/>
      <c r="CC121" s="1014"/>
      <c r="CD121" s="1014"/>
      <c r="CE121" s="1014"/>
      <c r="CF121" s="1008">
        <v>0.8</v>
      </c>
      <c r="CG121" s="1009"/>
      <c r="CH121" s="1009"/>
      <c r="CI121" s="1009"/>
      <c r="CJ121" s="1009"/>
      <c r="CK121" s="1104"/>
      <c r="CL121" s="1105"/>
      <c r="CM121" s="1105"/>
      <c r="CN121" s="1105"/>
      <c r="CO121" s="1106"/>
      <c r="CP121" s="1114" t="s">
        <v>412</v>
      </c>
      <c r="CQ121" s="1115"/>
      <c r="CR121" s="1115"/>
      <c r="CS121" s="1115"/>
      <c r="CT121" s="1115"/>
      <c r="CU121" s="1115"/>
      <c r="CV121" s="1115"/>
      <c r="CW121" s="1115"/>
      <c r="CX121" s="1115"/>
      <c r="CY121" s="1115"/>
      <c r="CZ121" s="1115"/>
      <c r="DA121" s="1115"/>
      <c r="DB121" s="1115"/>
      <c r="DC121" s="1115"/>
      <c r="DD121" s="1115"/>
      <c r="DE121" s="1115"/>
      <c r="DF121" s="1116"/>
      <c r="DG121" s="1013">
        <v>1132236</v>
      </c>
      <c r="DH121" s="1014"/>
      <c r="DI121" s="1014"/>
      <c r="DJ121" s="1014"/>
      <c r="DK121" s="1014"/>
      <c r="DL121" s="1014">
        <v>1053964</v>
      </c>
      <c r="DM121" s="1014"/>
      <c r="DN121" s="1014"/>
      <c r="DO121" s="1014"/>
      <c r="DP121" s="1014"/>
      <c r="DQ121" s="1014">
        <v>955002</v>
      </c>
      <c r="DR121" s="1014"/>
      <c r="DS121" s="1014"/>
      <c r="DT121" s="1014"/>
      <c r="DU121" s="1014"/>
      <c r="DV121" s="1015">
        <v>19.8</v>
      </c>
      <c r="DW121" s="1015"/>
      <c r="DX121" s="1015"/>
      <c r="DY121" s="1015"/>
      <c r="DZ121" s="1016"/>
    </row>
    <row r="122" spans="1:130" s="247" customFormat="1" ht="26.25" customHeight="1" x14ac:dyDescent="0.2">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138</v>
      </c>
      <c r="AB122" s="1053"/>
      <c r="AC122" s="1053"/>
      <c r="AD122" s="1053"/>
      <c r="AE122" s="1054"/>
      <c r="AF122" s="1055" t="s">
        <v>138</v>
      </c>
      <c r="AG122" s="1053"/>
      <c r="AH122" s="1053"/>
      <c r="AI122" s="1053"/>
      <c r="AJ122" s="1054"/>
      <c r="AK122" s="1055" t="s">
        <v>138</v>
      </c>
      <c r="AL122" s="1053"/>
      <c r="AM122" s="1053"/>
      <c r="AN122" s="1053"/>
      <c r="AO122" s="1054"/>
      <c r="AP122" s="1056" t="s">
        <v>138</v>
      </c>
      <c r="AQ122" s="1057"/>
      <c r="AR122" s="1057"/>
      <c r="AS122" s="1057"/>
      <c r="AT122" s="1058"/>
      <c r="AU122" s="1086"/>
      <c r="AV122" s="1087"/>
      <c r="AW122" s="1087"/>
      <c r="AX122" s="1087"/>
      <c r="AY122" s="1088"/>
      <c r="AZ122" s="1068" t="s">
        <v>470</v>
      </c>
      <c r="BA122" s="1059"/>
      <c r="BB122" s="1059"/>
      <c r="BC122" s="1059"/>
      <c r="BD122" s="1059"/>
      <c r="BE122" s="1059"/>
      <c r="BF122" s="1059"/>
      <c r="BG122" s="1059"/>
      <c r="BH122" s="1059"/>
      <c r="BI122" s="1059"/>
      <c r="BJ122" s="1059"/>
      <c r="BK122" s="1059"/>
      <c r="BL122" s="1059"/>
      <c r="BM122" s="1059"/>
      <c r="BN122" s="1059"/>
      <c r="BO122" s="1059"/>
      <c r="BP122" s="1060"/>
      <c r="BQ122" s="1091">
        <v>8843717</v>
      </c>
      <c r="BR122" s="1092"/>
      <c r="BS122" s="1092"/>
      <c r="BT122" s="1092"/>
      <c r="BU122" s="1092"/>
      <c r="BV122" s="1092">
        <v>8645988</v>
      </c>
      <c r="BW122" s="1092"/>
      <c r="BX122" s="1092"/>
      <c r="BY122" s="1092"/>
      <c r="BZ122" s="1092"/>
      <c r="CA122" s="1092">
        <v>8232383</v>
      </c>
      <c r="CB122" s="1092"/>
      <c r="CC122" s="1092"/>
      <c r="CD122" s="1092"/>
      <c r="CE122" s="1092"/>
      <c r="CF122" s="1112">
        <v>170.9</v>
      </c>
      <c r="CG122" s="1113"/>
      <c r="CH122" s="1113"/>
      <c r="CI122" s="1113"/>
      <c r="CJ122" s="1113"/>
      <c r="CK122" s="1104"/>
      <c r="CL122" s="1105"/>
      <c r="CM122" s="1105"/>
      <c r="CN122" s="1105"/>
      <c r="CO122" s="1106"/>
      <c r="CP122" s="1114" t="s">
        <v>407</v>
      </c>
      <c r="CQ122" s="1115"/>
      <c r="CR122" s="1115"/>
      <c r="CS122" s="1115"/>
      <c r="CT122" s="1115"/>
      <c r="CU122" s="1115"/>
      <c r="CV122" s="1115"/>
      <c r="CW122" s="1115"/>
      <c r="CX122" s="1115"/>
      <c r="CY122" s="1115"/>
      <c r="CZ122" s="1115"/>
      <c r="DA122" s="1115"/>
      <c r="DB122" s="1115"/>
      <c r="DC122" s="1115"/>
      <c r="DD122" s="1115"/>
      <c r="DE122" s="1115"/>
      <c r="DF122" s="1116"/>
      <c r="DG122" s="1013">
        <v>16692</v>
      </c>
      <c r="DH122" s="1014"/>
      <c r="DI122" s="1014"/>
      <c r="DJ122" s="1014"/>
      <c r="DK122" s="1014"/>
      <c r="DL122" s="1014">
        <v>30897</v>
      </c>
      <c r="DM122" s="1014"/>
      <c r="DN122" s="1014"/>
      <c r="DO122" s="1014"/>
      <c r="DP122" s="1014"/>
      <c r="DQ122" s="1014">
        <v>34328</v>
      </c>
      <c r="DR122" s="1014"/>
      <c r="DS122" s="1014"/>
      <c r="DT122" s="1014"/>
      <c r="DU122" s="1014"/>
      <c r="DV122" s="1015">
        <v>0.7</v>
      </c>
      <c r="DW122" s="1015"/>
      <c r="DX122" s="1015"/>
      <c r="DY122" s="1015"/>
      <c r="DZ122" s="1016"/>
    </row>
    <row r="123" spans="1:130" s="247" customFormat="1" ht="26.25" customHeight="1" x14ac:dyDescent="0.2">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138</v>
      </c>
      <c r="AB123" s="1053"/>
      <c r="AC123" s="1053"/>
      <c r="AD123" s="1053"/>
      <c r="AE123" s="1054"/>
      <c r="AF123" s="1055" t="s">
        <v>138</v>
      </c>
      <c r="AG123" s="1053"/>
      <c r="AH123" s="1053"/>
      <c r="AI123" s="1053"/>
      <c r="AJ123" s="1054"/>
      <c r="AK123" s="1055" t="s">
        <v>138</v>
      </c>
      <c r="AL123" s="1053"/>
      <c r="AM123" s="1053"/>
      <c r="AN123" s="1053"/>
      <c r="AO123" s="1054"/>
      <c r="AP123" s="1056" t="s">
        <v>138</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471</v>
      </c>
      <c r="BP123" s="1100"/>
      <c r="BQ123" s="1159">
        <v>13626833</v>
      </c>
      <c r="BR123" s="1160"/>
      <c r="BS123" s="1160"/>
      <c r="BT123" s="1160"/>
      <c r="BU123" s="1160"/>
      <c r="BV123" s="1160">
        <v>14004738</v>
      </c>
      <c r="BW123" s="1160"/>
      <c r="BX123" s="1160"/>
      <c r="BY123" s="1160"/>
      <c r="BZ123" s="1160"/>
      <c r="CA123" s="1160">
        <v>13799110</v>
      </c>
      <c r="CB123" s="1160"/>
      <c r="CC123" s="1160"/>
      <c r="CD123" s="1160"/>
      <c r="CE123" s="1160"/>
      <c r="CF123" s="1093"/>
      <c r="CG123" s="1094"/>
      <c r="CH123" s="1094"/>
      <c r="CI123" s="1094"/>
      <c r="CJ123" s="1095"/>
      <c r="CK123" s="1104"/>
      <c r="CL123" s="1105"/>
      <c r="CM123" s="1105"/>
      <c r="CN123" s="1105"/>
      <c r="CO123" s="1106"/>
      <c r="CP123" s="1114" t="s">
        <v>472</v>
      </c>
      <c r="CQ123" s="1115"/>
      <c r="CR123" s="1115"/>
      <c r="CS123" s="1115"/>
      <c r="CT123" s="1115"/>
      <c r="CU123" s="1115"/>
      <c r="CV123" s="1115"/>
      <c r="CW123" s="1115"/>
      <c r="CX123" s="1115"/>
      <c r="CY123" s="1115"/>
      <c r="CZ123" s="1115"/>
      <c r="DA123" s="1115"/>
      <c r="DB123" s="1115"/>
      <c r="DC123" s="1115"/>
      <c r="DD123" s="1115"/>
      <c r="DE123" s="1115"/>
      <c r="DF123" s="1116"/>
      <c r="DG123" s="1052" t="s">
        <v>138</v>
      </c>
      <c r="DH123" s="1053"/>
      <c r="DI123" s="1053"/>
      <c r="DJ123" s="1053"/>
      <c r="DK123" s="1054"/>
      <c r="DL123" s="1055" t="s">
        <v>138</v>
      </c>
      <c r="DM123" s="1053"/>
      <c r="DN123" s="1053"/>
      <c r="DO123" s="1053"/>
      <c r="DP123" s="1054"/>
      <c r="DQ123" s="1055" t="s">
        <v>138</v>
      </c>
      <c r="DR123" s="1053"/>
      <c r="DS123" s="1053"/>
      <c r="DT123" s="1053"/>
      <c r="DU123" s="1054"/>
      <c r="DV123" s="1056" t="s">
        <v>138</v>
      </c>
      <c r="DW123" s="1057"/>
      <c r="DX123" s="1057"/>
      <c r="DY123" s="1057"/>
      <c r="DZ123" s="1058"/>
    </row>
    <row r="124" spans="1:130" s="247" customFormat="1" ht="26.25" customHeight="1" thickBot="1" x14ac:dyDescent="0.25">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439</v>
      </c>
      <c r="AB124" s="1053"/>
      <c r="AC124" s="1053"/>
      <c r="AD124" s="1053"/>
      <c r="AE124" s="1054"/>
      <c r="AF124" s="1055" t="s">
        <v>138</v>
      </c>
      <c r="AG124" s="1053"/>
      <c r="AH124" s="1053"/>
      <c r="AI124" s="1053"/>
      <c r="AJ124" s="1054"/>
      <c r="AK124" s="1055" t="s">
        <v>138</v>
      </c>
      <c r="AL124" s="1053"/>
      <c r="AM124" s="1053"/>
      <c r="AN124" s="1053"/>
      <c r="AO124" s="1054"/>
      <c r="AP124" s="1056" t="s">
        <v>138</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439</v>
      </c>
      <c r="BR124" s="1122"/>
      <c r="BS124" s="1122"/>
      <c r="BT124" s="1122"/>
      <c r="BU124" s="1122"/>
      <c r="BV124" s="1122" t="s">
        <v>138</v>
      </c>
      <c r="BW124" s="1122"/>
      <c r="BX124" s="1122"/>
      <c r="BY124" s="1122"/>
      <c r="BZ124" s="1122"/>
      <c r="CA124" s="1122" t="s">
        <v>138</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t="s">
        <v>138</v>
      </c>
      <c r="DH124" s="1078"/>
      <c r="DI124" s="1078"/>
      <c r="DJ124" s="1078"/>
      <c r="DK124" s="1079"/>
      <c r="DL124" s="1077" t="s">
        <v>138</v>
      </c>
      <c r="DM124" s="1078"/>
      <c r="DN124" s="1078"/>
      <c r="DO124" s="1078"/>
      <c r="DP124" s="1079"/>
      <c r="DQ124" s="1077" t="s">
        <v>138</v>
      </c>
      <c r="DR124" s="1078"/>
      <c r="DS124" s="1078"/>
      <c r="DT124" s="1078"/>
      <c r="DU124" s="1079"/>
      <c r="DV124" s="1080" t="s">
        <v>138</v>
      </c>
      <c r="DW124" s="1081"/>
      <c r="DX124" s="1081"/>
      <c r="DY124" s="1081"/>
      <c r="DZ124" s="1082"/>
    </row>
    <row r="125" spans="1:130" s="247" customFormat="1" ht="26.25" customHeight="1" x14ac:dyDescent="0.2">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138</v>
      </c>
      <c r="AB125" s="1053"/>
      <c r="AC125" s="1053"/>
      <c r="AD125" s="1053"/>
      <c r="AE125" s="1054"/>
      <c r="AF125" s="1055" t="s">
        <v>138</v>
      </c>
      <c r="AG125" s="1053"/>
      <c r="AH125" s="1053"/>
      <c r="AI125" s="1053"/>
      <c r="AJ125" s="1054"/>
      <c r="AK125" s="1055" t="s">
        <v>138</v>
      </c>
      <c r="AL125" s="1053"/>
      <c r="AM125" s="1053"/>
      <c r="AN125" s="1053"/>
      <c r="AO125" s="1054"/>
      <c r="AP125" s="1056" t="s">
        <v>138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138</v>
      </c>
      <c r="DH125" s="1021"/>
      <c r="DI125" s="1021"/>
      <c r="DJ125" s="1021"/>
      <c r="DK125" s="1021"/>
      <c r="DL125" s="1021" t="s">
        <v>138</v>
      </c>
      <c r="DM125" s="1021"/>
      <c r="DN125" s="1021"/>
      <c r="DO125" s="1021"/>
      <c r="DP125" s="1021"/>
      <c r="DQ125" s="1021" t="s">
        <v>138</v>
      </c>
      <c r="DR125" s="1021"/>
      <c r="DS125" s="1021"/>
      <c r="DT125" s="1021"/>
      <c r="DU125" s="1021"/>
      <c r="DV125" s="1022" t="s">
        <v>138</v>
      </c>
      <c r="DW125" s="1022"/>
      <c r="DX125" s="1022"/>
      <c r="DY125" s="1022"/>
      <c r="DZ125" s="1023"/>
    </row>
    <row r="126" spans="1:130" s="247" customFormat="1" ht="26.25" customHeight="1" thickBot="1" x14ac:dyDescent="0.25">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70933</v>
      </c>
      <c r="AB126" s="1053"/>
      <c r="AC126" s="1053"/>
      <c r="AD126" s="1053"/>
      <c r="AE126" s="1054"/>
      <c r="AF126" s="1055">
        <v>23723</v>
      </c>
      <c r="AG126" s="1053"/>
      <c r="AH126" s="1053"/>
      <c r="AI126" s="1053"/>
      <c r="AJ126" s="1054"/>
      <c r="AK126" s="1055" t="s">
        <v>138</v>
      </c>
      <c r="AL126" s="1053"/>
      <c r="AM126" s="1053"/>
      <c r="AN126" s="1053"/>
      <c r="AO126" s="1054"/>
      <c r="AP126" s="1056" t="s">
        <v>138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v>17298</v>
      </c>
      <c r="DH126" s="1014"/>
      <c r="DI126" s="1014"/>
      <c r="DJ126" s="1014"/>
      <c r="DK126" s="1014"/>
      <c r="DL126" s="1014">
        <v>216391</v>
      </c>
      <c r="DM126" s="1014"/>
      <c r="DN126" s="1014"/>
      <c r="DO126" s="1014"/>
      <c r="DP126" s="1014"/>
      <c r="DQ126" s="1014" t="s">
        <v>138</v>
      </c>
      <c r="DR126" s="1014"/>
      <c r="DS126" s="1014"/>
      <c r="DT126" s="1014"/>
      <c r="DU126" s="1014"/>
      <c r="DV126" s="1015" t="s">
        <v>138</v>
      </c>
      <c r="DW126" s="1015"/>
      <c r="DX126" s="1015"/>
      <c r="DY126" s="1015"/>
      <c r="DZ126" s="1016"/>
    </row>
    <row r="127" spans="1:130" s="247" customFormat="1" ht="26.25" customHeight="1" x14ac:dyDescent="0.2">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136</v>
      </c>
      <c r="AB127" s="1053"/>
      <c r="AC127" s="1053"/>
      <c r="AD127" s="1053"/>
      <c r="AE127" s="1054"/>
      <c r="AF127" s="1055">
        <v>111</v>
      </c>
      <c r="AG127" s="1053"/>
      <c r="AH127" s="1053"/>
      <c r="AI127" s="1053"/>
      <c r="AJ127" s="1054"/>
      <c r="AK127" s="1055">
        <v>87</v>
      </c>
      <c r="AL127" s="1053"/>
      <c r="AM127" s="1053"/>
      <c r="AN127" s="1053"/>
      <c r="AO127" s="1054"/>
      <c r="AP127" s="1056">
        <v>0</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138</v>
      </c>
      <c r="DH127" s="1014"/>
      <c r="DI127" s="1014"/>
      <c r="DJ127" s="1014"/>
      <c r="DK127" s="1014"/>
      <c r="DL127" s="1014" t="s">
        <v>138</v>
      </c>
      <c r="DM127" s="1014"/>
      <c r="DN127" s="1014"/>
      <c r="DO127" s="1014"/>
      <c r="DP127" s="1014"/>
      <c r="DQ127" s="1014" t="s">
        <v>138</v>
      </c>
      <c r="DR127" s="1014"/>
      <c r="DS127" s="1014"/>
      <c r="DT127" s="1014"/>
      <c r="DU127" s="1014"/>
      <c r="DV127" s="1015" t="s">
        <v>138</v>
      </c>
      <c r="DW127" s="1015"/>
      <c r="DX127" s="1015"/>
      <c r="DY127" s="1015"/>
      <c r="DZ127" s="1016"/>
    </row>
    <row r="128" spans="1:130" s="247" customFormat="1" ht="26.25" customHeight="1" thickBot="1" x14ac:dyDescent="0.25">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v>12295</v>
      </c>
      <c r="AB128" s="1142"/>
      <c r="AC128" s="1142"/>
      <c r="AD128" s="1142"/>
      <c r="AE128" s="1143"/>
      <c r="AF128" s="1144">
        <v>18476</v>
      </c>
      <c r="AG128" s="1142"/>
      <c r="AH128" s="1142"/>
      <c r="AI128" s="1142"/>
      <c r="AJ128" s="1143"/>
      <c r="AK128" s="1144">
        <v>16888</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138</v>
      </c>
      <c r="BG128" s="1149"/>
      <c r="BH128" s="1149"/>
      <c r="BI128" s="1149"/>
      <c r="BJ128" s="1149"/>
      <c r="BK128" s="1149"/>
      <c r="BL128" s="1150"/>
      <c r="BM128" s="1148">
        <v>14.65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t="s">
        <v>138</v>
      </c>
      <c r="DH128" s="1134"/>
      <c r="DI128" s="1134"/>
      <c r="DJ128" s="1134"/>
      <c r="DK128" s="1134"/>
      <c r="DL128" s="1134" t="s">
        <v>138</v>
      </c>
      <c r="DM128" s="1134"/>
      <c r="DN128" s="1134"/>
      <c r="DO128" s="1134"/>
      <c r="DP128" s="1134"/>
      <c r="DQ128" s="1134" t="s">
        <v>138</v>
      </c>
      <c r="DR128" s="1134"/>
      <c r="DS128" s="1134"/>
      <c r="DT128" s="1134"/>
      <c r="DU128" s="1134"/>
      <c r="DV128" s="1135" t="s">
        <v>138</v>
      </c>
      <c r="DW128" s="1135"/>
      <c r="DX128" s="1135"/>
      <c r="DY128" s="1135"/>
      <c r="DZ128" s="1136"/>
    </row>
    <row r="129" spans="1:131" s="247" customFormat="1" ht="26.25" customHeight="1" x14ac:dyDescent="0.2">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5331211</v>
      </c>
      <c r="AB129" s="1053"/>
      <c r="AC129" s="1053"/>
      <c r="AD129" s="1053"/>
      <c r="AE129" s="1054"/>
      <c r="AF129" s="1055">
        <v>5420263</v>
      </c>
      <c r="AG129" s="1053"/>
      <c r="AH129" s="1053"/>
      <c r="AI129" s="1053"/>
      <c r="AJ129" s="1054"/>
      <c r="AK129" s="1055">
        <v>5579804</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138</v>
      </c>
      <c r="BG129" s="1163"/>
      <c r="BH129" s="1163"/>
      <c r="BI129" s="1163"/>
      <c r="BJ129" s="1163"/>
      <c r="BK129" s="1163"/>
      <c r="BL129" s="1164"/>
      <c r="BM129" s="1162">
        <v>19.649999999999999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491</v>
      </c>
      <c r="X130" s="1168"/>
      <c r="Y130" s="1168"/>
      <c r="Z130" s="1169"/>
      <c r="AA130" s="1052">
        <v>798432</v>
      </c>
      <c r="AB130" s="1053"/>
      <c r="AC130" s="1053"/>
      <c r="AD130" s="1053"/>
      <c r="AE130" s="1054"/>
      <c r="AF130" s="1055">
        <v>789280</v>
      </c>
      <c r="AG130" s="1053"/>
      <c r="AH130" s="1053"/>
      <c r="AI130" s="1053"/>
      <c r="AJ130" s="1054"/>
      <c r="AK130" s="1055">
        <v>764116</v>
      </c>
      <c r="AL130" s="1053"/>
      <c r="AM130" s="1053"/>
      <c r="AN130" s="1053"/>
      <c r="AO130" s="1054"/>
      <c r="AP130" s="1170"/>
      <c r="AQ130" s="1171"/>
      <c r="AR130" s="1171"/>
      <c r="AS130" s="1171"/>
      <c r="AT130" s="1172"/>
      <c r="AU130" s="285"/>
      <c r="AV130" s="285"/>
      <c r="AW130" s="285"/>
      <c r="AX130" s="1161" t="s">
        <v>492</v>
      </c>
      <c r="AY130" s="1044"/>
      <c r="AZ130" s="1044"/>
      <c r="BA130" s="1044"/>
      <c r="BB130" s="1044"/>
      <c r="BC130" s="1044"/>
      <c r="BD130" s="1044"/>
      <c r="BE130" s="1045"/>
      <c r="BF130" s="1198">
        <v>5.6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493</v>
      </c>
      <c r="X131" s="1206"/>
      <c r="Y131" s="1206"/>
      <c r="Z131" s="1207"/>
      <c r="AA131" s="1099">
        <v>4532779</v>
      </c>
      <c r="AB131" s="1078"/>
      <c r="AC131" s="1078"/>
      <c r="AD131" s="1078"/>
      <c r="AE131" s="1079"/>
      <c r="AF131" s="1077">
        <v>4630983</v>
      </c>
      <c r="AG131" s="1078"/>
      <c r="AH131" s="1078"/>
      <c r="AI131" s="1078"/>
      <c r="AJ131" s="1079"/>
      <c r="AK131" s="1077">
        <v>4815688</v>
      </c>
      <c r="AL131" s="1078"/>
      <c r="AM131" s="1078"/>
      <c r="AN131" s="1078"/>
      <c r="AO131" s="1079"/>
      <c r="AP131" s="1208"/>
      <c r="AQ131" s="1209"/>
      <c r="AR131" s="1209"/>
      <c r="AS131" s="1209"/>
      <c r="AT131" s="1210"/>
      <c r="AU131" s="285"/>
      <c r="AV131" s="285"/>
      <c r="AW131" s="285"/>
      <c r="AX131" s="1180" t="s">
        <v>494</v>
      </c>
      <c r="AY131" s="1131"/>
      <c r="AZ131" s="1131"/>
      <c r="BA131" s="1131"/>
      <c r="BB131" s="1131"/>
      <c r="BC131" s="1131"/>
      <c r="BD131" s="1131"/>
      <c r="BE131" s="1132"/>
      <c r="BF131" s="1181" t="s">
        <v>138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496</v>
      </c>
      <c r="W132" s="1191"/>
      <c r="X132" s="1191"/>
      <c r="Y132" s="1191"/>
      <c r="Z132" s="1192"/>
      <c r="AA132" s="1193">
        <v>7.1473151460000004</v>
      </c>
      <c r="AB132" s="1194"/>
      <c r="AC132" s="1194"/>
      <c r="AD132" s="1194"/>
      <c r="AE132" s="1195"/>
      <c r="AF132" s="1196">
        <v>5.3295164330000002</v>
      </c>
      <c r="AG132" s="1194"/>
      <c r="AH132" s="1194"/>
      <c r="AI132" s="1194"/>
      <c r="AJ132" s="1195"/>
      <c r="AK132" s="1196">
        <v>4.441857529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497</v>
      </c>
      <c r="W133" s="1174"/>
      <c r="X133" s="1174"/>
      <c r="Y133" s="1174"/>
      <c r="Z133" s="1175"/>
      <c r="AA133" s="1176">
        <v>8.1999999999999993</v>
      </c>
      <c r="AB133" s="1177"/>
      <c r="AC133" s="1177"/>
      <c r="AD133" s="1177"/>
      <c r="AE133" s="1178"/>
      <c r="AF133" s="1176">
        <v>6.9</v>
      </c>
      <c r="AG133" s="1177"/>
      <c r="AH133" s="1177"/>
      <c r="AI133" s="1177"/>
      <c r="AJ133" s="1178"/>
      <c r="AK133" s="1176">
        <v>5.6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8y6HvSPOfDyRtbHE/iAMmooSvWhp9cbemCIxqjxiaYtW7TzCJ38mGGnVCJ0zXir5T2FBktTx78hs9lW6rGeh2A==" saltValue="pHdc/rE9wXpv2ZZsgjTc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Y43" zoomScale="90" zoomScaleNormal="85" zoomScaleSheetLayoutView="90" workbookViewId="0">
      <selection activeCell="DB52" sqref="DB52"/>
    </sheetView>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498</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5rcA6pJMdNvlapk/AvelIEgQVVfCAGIegjm0cVw7CN1AVYYGEUfvAC4B+V6UkLIkgxWAMr+4iVGZXgxkrC8IRQ==" saltValue="qNand2sB9gPpVPcsD0pP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Y64"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Y/9wtLi409SrD/GS/E5oD2fG1Pc1MXJN7ga7Qxh041aUg9CPxYTQh/ryoZ9oLZ97BWuJJANhvJEZw6G4pdlpA==" saltValue="TuGqIfHl2mOioYvGDfXbm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501</v>
      </c>
      <c r="AP7" s="304"/>
      <c r="AQ7" s="305" t="s">
        <v>502</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503</v>
      </c>
      <c r="AQ8" s="311" t="s">
        <v>504</v>
      </c>
      <c r="AR8" s="312" t="s">
        <v>505</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506</v>
      </c>
      <c r="AL9" s="1217"/>
      <c r="AM9" s="1217"/>
      <c r="AN9" s="1218"/>
      <c r="AO9" s="313">
        <v>1292743</v>
      </c>
      <c r="AP9" s="313">
        <v>63710</v>
      </c>
      <c r="AQ9" s="314">
        <v>62963</v>
      </c>
      <c r="AR9" s="315">
        <v>1.2</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507</v>
      </c>
      <c r="AL10" s="1217"/>
      <c r="AM10" s="1217"/>
      <c r="AN10" s="1218"/>
      <c r="AO10" s="316">
        <v>196028</v>
      </c>
      <c r="AP10" s="316">
        <v>9661</v>
      </c>
      <c r="AQ10" s="317">
        <v>6807</v>
      </c>
      <c r="AR10" s="318">
        <v>41.9</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508</v>
      </c>
      <c r="AL11" s="1217"/>
      <c r="AM11" s="1217"/>
      <c r="AN11" s="1218"/>
      <c r="AO11" s="316">
        <v>227795</v>
      </c>
      <c r="AP11" s="316">
        <v>11226</v>
      </c>
      <c r="AQ11" s="317">
        <v>9161</v>
      </c>
      <c r="AR11" s="318">
        <v>22.5</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509</v>
      </c>
      <c r="AL12" s="1217"/>
      <c r="AM12" s="1217"/>
      <c r="AN12" s="1218"/>
      <c r="AO12" s="316" t="s">
        <v>510</v>
      </c>
      <c r="AP12" s="316" t="s">
        <v>510</v>
      </c>
      <c r="AQ12" s="317">
        <v>469</v>
      </c>
      <c r="AR12" s="318" t="s">
        <v>510</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511</v>
      </c>
      <c r="AL13" s="1217"/>
      <c r="AM13" s="1217"/>
      <c r="AN13" s="1218"/>
      <c r="AO13" s="316" t="s">
        <v>510</v>
      </c>
      <c r="AP13" s="316" t="s">
        <v>510</v>
      </c>
      <c r="AQ13" s="317" t="s">
        <v>510</v>
      </c>
      <c r="AR13" s="318" t="s">
        <v>510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512</v>
      </c>
      <c r="AL14" s="1217"/>
      <c r="AM14" s="1217"/>
      <c r="AN14" s="1218"/>
      <c r="AO14" s="316">
        <v>36279</v>
      </c>
      <c r="AP14" s="316">
        <v>1788</v>
      </c>
      <c r="AQ14" s="317">
        <v>2905</v>
      </c>
      <c r="AR14" s="318">
        <v>-38.5</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513</v>
      </c>
      <c r="AL15" s="1217"/>
      <c r="AM15" s="1217"/>
      <c r="AN15" s="1218"/>
      <c r="AO15" s="316" t="s">
        <v>510</v>
      </c>
      <c r="AP15" s="316" t="s">
        <v>510</v>
      </c>
      <c r="AQ15" s="317">
        <v>1486</v>
      </c>
      <c r="AR15" s="318" t="s">
        <v>510</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514</v>
      </c>
      <c r="AL16" s="1220"/>
      <c r="AM16" s="1220"/>
      <c r="AN16" s="1221"/>
      <c r="AO16" s="316">
        <v>-110887</v>
      </c>
      <c r="AP16" s="316">
        <v>-5465</v>
      </c>
      <c r="AQ16" s="317">
        <v>-5107</v>
      </c>
      <c r="AR16" s="318">
        <v>7</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1641958</v>
      </c>
      <c r="AP17" s="316">
        <v>80921</v>
      </c>
      <c r="AQ17" s="317">
        <v>78684</v>
      </c>
      <c r="AR17" s="318">
        <v>2.8</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519</v>
      </c>
      <c r="AL21" s="1212"/>
      <c r="AM21" s="1212"/>
      <c r="AN21" s="1213"/>
      <c r="AO21" s="328">
        <v>7</v>
      </c>
      <c r="AP21" s="329">
        <v>7.53</v>
      </c>
      <c r="AQ21" s="330">
        <v>-0.53</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520</v>
      </c>
      <c r="AL22" s="1212"/>
      <c r="AM22" s="1212"/>
      <c r="AN22" s="1213"/>
      <c r="AO22" s="333">
        <v>100.7</v>
      </c>
      <c r="AP22" s="334">
        <v>97.4</v>
      </c>
      <c r="AQ22" s="335">
        <v>3.3</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501</v>
      </c>
      <c r="AP30" s="304"/>
      <c r="AQ30" s="305" t="s">
        <v>502</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503</v>
      </c>
      <c r="AQ31" s="311" t="s">
        <v>504</v>
      </c>
      <c r="AR31" s="312" t="s">
        <v>505</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524</v>
      </c>
      <c r="AL32" s="1228"/>
      <c r="AM32" s="1228"/>
      <c r="AN32" s="1229"/>
      <c r="AO32" s="343">
        <v>610164</v>
      </c>
      <c r="AP32" s="343">
        <v>30071</v>
      </c>
      <c r="AQ32" s="344">
        <v>34297</v>
      </c>
      <c r="AR32" s="345">
        <v>-12.3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525</v>
      </c>
      <c r="AL33" s="1228"/>
      <c r="AM33" s="1228"/>
      <c r="AN33" s="1229"/>
      <c r="AO33" s="343" t="s">
        <v>510</v>
      </c>
      <c r="AP33" s="343" t="s">
        <v>510</v>
      </c>
      <c r="AQ33" s="344" t="s">
        <v>510</v>
      </c>
      <c r="AR33" s="345" t="s">
        <v>510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526</v>
      </c>
      <c r="AL34" s="1228"/>
      <c r="AM34" s="1228"/>
      <c r="AN34" s="1229"/>
      <c r="AO34" s="343" t="s">
        <v>510</v>
      </c>
      <c r="AP34" s="343" t="s">
        <v>510</v>
      </c>
      <c r="AQ34" s="344" t="s">
        <v>510</v>
      </c>
      <c r="AR34" s="345" t="s">
        <v>510</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527</v>
      </c>
      <c r="AL35" s="1228"/>
      <c r="AM35" s="1228"/>
      <c r="AN35" s="1229"/>
      <c r="AO35" s="343">
        <v>373115</v>
      </c>
      <c r="AP35" s="343">
        <v>18388</v>
      </c>
      <c r="AQ35" s="344">
        <v>14866</v>
      </c>
      <c r="AR35" s="345">
        <v>23.7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528</v>
      </c>
      <c r="AL36" s="1228"/>
      <c r="AM36" s="1228"/>
      <c r="AN36" s="1229"/>
      <c r="AO36" s="343">
        <v>11544</v>
      </c>
      <c r="AP36" s="343">
        <v>569</v>
      </c>
      <c r="AQ36" s="344">
        <v>2278</v>
      </c>
      <c r="AR36" s="345">
        <v>-75</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529</v>
      </c>
      <c r="AL37" s="1228"/>
      <c r="AM37" s="1228"/>
      <c r="AN37" s="1229"/>
      <c r="AO37" s="343">
        <v>87</v>
      </c>
      <c r="AP37" s="343">
        <v>4</v>
      </c>
      <c r="AQ37" s="344">
        <v>453</v>
      </c>
      <c r="AR37" s="345">
        <v>-99.1</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530</v>
      </c>
      <c r="AL38" s="1231"/>
      <c r="AM38" s="1231"/>
      <c r="AN38" s="1232"/>
      <c r="AO38" s="346" t="s">
        <v>510</v>
      </c>
      <c r="AP38" s="346" t="s">
        <v>510</v>
      </c>
      <c r="AQ38" s="347">
        <v>1</v>
      </c>
      <c r="AR38" s="335" t="s">
        <v>510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531</v>
      </c>
      <c r="AL39" s="1231"/>
      <c r="AM39" s="1231"/>
      <c r="AN39" s="1232"/>
      <c r="AO39" s="343">
        <v>-16888</v>
      </c>
      <c r="AP39" s="343">
        <v>-832</v>
      </c>
      <c r="AQ39" s="344">
        <v>-3000</v>
      </c>
      <c r="AR39" s="345">
        <v>-72.3</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532</v>
      </c>
      <c r="AL40" s="1228"/>
      <c r="AM40" s="1228"/>
      <c r="AN40" s="1229"/>
      <c r="AO40" s="343">
        <v>-764116</v>
      </c>
      <c r="AP40" s="343">
        <v>-37658</v>
      </c>
      <c r="AQ40" s="344">
        <v>-34641</v>
      </c>
      <c r="AR40" s="345">
        <v>8.6999999999999993</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213906</v>
      </c>
      <c r="AP41" s="343">
        <v>10542</v>
      </c>
      <c r="AQ41" s="344">
        <v>14254</v>
      </c>
      <c r="AR41" s="345">
        <v>-26</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501</v>
      </c>
      <c r="AN49" s="1224" t="s">
        <v>536</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537</v>
      </c>
      <c r="AO50" s="360" t="s">
        <v>538</v>
      </c>
      <c r="AP50" s="361" t="s">
        <v>539</v>
      </c>
      <c r="AQ50" s="362" t="s">
        <v>540</v>
      </c>
      <c r="AR50" s="363" t="s">
        <v>541</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2743205</v>
      </c>
      <c r="AN51" s="365">
        <v>136573</v>
      </c>
      <c r="AO51" s="366">
        <v>19</v>
      </c>
      <c r="AP51" s="367">
        <v>56894</v>
      </c>
      <c r="AQ51" s="368">
        <v>-35</v>
      </c>
      <c r="AR51" s="369">
        <v>54</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412753</v>
      </c>
      <c r="AN52" s="373">
        <v>20549</v>
      </c>
      <c r="AO52" s="374">
        <v>-36.1</v>
      </c>
      <c r="AP52" s="375">
        <v>32548</v>
      </c>
      <c r="AQ52" s="376">
        <v>-26</v>
      </c>
      <c r="AR52" s="377">
        <v>-10.1</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1896350</v>
      </c>
      <c r="AN53" s="365">
        <v>94289</v>
      </c>
      <c r="AO53" s="366">
        <v>-31</v>
      </c>
      <c r="AP53" s="367">
        <v>57122</v>
      </c>
      <c r="AQ53" s="368">
        <v>0.4</v>
      </c>
      <c r="AR53" s="369">
        <v>-31.4</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565539</v>
      </c>
      <c r="AN54" s="373">
        <v>28119</v>
      </c>
      <c r="AO54" s="374">
        <v>36.799999999999997</v>
      </c>
      <c r="AP54" s="375">
        <v>36191</v>
      </c>
      <c r="AQ54" s="376">
        <v>11.2</v>
      </c>
      <c r="AR54" s="377">
        <v>25.6</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2067371</v>
      </c>
      <c r="AN55" s="365">
        <v>102772</v>
      </c>
      <c r="AO55" s="366">
        <v>9</v>
      </c>
      <c r="AP55" s="367">
        <v>53655</v>
      </c>
      <c r="AQ55" s="368">
        <v>-6.1</v>
      </c>
      <c r="AR55" s="369">
        <v>15.1</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683599</v>
      </c>
      <c r="AN56" s="373">
        <v>33983</v>
      </c>
      <c r="AO56" s="374">
        <v>20.9</v>
      </c>
      <c r="AP56" s="375">
        <v>32719</v>
      </c>
      <c r="AQ56" s="376">
        <v>-9.6</v>
      </c>
      <c r="AR56" s="377">
        <v>30.5</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3188291</v>
      </c>
      <c r="AN57" s="365">
        <v>158110</v>
      </c>
      <c r="AO57" s="366">
        <v>53.8</v>
      </c>
      <c r="AP57" s="367">
        <v>53869</v>
      </c>
      <c r="AQ57" s="368">
        <v>0.4</v>
      </c>
      <c r="AR57" s="369">
        <v>53.4</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991093</v>
      </c>
      <c r="AN58" s="373">
        <v>49149</v>
      </c>
      <c r="AO58" s="374">
        <v>44.6</v>
      </c>
      <c r="AP58" s="375">
        <v>35046</v>
      </c>
      <c r="AQ58" s="376">
        <v>7.1</v>
      </c>
      <c r="AR58" s="377">
        <v>37.5</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3056366</v>
      </c>
      <c r="AN59" s="365">
        <v>150627</v>
      </c>
      <c r="AO59" s="366">
        <v>-4.7</v>
      </c>
      <c r="AP59" s="367">
        <v>59119</v>
      </c>
      <c r="AQ59" s="368">
        <v>9.6999999999999993</v>
      </c>
      <c r="AR59" s="369">
        <v>-14.4</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560682</v>
      </c>
      <c r="AN60" s="373">
        <v>27632</v>
      </c>
      <c r="AO60" s="374">
        <v>-43.8</v>
      </c>
      <c r="AP60" s="375">
        <v>29900</v>
      </c>
      <c r="AQ60" s="376">
        <v>-14.7</v>
      </c>
      <c r="AR60" s="377">
        <v>-29.1</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2590317</v>
      </c>
      <c r="AN61" s="380">
        <v>128474</v>
      </c>
      <c r="AO61" s="381">
        <v>9.1999999999999993</v>
      </c>
      <c r="AP61" s="382">
        <v>56132</v>
      </c>
      <c r="AQ61" s="383">
        <v>-6.1</v>
      </c>
      <c r="AR61" s="369">
        <v>15.3</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642733</v>
      </c>
      <c r="AN62" s="373">
        <v>31886</v>
      </c>
      <c r="AO62" s="374">
        <v>4.5</v>
      </c>
      <c r="AP62" s="375">
        <v>33281</v>
      </c>
      <c r="AQ62" s="376">
        <v>-6.4</v>
      </c>
      <c r="AR62" s="377">
        <v>10.9</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NMC/Q2tk+7c04X+eiI5txla75nYsh1lpxV6VlI00SUZn+t740PpC7G4n9Rz9A+tGYc2u8mBhMn6+TAlE+72SJw==" saltValue="ACJWmJhWQLuUbHgYcYes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80" zoomScaleNormal="80" zoomScaleSheetLayoutView="55" workbookViewId="0">
      <selection activeCell="BJ103" sqref="BJ103"/>
    </sheetView>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550</v>
      </c>
    </row>
    <row r="120" spans="125:125" ht="13.5" hidden="1" customHeight="1" x14ac:dyDescent="0.2"/>
    <row r="121" spans="125:125" ht="13.5" hidden="1" customHeight="1" x14ac:dyDescent="0.2">
      <c r="DU121" s="291"/>
    </row>
  </sheetData>
  <sheetProtection algorithmName="SHA-512" hashValue="iVU9EP9nFfYmaWRH3C/d+GYqul2xgAUem14U1kBvQKdjZ5+SYBynv0ZbFzgFhwJXajuEYpoAboijy5p+OCrNDQ==" saltValue="8r6dQSyJ1ZGbJyjR5LIL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7" zoomScaleNormal="100" zoomScaleSheetLayoutView="55" workbookViewId="0">
      <selection activeCell="W116" sqref="W116"/>
    </sheetView>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551</v>
      </c>
    </row>
  </sheetData>
  <sheetProtection algorithmName="SHA-512" hashValue="MbLPixe+aHR8xLgA+Zioku75Bc//A35v3fKaH8orvSv/EUWkolN0fc3rkk/Pim0iYNiOOO5yCZt33X3bvMgN5g==" saltValue="QKKnV25tec3FJqlRo0Sep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5"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236" t="s">
        <v>3</v>
      </c>
      <c r="D47" s="1236"/>
      <c r="E47" s="1237"/>
      <c r="F47" s="11">
        <v>42.33</v>
      </c>
      <c r="G47" s="12">
        <v>37.32</v>
      </c>
      <c r="H47" s="12">
        <v>40.67</v>
      </c>
      <c r="I47" s="12">
        <v>44.46</v>
      </c>
      <c r="J47" s="13">
        <v>46.22</v>
      </c>
    </row>
    <row r="48" spans="2:10" ht="57.75" customHeight="1" x14ac:dyDescent="0.2">
      <c r="B48" s="14"/>
      <c r="C48" s="1238" t="s">
        <v>4</v>
      </c>
      <c r="D48" s="1238"/>
      <c r="E48" s="1239"/>
      <c r="F48" s="15">
        <v>6.18</v>
      </c>
      <c r="G48" s="16">
        <v>5.87</v>
      </c>
      <c r="H48" s="16">
        <v>9.0500000000000007</v>
      </c>
      <c r="I48" s="16">
        <v>6.24</v>
      </c>
      <c r="J48" s="17">
        <v>7.65</v>
      </c>
    </row>
    <row r="49" spans="2:10" ht="57.75" customHeight="1" thickBot="1" x14ac:dyDescent="0.25">
      <c r="B49" s="18"/>
      <c r="C49" s="1240" t="s">
        <v>5</v>
      </c>
      <c r="D49" s="1240"/>
      <c r="E49" s="1241"/>
      <c r="F49" s="19">
        <v>6.58</v>
      </c>
      <c r="G49" s="20" t="s">
        <v>557</v>
      </c>
      <c r="H49" s="20">
        <v>6.09</v>
      </c>
      <c r="I49" s="20">
        <v>1.79</v>
      </c>
      <c r="J49" s="21">
        <v>4.62</v>
      </c>
    </row>
    <row r="50" spans="2:10" ht="13.5" customHeight="1" x14ac:dyDescent="0.2"/>
  </sheetData>
  <sheetProtection algorithmName="SHA-512" hashValue="NBRfx0YchfjTSQG2J1mqIrFjyEsNmetVR0VVaHgdOxJvQsclniuBlRtFXwZcDISUkbY18w6LQj+eABxUHoJQ9A==" saltValue="kJqBky9s4W0GKsttlE8m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渡部 祥一</cp:lastModifiedBy>
  <cp:lastPrinted>2021-09-16T00:48:21Z</cp:lastPrinted>
  <dcterms:created xsi:type="dcterms:W3CDTF">2021-02-05T01:20:59Z</dcterms:created>
  <dcterms:modified xsi:type="dcterms:W3CDTF">2021-09-16T00:49:20Z</dcterms:modified>
  <cp:category/>
</cp:coreProperties>
</file>