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zaisei01\Desktop\回答\"/>
    </mc:Choice>
  </mc:AlternateContent>
  <xr:revisionPtr revIDLastSave="0" documentId="13_ncr:1_{DABAD32D-DBCE-409D-88A4-3A9167D08AF1}"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40" i="10" l="1"/>
  <c r="BG39" i="10"/>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AM40" i="10"/>
  <c r="U40" i="10"/>
  <c r="C40" i="10"/>
  <c r="CO39" i="10"/>
  <c r="AM39" i="10"/>
  <c r="U39" i="10"/>
  <c r="C39" i="10"/>
  <c r="CO38" i="10"/>
  <c r="AM38" i="10"/>
  <c r="U38" i="10"/>
  <c r="C38" i="10"/>
  <c r="CO37" i="10"/>
  <c r="AM37" i="10"/>
  <c r="C37" i="10"/>
  <c r="CO36" i="10"/>
  <c r="AM36" i="10"/>
  <c r="C36" i="10"/>
  <c r="CO35" i="10"/>
  <c r="AM35" i="10"/>
  <c r="C35" i="10"/>
  <c r="CO34" i="10"/>
  <c r="BW34" i="10"/>
  <c r="BW35" i="10" s="1"/>
  <c r="BW36" i="10" s="1"/>
  <c r="BW37" i="10" s="1"/>
  <c r="BW38" i="10" s="1"/>
  <c r="BW39" i="10" s="1"/>
  <c r="BW40" i="10" s="1"/>
  <c r="BW41" i="10" s="1"/>
  <c r="BW42" i="10" s="1"/>
  <c r="BW43"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E40" i="10" s="1"/>
</calcChain>
</file>

<file path=xl/sharedStrings.xml><?xml version="1.0" encoding="utf-8"?>
<sst xmlns="http://schemas.openxmlformats.org/spreadsheetml/2006/main" count="1135" uniqueCount="607">
  <si>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</si>
  <si>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</si>
  <si>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</si>
  <si>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</si>
  <si>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</si>
  <si>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</si>
  <si>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</si>
  <si>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</si>
  <si>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</si>
  <si>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</si>
  <si>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</si>
  <si>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</si>
  <si>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</si>
  <si>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</si>
  <si>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</si>
  <si>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</si>
  <si>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</si>
  <si>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</si>
  <si>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</si>
  <si>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</si>
  <si>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</si>
  <si>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</si>
  <si>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</si>
  <si>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</si>
  <si>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</si>
  <si>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</si>
  <si>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</si>
  <si>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</si>
  <si>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</si>
  <si>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</si>
  <si>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</si>
  <si>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</si>
  <si>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</si>
  <si>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</si>
  <si>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</si>
  <si>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</si>
  <si>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</si>
  <si>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</si>
  <si>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</si>
  <si>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</si>
  <si>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</si>
  <si>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</si>
  <si>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</si>
  <si>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</si>
  <si>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</si>
  <si>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</si>
  <si>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</si>
  <si>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</si>
  <si>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</si>
  <si>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</si>
  <si>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</si>
  <si>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</si>
  <si>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</si>
  <si>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</si>
  <si>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</si>
  <si>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</si>
  <si>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</si>
  <si>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</si>
  <si>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</si>
  <si>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</si>
  <si>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</si>
  <si>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</si>
  <si>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</si>
  <si>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</si>
  <si>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</si>
  <si>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</si>
  <si>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</si>
  <si>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</si>
  <si>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</si>
  <si>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</si>
  <si>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</si>
  <si>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</si>
  <si>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</si>
  <si>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</si>
  <si>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</si>
  <si>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</si>
  <si>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</si>
  <si>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</si>
  <si>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</si>
  <si>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</si>
  <si>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</si>
  <si>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</si>
  <si>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</si>
  <si>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</si>
  <si>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</si>
  <si>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</si>
  <si>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</si>
  <si>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</si>
  <si>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</si>
  <si>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</si>
  <si>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</si>
  <si>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</si>
  <si>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</si>
  <si>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</si>
  <si>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</si>
  <si>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</si>
  <si>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</si>
  <si>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</si>
  <si>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天栄村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</si>
  <si>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</si>
  <si>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</si>
  <si>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</si>
  <si>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</si>
  <si>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</si>
  <si>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</si>
  <si>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</si>
  <si>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</si>
  <si>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</si>
  <si>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</si>
  <si>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</si>
  <si>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</si>
  <si>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</si>
  <si>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</si>
  <si>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</si>
  <si>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</si>
  <si>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</si>
  <si>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</si>
  <si>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</si>
  <si>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</si>
  <si>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</si>
  <si>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</si>
  <si>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</si>
  <si>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</si>
  <si>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</si>
  <si>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</si>
  <si>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</si>
  <si>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</si>
  <si>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</si>
  <si>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</si>
  <si>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</si>
  <si>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</si>
  <si>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</si>
  <si>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</si>
  <si>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</si>
  <si>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</si>
  <si>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</si>
  <si>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</si>
  <si>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</si>
  <si>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</si>
  <si>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</si>
  <si>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</si>
  <si>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</si>
  <si>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</si>
  <si>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</si>
  <si>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</si>
  <si>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</si>
  <si>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</si>
  <si>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</si>
  <si>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</si>
  <si>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</si>
  <si>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</si>
  <si>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</si>
  <si>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</si>
  <si>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</si>
  <si>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</si>
  <si>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</si>
  <si>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</si>
  <si>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</si>
  <si>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</si>
  <si>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</si>
  <si>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</si>
  <si>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</si>
  <si>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</si>
  <si>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</si>
  <si>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</si>
  <si>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</si>
  <si>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</si>
  <si>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</si>
  <si>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</si>
  <si>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</si>
  <si>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</si>
  <si>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</si>
  <si>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</si>
  <si>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</si>
  <si>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</si>
  <si>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</si>
  <si>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</si>
  <si>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</si>
  <si>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</si>
  <si>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</si>
  <si>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</si>
  <si>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</si>
  <si>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</si>
  <si>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</si>
  <si>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</si>
  <si>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</si>
  <si>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</si>
  <si>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</si>
  <si>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</si>
  <si>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</si>
  <si>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</si>
  <si>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</si>
  <si>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</si>
  <si>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</si>
  <si>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</si>
  <si>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</si>
  <si>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</si>
  <si>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</si>
  <si>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</si>
  <si>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</si>
  <si>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</si>
  <si>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</si>
  <si>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</si>
  <si>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</si>
  <si>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</si>
  <si>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</si>
  <si>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</si>
  <si>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</si>
  <si>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</si>
  <si>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</si>
  <si>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</si>
  <si>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</si>
  <si>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福島県天栄村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</si>
  <si>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</si>
  <si>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</si>
  <si>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</si>
  <si>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</si>
  <si>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</si>
  <si>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</si>
  <si>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</si>
  <si>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</si>
  <si>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</si>
  <si>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</si>
  <si>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</si>
  <si>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</si>
  <si>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</si>
  <si>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</si>
  <si>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</si>
  <si>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</si>
  <si>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</si>
  <si>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</si>
  <si>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</si>
  <si>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</si>
  <si>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</si>
  <si>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</si>
  <si>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</si>
  <si>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</si>
  <si>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</si>
  <si>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</si>
  <si>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</si>
  <si>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</si>
  <si>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</si>
  <si>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</si>
  <si>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</si>
  <si>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</si>
  <si>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</si>
  <si>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</si>
  <si>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</si>
  <si>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</si>
  <si>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</si>
  <si>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</si>
  <si>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</si>
  <si>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</si>
  <si>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</si>
  <si>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</si>
  <si>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</si>
  <si>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</si>
  <si>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</si>
  <si>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</si>
  <si>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</si>
  <si>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</si>
  <si>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</si>
  <si>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</si>
  <si>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</si>
  <si>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</si>
  <si>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</si>
  <si>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</si>
  <si>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</si>
  <si>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</si>
  <si>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</si>
  <si>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</si>
  <si>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</si>
  <si>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</si>
  <si>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</si>
  <si>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</si>
  <si>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</si>
  <si>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</si>
  <si>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</si>
  <si>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</si>
  <si>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</si>
  <si>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</si>
  <si>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</si>
  <si>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</si>
  <si>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</si>
  <si>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</si>
  <si>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</si>
  <si>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</si>
  <si>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</si>
  <si>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</si>
  <si>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</si>
  <si>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</si>
  <si>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</si>
  <si>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</si>
  <si>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</si>
  <si>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</si>
  <si>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</si>
  <si>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</si>
  <si>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</si>
  <si>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</si>
  <si>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</si>
  <si>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</si>
  <si>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</si>
  <si>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</si>
  <si>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</si>
  <si>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</si>
  <si>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</si>
  <si>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</si>
  <si>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</si>
  <si>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</si>
  <si>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</si>
  <si>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</si>
  <si>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</si>
  <si>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</si>
  <si>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</si>
  <si>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</si>
  <si>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</si>
  <si>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</si>
  <si>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</si>
  <si>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</si>
  <si>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</si>
  <si>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</si>
  <si>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</si>
  <si>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</si>
  <si>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</si>
  <si>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</si>
  <si>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</si>
  <si>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</si>
  <si>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</si>
  <si>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</si>
  <si>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</si>
  <si>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</si>
  <si>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</si>
  <si>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</si>
  <si>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</si>
  <si>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</si>
  <si>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</si>
  <si>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</si>
  <si>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</si>
  <si>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</si>
  <si>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</si>
  <si>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</si>
  <si>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</si>
  <si>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</si>
  <si>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</si>
  <si>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</si>
  <si>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</si>
  <si>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</si>
  <si>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</si>
  <si>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</si>
  <si>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</si>
  <si>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</si>
  <si>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</si>
  <si>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</si>
  <si>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</si>
  <si>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</si>
  <si>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</si>
  <si>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</si>
  <si>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</si>
  <si>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</si>
  <si>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</si>
  <si>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</si>
  <si>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</si>
  <si>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</si>
  <si>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</si>
  <si>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</si>
  <si>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福島県天栄村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</si>
  <si>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</si>
  <si>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</si>
  <si>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</si>
  <si>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</si>
  <si>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</si>
  <si>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</si>
  <si>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</si>
  <si>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</si>
  <si>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</si>
  <si>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</si>
  <si>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</si>
  <si>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</si>
  <si>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</si>
  <si>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</si>
  <si>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</si>
  <si>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</si>
  <si>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</si>
  <si>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</si>
  <si>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</si>
  <si>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</si>
  <si>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</si>
  <si>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</si>
  <si>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</si>
  <si>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</si>
  <si>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</si>
  <si>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</si>
  <si>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</si>
  <si>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</si>
  <si>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</si>
  <si>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</si>
  <si>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</si>
  <si>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</si>
  <si>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</si>
  <si>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</si>
  <si>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</si>
  <si>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</si>
  <si>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</si>
  <si>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</si>
  <si>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法適用企業</t>
    <phoneticPr fontId="5"/>
  </si>
  <si>
    <t>大山地区排水処理施設事業特別会計</t>
    <phoneticPr fontId="5"/>
  </si>
  <si>
    <t>法非適用企業</t>
    <phoneticPr fontId="5"/>
  </si>
  <si>
    <t>農業集落排水事業特別会計</t>
    <phoneticPr fontId="5"/>
  </si>
  <si>
    <t>二岐専用水道特別会計</t>
    <phoneticPr fontId="5"/>
  </si>
  <si>
    <t>簡易水道事業特別会計</t>
    <phoneticPr fontId="5"/>
  </si>
  <si>
    <t>簡易排水処理施設特別会計</t>
    <phoneticPr fontId="5"/>
  </si>
  <si>
    <t>風力発電事業特別会計</t>
    <phoneticPr fontId="5"/>
  </si>
  <si>
    <t>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</si>
  <si>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</si>
  <si>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</si>
  <si>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</si>
  <si>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</si>
  <si>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</si>
  <si>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</si>
  <si>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</si>
  <si>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</si>
  <si>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</si>
  <si>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</si>
  <si>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</si>
  <si>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</si>
  <si>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</si>
  <si>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</si>
  <si>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</si>
  <si>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</si>
  <si>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</si>
  <si>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</si>
  <si>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</si>
  <si>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</si>
  <si>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</si>
  <si>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</si>
  <si>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</si>
  <si>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</si>
  <si>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</si>
  <si>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</si>
  <si>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</si>
  <si>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</si>
  <si>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</si>
  <si>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</si>
  <si>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</si>
  <si>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</si>
  <si>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</si>
  <si>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</si>
  <si>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</si>
  <si>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</si>
  <si>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</si>
  <si>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</si>
  <si>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</si>
  <si>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</si>
  <si>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</si>
  <si>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</si>
  <si>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</si>
  <si>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</si>
  <si>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</si>
  <si>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</si>
  <si>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</si>
  <si>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</si>
  <si>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</si>
  <si>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</si>
  <si>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</si>
  <si>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</si>
  <si>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</si>
  <si>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</si>
  <si>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</si>
  <si>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</si>
  <si>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</si>
  <si>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</si>
  <si>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</si>
  <si>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</si>
  <si>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</si>
  <si>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</si>
  <si>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</si>
  <si>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</si>
  <si>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</si>
  <si>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</si>
  <si>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</si>
  <si>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</si>
  <si>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</si>
  <si>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</si>
  <si>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</si>
  <si>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</si>
  <si>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</si>
  <si>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</si>
  <si>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</si>
  <si>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</si>
  <si>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</si>
  <si>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</si>
  <si>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</si>
  <si>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</si>
  <si>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</si>
  <si>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</si>
  <si>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</si>
  <si>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</si>
  <si>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</si>
  <si>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</si>
  <si>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</si>
  <si>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</si>
  <si>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</si>
  <si>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</si>
  <si>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</si>
  <si>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</si>
  <si>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</si>
  <si>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</si>
  <si>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</si>
  <si>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</si>
  <si>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</si>
  <si>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</si>
  <si>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</si>
  <si>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</si>
  <si>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</si>
  <si>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</si>
  <si>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</si>
  <si>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</si>
  <si>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</si>
  <si>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</si>
  <si>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</si>
  <si>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</si>
  <si>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</si>
  <si>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</si>
  <si>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</si>
  <si>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</si>
  <si>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</si>
  <si>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</si>
  <si>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</si>
  <si>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</si>
  <si>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</si>
  <si>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</si>
  <si>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</si>
  <si>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</si>
  <si>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</si>
  <si>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</si>
  <si>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</si>
  <si>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</si>
  <si>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</si>
  <si>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</si>
  <si>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</si>
  <si>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</si>
  <si>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</si>
  <si>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</si>
  <si>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</si>
  <si>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</si>
  <si>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</si>
  <si>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</si>
  <si>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</si>
  <si>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</si>
  <si>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</si>
  <si>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</si>
  <si>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</si>
  <si>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</si>
  <si>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</si>
  <si>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</si>
  <si>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5.04</t>
  </si>
  <si>
    <t>▲ 1.20</t>
  </si>
  <si>
    <t>▲ 8.18</t>
  </si>
  <si>
    <t>▲ 6.11</t>
  </si>
  <si>
    <t>工業用地取得造成事業特別会計</t>
  </si>
  <si>
    <t>水道事業会計</t>
  </si>
  <si>
    <t>一般会計</t>
  </si>
  <si>
    <t>国民健康保険特別会計（事業勘定）</t>
  </si>
  <si>
    <t>農業集落排水事業特別会計</t>
  </si>
  <si>
    <t>簡易水道事業特別会計</t>
  </si>
  <si>
    <t>大山地区排水処理施設事業特別会計</t>
  </si>
  <si>
    <t>国民健康保険特別会計（直診勘定）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</si>
  <si>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</si>
  <si>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</si>
  <si>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</si>
  <si>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</si>
  <si>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</si>
  <si>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</si>
  <si>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</si>
  <si>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</si>
  <si>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</si>
  <si>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法非適用企業</t>
  </si>
  <si>
    <t>公立岩瀬病院企業団</t>
    <rPh sb="0" eb="2">
      <t>コウリツ</t>
    </rPh>
    <rPh sb="2" eb="4">
      <t>イワセ</t>
    </rPh>
    <rPh sb="4" eb="6">
      <t>ビョウイン</t>
    </rPh>
    <rPh sb="6" eb="8">
      <t>キギョウ</t>
    </rPh>
    <rPh sb="8" eb="9">
      <t>ダン</t>
    </rPh>
    <phoneticPr fontId="2"/>
  </si>
  <si>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</si>
  <si>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　一般会計</t>
    <rPh sb="0" eb="3">
      <t>スカガワ</t>
    </rPh>
    <rPh sb="3" eb="5">
      <t>チホウ</t>
    </rPh>
    <rPh sb="5" eb="7">
      <t>ホケン</t>
    </rPh>
    <rPh sb="7" eb="9">
      <t>カンキョウ</t>
    </rPh>
    <rPh sb="9" eb="11">
      <t>クミアイ</t>
    </rPh>
    <rPh sb="12" eb="14">
      <t>イッパン</t>
    </rPh>
    <rPh sb="14" eb="16">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</si>
  <si>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</si>
  <si>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</si>
  <si>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</si>
  <si>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</si>
  <si>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</si>
  <si>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</si>
  <si>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</si>
  <si>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</si>
  <si>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法適用</t>
    <rPh sb="0" eb="1">
      <t>ホウ</t>
    </rPh>
    <rPh sb="1" eb="3">
      <t>テキヨウ</t>
    </rPh>
    <phoneticPr fontId="2"/>
  </si>
  <si>
    <t>(株)天栄村振興公社</t>
    <rPh sb="0" eb="3">
      <t>カブ</t>
    </rPh>
    <rPh sb="3" eb="6">
      <t>テンエイムラ</t>
    </rPh>
    <rPh sb="6" eb="8">
      <t>シンコウ</t>
    </rPh>
    <rPh sb="8" eb="10">
      <t>コウシャ</t>
    </rPh>
    <phoneticPr fontId="2"/>
  </si>
  <si>
    <t>委託費（26百万円）</t>
    <rPh sb="0" eb="2">
      <t>イタク</t>
    </rPh>
    <rPh sb="2" eb="3">
      <t>ヒ</t>
    </rPh>
    <rPh sb="6" eb="9">
      <t>ヒャクマンエン</t>
    </rPh>
    <phoneticPr fontId="2"/>
  </si>
  <si>
    <t>(公共施設整備基金(R01年度末現在))</t>
    <rPh sb="1" eb="3">
      <t>コウキョウ</t>
    </rPh>
    <rPh sb="3" eb="5">
      <t>シセツ</t>
    </rPh>
    <rPh sb="5" eb="7">
      <t>セイビ</t>
    </rPh>
    <rPh sb="7" eb="9">
      <t>キキン</t>
    </rPh>
    <phoneticPr fontId="5"/>
  </si>
  <si>
    <t>(こども未来基金(R01年度末現在))</t>
    <rPh sb="4" eb="6">
      <t>ミライ</t>
    </rPh>
    <rPh sb="6" eb="8">
      <t>キキン</t>
    </rPh>
    <phoneticPr fontId="5"/>
  </si>
  <si>
    <t>(がんばれ天栄応援基金(R01年度末現在))</t>
    <rPh sb="5" eb="7">
      <t>テンエイ</t>
    </rPh>
    <rPh sb="7" eb="9">
      <t>オウエン</t>
    </rPh>
    <rPh sb="9" eb="11">
      <t>キキン</t>
    </rPh>
    <phoneticPr fontId="5"/>
  </si>
  <si>
    <t>(除雪車整備基金(R01年度末現在))</t>
    <rPh sb="1" eb="4">
      <t>ジョセツシャ</t>
    </rPh>
    <rPh sb="4" eb="6">
      <t>セイビ</t>
    </rPh>
    <rPh sb="6" eb="8">
      <t>キキン</t>
    </rPh>
    <phoneticPr fontId="5"/>
  </si>
  <si>
    <t>(ふるさと水と土保全基金(R01年度末現在))</t>
    <rPh sb="5" eb="6">
      <t>ミズ</t>
    </rPh>
    <rPh sb="7" eb="8">
      <t>ツチ</t>
    </rPh>
    <rPh sb="8" eb="10">
      <t>ホゼン</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</si>
  <si>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</si>
  <si>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</si>
  <si>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</si>
  <si>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</si>
  <si>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</si>
  <si>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</si>
  <si>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</si>
  <si>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</si>
  <si>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</si>
  <si>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</si>
  <si>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R01の将来負担比率は、地方債の現在高は借入により増加し、一部事務組合の地方債の償還に係る負担金は増加、債務負担行為による償還負担金は減少、公営企業等繰入見込額の減少、充当可能財源である基金の減少、標準財政規模の減少に伴いH30より12.1ポイント増加したが、類似団体平均と比較すると28.0ポイント上回っている。
R01の実質公債費比率は、元利償還金の額が元金償還開始に伴う増はあるものの償還終了に伴い減少、農業集落排水事業の公営企業会計に対する繰出金決算額の減少、公債費に準じる債務負担行為が減少、村税の減少に伴い標準税収入額の減少はあるが、普通交付税額の増加に伴いH30より0.1ポイント減少し、類似団体平均と比較すると、0.9ポイント上回っている。</t>
    <rPh sb="29" eb="31">
      <t>イチブ</t>
    </rPh>
    <rPh sb="31" eb="33">
      <t>ジム</t>
    </rPh>
    <rPh sb="33" eb="35">
      <t>クミアイ</t>
    </rPh>
    <rPh sb="106" eb="108">
      <t>ゲンショウ</t>
    </rPh>
    <rPh sb="109" eb="110">
      <t>トモナ</t>
    </rPh>
    <rPh sb="124" eb="126">
      <t>ゾウカ</t>
    </rPh>
    <rPh sb="231" eb="233">
      <t>ゲンショウ</t>
    </rPh>
    <rPh sb="254" eb="256">
      <t>ゲンショウ</t>
    </rPh>
    <rPh sb="266" eb="268">
      <t>ゲンショウ</t>
    </rPh>
    <rPh sb="280" eb="282">
      <t>ゾウカ</t>
    </rPh>
    <rPh sb="297" eb="299">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</si>
</sst>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8" borderId="44" xfId="12" quotePrefix="1"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7145BB5-F9B4-4819-B23B-7865A3C9853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BECB-49C1-84A0-FFE205A322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221338</c:v>
                </c:pt>
                <c:pt idx="1">
                  <c:v>165632</c:v>
                </c:pt>
                <c:pt idx="2">
                  <c:v>231992</c:v>
                </c:pt>
                <c:pt idx="3">
                  <c:v>219231</c:v>
                </c:pt>
                <c:pt idx="4">
                  <c:v>215637</c:v>
                </c:pt>
              </c:numCache>
            </c:numRef>
          </c:val>
          <c:smooth val="0"/>
          <c:extLst>
            <c:ext xmlns:c16="http://schemas.microsoft.com/office/drawing/2014/chart" uri="{C3380CC4-5D6E-409C-BE32-E72D297353CC}">
              <c16:uniqueId val="{00000001-BECB-49C1-84A0-FFE205A322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6.47</c:v>
                </c:pt>
                <c:pt idx="1">
                  <c:v>5.63</c:v>
                </c:pt>
                <c:pt idx="2">
                  <c:v>6.97</c:v>
                </c:pt>
                <c:pt idx="3">
                  <c:v>5.84</c:v>
                </c:pt>
                <c:pt idx="4">
                  <c:v>2.68</c:v>
                </c:pt>
              </c:numCache>
            </c:numRef>
          </c:val>
          <c:extLst>
            <c:ext xmlns:c16="http://schemas.microsoft.com/office/drawing/2014/chart" uri="{C3380CC4-5D6E-409C-BE32-E72D297353CC}">
              <c16:uniqueId val="{00000000-51C4-4330-922A-09B3F7100C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41.26</c:v>
                </c:pt>
                <c:pt idx="1">
                  <c:v>37.979999999999997</c:v>
                </c:pt>
                <c:pt idx="2">
                  <c:v>36.630000000000003</c:v>
                </c:pt>
                <c:pt idx="3">
                  <c:v>30.24</c:v>
                </c:pt>
                <c:pt idx="4">
                  <c:v>27.44</c:v>
                </c:pt>
              </c:numCache>
            </c:numRef>
          </c:val>
          <c:extLst>
            <c:ext xmlns:c16="http://schemas.microsoft.com/office/drawing/2014/chart" uri="{C3380CC4-5D6E-409C-BE32-E72D297353CC}">
              <c16:uniqueId val="{00000001-51C4-4330-922A-09B3F7100C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0.11</c:v>
                </c:pt>
                <c:pt idx="1">
                  <c:v>-5.04</c:v>
                </c:pt>
                <c:pt idx="2">
                  <c:v>-1.2</c:v>
                </c:pt>
                <c:pt idx="3">
                  <c:v>-8.18</c:v>
                </c:pt>
                <c:pt idx="4">
                  <c:v>-6.11</c:v>
                </c:pt>
              </c:numCache>
            </c:numRef>
          </c:val>
          <c:smooth val="0"/>
          <c:extLst>
            <c:ext xmlns:c16="http://schemas.microsoft.com/office/drawing/2014/chart" uri="{C3380CC4-5D6E-409C-BE32-E72D297353CC}">
              <c16:uniqueId val="{00000002-51C4-4330-922A-09B3F7100C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1.05</c:v>
                </c:pt>
                <c:pt idx="2">
                  <c:v>#N/A</c:v>
                </c:pt>
                <c:pt idx="3">
                  <c:v>1.21</c:v>
                </c:pt>
                <c:pt idx="4">
                  <c:v>#N/A</c:v>
                </c:pt>
                <c:pt idx="5">
                  <c:v>0.8</c:v>
                </c:pt>
                <c:pt idx="6">
                  <c:v>#N/A</c:v>
                </c:pt>
                <c:pt idx="7">
                  <c:v>0.89</c:v>
                </c:pt>
                <c:pt idx="8">
                  <c:v>#N/A</c:v>
                </c:pt>
                <c:pt idx="9">
                  <c:v>0.17</c:v>
                </c:pt>
              </c:numCache>
            </c:numRef>
          </c:val>
          <c:extLst>
            <c:ext xmlns:c16="http://schemas.microsoft.com/office/drawing/2014/chart" uri="{C3380CC4-5D6E-409C-BE32-E72D297353CC}">
              <c16:uniqueId val="{00000000-F5EB-4EEB-9F6E-BA6F1D3A7D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EB-4EEB-9F6E-BA6F1D3A7D72}"/>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0.09</c:v>
                </c:pt>
                <c:pt idx="4">
                  <c:v>#N/A</c:v>
                </c:pt>
                <c:pt idx="5">
                  <c:v>0.11</c:v>
                </c:pt>
                <c:pt idx="6">
                  <c:v>#N/A</c:v>
                </c:pt>
                <c:pt idx="7">
                  <c:v>0.15</c:v>
                </c:pt>
                <c:pt idx="8">
                  <c:v>#N/A</c:v>
                </c:pt>
                <c:pt idx="9">
                  <c:v>0.13</c:v>
                </c:pt>
              </c:numCache>
            </c:numRef>
          </c:val>
          <c:extLst>
            <c:ext xmlns:c16="http://schemas.microsoft.com/office/drawing/2014/chart" uri="{C3380CC4-5D6E-409C-BE32-E72D297353CC}">
              <c16:uniqueId val="{00000002-F5EB-4EEB-9F6E-BA6F1D3A7D72}"/>
            </c:ext>
          </c:extLst>
        </c:ser>
        <c:ser>
          <c:idx val="3"/>
          <c:order val="3"/>
          <c:tx>
            <c:strRef>
              <c:f>データシート!$A$30</c:f>
              <c:strCache>
                <c:ptCount val="1"/>
                <c:pt idx="0">
                  <c:v>大山地区排水処理施設事業特別会計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0.11</c:v>
                </c:pt>
                <c:pt idx="4">
                  <c:v>#N/A</c:v>
                </c:pt>
                <c:pt idx="5">
                  <c:v>0.14000000000000001</c:v>
                </c:pt>
                <c:pt idx="6">
                  <c:v>#N/A</c:v>
                </c:pt>
                <c:pt idx="7">
                  <c:v>0.11</c:v>
                </c:pt>
                <c:pt idx="8">
                  <c:v>#N/A</c:v>
                </c:pt>
                <c:pt idx="9">
                  <c:v>0.14000000000000001</c:v>
                </c:pt>
              </c:numCache>
            </c:numRef>
          </c:val>
          <c:extLst>
            <c:ext xmlns:c16="http://schemas.microsoft.com/office/drawing/2014/chart" uri="{C3380CC4-5D6E-409C-BE32-E72D297353CC}">
              <c16:uniqueId val="{00000003-F5EB-4EEB-9F6E-BA6F1D3A7D72}"/>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0.25</c:v>
                </c:pt>
                <c:pt idx="4">
                  <c:v>#N/A</c:v>
                </c:pt>
                <c:pt idx="5">
                  <c:v>0.27</c:v>
                </c:pt>
                <c:pt idx="6">
                  <c:v>#N/A</c:v>
                </c:pt>
                <c:pt idx="7">
                  <c:v>0.27</c:v>
                </c:pt>
                <c:pt idx="8">
                  <c:v>#N/A</c:v>
                </c:pt>
                <c:pt idx="9">
                  <c:v>0.23</c:v>
                </c:pt>
              </c:numCache>
            </c:numRef>
          </c:val>
          <c:extLst>
            <c:ext xmlns:c16="http://schemas.microsoft.com/office/drawing/2014/chart" uri="{C3380CC4-5D6E-409C-BE32-E72D297353CC}">
              <c16:uniqueId val="{00000004-F5EB-4EEB-9F6E-BA6F1D3A7D7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0.3</c:v>
                </c:pt>
                <c:pt idx="4">
                  <c:v>#N/A</c:v>
                </c:pt>
                <c:pt idx="5">
                  <c:v>0.42</c:v>
                </c:pt>
                <c:pt idx="6">
                  <c:v>#N/A</c:v>
                </c:pt>
                <c:pt idx="7">
                  <c:v>0.55000000000000004</c:v>
                </c:pt>
                <c:pt idx="8">
                  <c:v>#N/A</c:v>
                </c:pt>
                <c:pt idx="9">
                  <c:v>0.56999999999999995</c:v>
                </c:pt>
              </c:numCache>
            </c:numRef>
          </c:val>
          <c:extLst>
            <c:ext xmlns:c16="http://schemas.microsoft.com/office/drawing/2014/chart" uri="{C3380CC4-5D6E-409C-BE32-E72D297353CC}">
              <c16:uniqueId val="{00000005-F5EB-4EEB-9F6E-BA6F1D3A7D72}"/>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3.8</c:v>
                </c:pt>
                <c:pt idx="2">
                  <c:v>#N/A</c:v>
                </c:pt>
                <c:pt idx="3">
                  <c:v>1.35</c:v>
                </c:pt>
                <c:pt idx="4">
                  <c:v>#N/A</c:v>
                </c:pt>
                <c:pt idx="5">
                  <c:v>2.7</c:v>
                </c:pt>
                <c:pt idx="6">
                  <c:v>#N/A</c:v>
                </c:pt>
                <c:pt idx="7">
                  <c:v>1.8</c:v>
                </c:pt>
                <c:pt idx="8">
                  <c:v>#N/A</c:v>
                </c:pt>
                <c:pt idx="9">
                  <c:v>1.76</c:v>
                </c:pt>
              </c:numCache>
            </c:numRef>
          </c:val>
          <c:extLst>
            <c:ext xmlns:c16="http://schemas.microsoft.com/office/drawing/2014/chart" uri="{C3380CC4-5D6E-409C-BE32-E72D297353CC}">
              <c16:uniqueId val="{00000006-F5EB-4EEB-9F6E-BA6F1D3A7D7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6.47</c:v>
                </c:pt>
                <c:pt idx="2">
                  <c:v>#N/A</c:v>
                </c:pt>
                <c:pt idx="3">
                  <c:v>5.63</c:v>
                </c:pt>
                <c:pt idx="4">
                  <c:v>#N/A</c:v>
                </c:pt>
                <c:pt idx="5">
                  <c:v>6.97</c:v>
                </c:pt>
                <c:pt idx="6">
                  <c:v>#N/A</c:v>
                </c:pt>
                <c:pt idx="7">
                  <c:v>5.83</c:v>
                </c:pt>
                <c:pt idx="8">
                  <c:v>#N/A</c:v>
                </c:pt>
                <c:pt idx="9">
                  <c:v>2.68</c:v>
                </c:pt>
              </c:numCache>
            </c:numRef>
          </c:val>
          <c:extLst>
            <c:ext xmlns:c16="http://schemas.microsoft.com/office/drawing/2014/chart" uri="{C3380CC4-5D6E-409C-BE32-E72D297353CC}">
              <c16:uniqueId val="{00000007-F5EB-4EEB-9F6E-BA6F1D3A7D7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5.84</c:v>
                </c:pt>
                <c:pt idx="2">
                  <c:v>#N/A</c:v>
                </c:pt>
                <c:pt idx="3">
                  <c:v>4.79</c:v>
                </c:pt>
                <c:pt idx="4">
                  <c:v>#N/A</c:v>
                </c:pt>
                <c:pt idx="5">
                  <c:v>3.4</c:v>
                </c:pt>
                <c:pt idx="6">
                  <c:v>#N/A</c:v>
                </c:pt>
                <c:pt idx="7">
                  <c:v>4.83</c:v>
                </c:pt>
                <c:pt idx="8">
                  <c:v>#N/A</c:v>
                </c:pt>
                <c:pt idx="9">
                  <c:v>5.81</c:v>
                </c:pt>
              </c:numCache>
            </c:numRef>
          </c:val>
          <c:extLst>
            <c:ext xmlns:c16="http://schemas.microsoft.com/office/drawing/2014/chart" uri="{C3380CC4-5D6E-409C-BE32-E72D297353CC}">
              <c16:uniqueId val="{00000008-F5EB-4EEB-9F6E-BA6F1D3A7D72}"/>
            </c:ext>
          </c:extLst>
        </c:ser>
        <c:ser>
          <c:idx val="9"/>
          <c:order val="9"/>
          <c:tx>
            <c:strRef>
              <c:f>データシート!$A$36</c:f>
              <c:strCache>
                <c:ptCount val="1"/>
                <c:pt idx="0">
                  <c:v>工業用地取得造成事業特別会計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8.93</c:v>
                </c:pt>
                <c:pt idx="2">
                  <c:v>#N/A</c:v>
                </c:pt>
                <c:pt idx="3">
                  <c:v>9.76</c:v>
                </c:pt>
                <c:pt idx="4">
                  <c:v>#N/A</c:v>
                </c:pt>
                <c:pt idx="5">
                  <c:v>9.8800000000000008</c:v>
                </c:pt>
                <c:pt idx="6">
                  <c:v>#N/A</c:v>
                </c:pt>
                <c:pt idx="7">
                  <c:v>10.06</c:v>
                </c:pt>
                <c:pt idx="8">
                  <c:v>#N/A</c:v>
                </c:pt>
                <c:pt idx="9">
                  <c:v>9.93</c:v>
                </c:pt>
              </c:numCache>
            </c:numRef>
          </c:val>
          <c:extLst>
            <c:ext xmlns:c16="http://schemas.microsoft.com/office/drawing/2014/chart" uri="{C3380CC4-5D6E-409C-BE32-E72D297353CC}">
              <c16:uniqueId val="{00000009-F5EB-4EEB-9F6E-BA6F1D3A7D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390</c:v>
                </c:pt>
                <c:pt idx="5">
                  <c:v>386</c:v>
                </c:pt>
                <c:pt idx="8">
                  <c:v>370</c:v>
                </c:pt>
                <c:pt idx="11">
                  <c:v>359</c:v>
                </c:pt>
                <c:pt idx="14">
                  <c:v>350</c:v>
                </c:pt>
              </c:numCache>
            </c:numRef>
          </c:val>
          <c:extLst>
            <c:ext xmlns:c16="http://schemas.microsoft.com/office/drawing/2014/chart" uri="{C3380CC4-5D6E-409C-BE32-E72D297353CC}">
              <c16:uniqueId val="{00000000-A9AF-4D6D-8D37-89DA4583B8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AF-4D6D-8D37-89DA4583B8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44</c:v>
                </c:pt>
                <c:pt idx="3">
                  <c:v>36</c:v>
                </c:pt>
                <c:pt idx="6">
                  <c:v>35</c:v>
                </c:pt>
                <c:pt idx="9">
                  <c:v>30</c:v>
                </c:pt>
                <c:pt idx="12">
                  <c:v>8</c:v>
                </c:pt>
              </c:numCache>
            </c:numRef>
          </c:val>
          <c:extLst>
            <c:ext xmlns:c16="http://schemas.microsoft.com/office/drawing/2014/chart" uri="{C3380CC4-5D6E-409C-BE32-E72D297353CC}">
              <c16:uniqueId val="{00000002-A9AF-4D6D-8D37-89DA4583B8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1</c:v>
                </c:pt>
                <c:pt idx="9">
                  <c:v>2</c:v>
                </c:pt>
                <c:pt idx="12">
                  <c:v>3</c:v>
                </c:pt>
              </c:numCache>
            </c:numRef>
          </c:val>
          <c:extLst>
            <c:ext xmlns:c16="http://schemas.microsoft.com/office/drawing/2014/chart" uri="{C3380CC4-5D6E-409C-BE32-E72D297353CC}">
              <c16:uniqueId val="{00000003-A9AF-4D6D-8D37-89DA4583B8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143</c:v>
                </c:pt>
                <c:pt idx="3">
                  <c:v>142</c:v>
                </c:pt>
                <c:pt idx="6">
                  <c:v>158</c:v>
                </c:pt>
                <c:pt idx="9">
                  <c:v>155</c:v>
                </c:pt>
                <c:pt idx="12">
                  <c:v>154</c:v>
                </c:pt>
              </c:numCache>
            </c:numRef>
          </c:val>
          <c:extLst>
            <c:ext xmlns:c16="http://schemas.microsoft.com/office/drawing/2014/chart" uri="{C3380CC4-5D6E-409C-BE32-E72D297353CC}">
              <c16:uniqueId val="{00000004-A9AF-4D6D-8D37-89DA4583B8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AF-4D6D-8D37-89DA4583B8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AF-4D6D-8D37-89DA4583B8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398</c:v>
                </c:pt>
                <c:pt idx="3">
                  <c:v>396</c:v>
                </c:pt>
                <c:pt idx="6">
                  <c:v>388</c:v>
                </c:pt>
                <c:pt idx="9">
                  <c:v>366</c:v>
                </c:pt>
                <c:pt idx="12">
                  <c:v>362</c:v>
                </c:pt>
              </c:numCache>
            </c:numRef>
          </c:val>
          <c:extLst>
            <c:ext xmlns:c16="http://schemas.microsoft.com/office/drawing/2014/chart" uri="{C3380CC4-5D6E-409C-BE32-E72D297353CC}">
              <c16:uniqueId val="{00000007-A9AF-4D6D-8D37-89DA4583B8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198</c:v>
                </c:pt>
                <c:pt idx="2">
                  <c:v>#N/A</c:v>
                </c:pt>
                <c:pt idx="3">
                  <c:v>#N/A</c:v>
                </c:pt>
                <c:pt idx="4">
                  <c:v>191</c:v>
                </c:pt>
                <c:pt idx="5">
                  <c:v>#N/A</c:v>
                </c:pt>
                <c:pt idx="6">
                  <c:v>#N/A</c:v>
                </c:pt>
                <c:pt idx="7">
                  <c:v>212</c:v>
                </c:pt>
                <c:pt idx="8">
                  <c:v>#N/A</c:v>
                </c:pt>
                <c:pt idx="9">
                  <c:v>#N/A</c:v>
                </c:pt>
                <c:pt idx="10">
                  <c:v>194</c:v>
                </c:pt>
                <c:pt idx="11">
                  <c:v>#N/A</c:v>
                </c:pt>
                <c:pt idx="12">
                  <c:v>#N/A</c:v>
                </c:pt>
                <c:pt idx="13">
                  <c:v>177</c:v>
                </c:pt>
                <c:pt idx="14">
                  <c:v>#N/A</c:v>
                </c:pt>
              </c:numCache>
            </c:numRef>
          </c:val>
          <c:smooth val="0"/>
          <c:extLst>
            <c:ext xmlns:c16="http://schemas.microsoft.com/office/drawing/2014/chart" uri="{C3380CC4-5D6E-409C-BE32-E72D297353CC}">
              <c16:uniqueId val="{00000008-A9AF-4D6D-8D37-89DA4583B8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3837</c:v>
                </c:pt>
                <c:pt idx="5">
                  <c:v>3661</c:v>
                </c:pt>
                <c:pt idx="8">
                  <c:v>3483</c:v>
                </c:pt>
                <c:pt idx="11">
                  <c:v>3356</c:v>
                </c:pt>
                <c:pt idx="14">
                  <c:v>3175</c:v>
                </c:pt>
              </c:numCache>
            </c:numRef>
          </c:val>
          <c:extLst>
            <c:ext xmlns:c16="http://schemas.microsoft.com/office/drawing/2014/chart" uri="{C3380CC4-5D6E-409C-BE32-E72D297353CC}">
              <c16:uniqueId val="{00000000-2533-4D4E-8A04-DD4991312B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c:v>
                </c:pt>
                <c:pt idx="5">
                  <c:v>35</c:v>
                </c:pt>
                <c:pt idx="8">
                  <c:v>31</c:v>
                </c:pt>
                <c:pt idx="11">
                  <c:v>25</c:v>
                </c:pt>
                <c:pt idx="14">
                  <c:v>21</c:v>
                </c:pt>
              </c:numCache>
            </c:numRef>
          </c:val>
          <c:extLst>
            <c:ext xmlns:c16="http://schemas.microsoft.com/office/drawing/2014/chart" uri="{C3380CC4-5D6E-409C-BE32-E72D297353CC}">
              <c16:uniqueId val="{00000001-2533-4D4E-8A04-DD4991312B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1808</c:v>
                </c:pt>
                <c:pt idx="5">
                  <c:v>1839</c:v>
                </c:pt>
                <c:pt idx="8">
                  <c:v>1794</c:v>
                </c:pt>
                <c:pt idx="11">
                  <c:v>1760</c:v>
                </c:pt>
                <c:pt idx="14">
                  <c:v>1614</c:v>
                </c:pt>
              </c:numCache>
            </c:numRef>
          </c:val>
          <c:extLst>
            <c:ext xmlns:c16="http://schemas.microsoft.com/office/drawing/2014/chart" uri="{C3380CC4-5D6E-409C-BE32-E72D297353CC}">
              <c16:uniqueId val="{00000002-2533-4D4E-8A04-DD4991312B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33-4D4E-8A04-DD4991312B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33-4D4E-8A04-DD4991312B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33-4D4E-8A04-DD4991312B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568</c:v>
                </c:pt>
                <c:pt idx="3">
                  <c:v>522</c:v>
                </c:pt>
                <c:pt idx="6">
                  <c:v>446</c:v>
                </c:pt>
                <c:pt idx="9">
                  <c:v>425</c:v>
                </c:pt>
                <c:pt idx="12">
                  <c:v>423</c:v>
                </c:pt>
              </c:numCache>
            </c:numRef>
          </c:val>
          <c:extLst>
            <c:ext xmlns:c16="http://schemas.microsoft.com/office/drawing/2014/chart" uri="{C3380CC4-5D6E-409C-BE32-E72D297353CC}">
              <c16:uniqueId val="{00000006-2533-4D4E-8A04-DD4991312B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63</c:v>
                </c:pt>
                <c:pt idx="6">
                  <c:v>76</c:v>
                </c:pt>
                <c:pt idx="9">
                  <c:v>156</c:v>
                </c:pt>
                <c:pt idx="12">
                  <c:v>174</c:v>
                </c:pt>
              </c:numCache>
            </c:numRef>
          </c:val>
          <c:extLst>
            <c:ext xmlns:c16="http://schemas.microsoft.com/office/drawing/2014/chart" uri="{C3380CC4-5D6E-409C-BE32-E72D297353CC}">
              <c16:uniqueId val="{00000007-2533-4D4E-8A04-DD4991312B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1338</c:v>
                </c:pt>
                <c:pt idx="3">
                  <c:v>1393</c:v>
                </c:pt>
                <c:pt idx="6">
                  <c:v>1322</c:v>
                </c:pt>
                <c:pt idx="9">
                  <c:v>1259</c:v>
                </c:pt>
                <c:pt idx="12">
                  <c:v>1189</c:v>
                </c:pt>
              </c:numCache>
            </c:numRef>
          </c:val>
          <c:extLst>
            <c:ext xmlns:c16="http://schemas.microsoft.com/office/drawing/2014/chart" uri="{C3380CC4-5D6E-409C-BE32-E72D297353CC}">
              <c16:uniqueId val="{00000008-2533-4D4E-8A04-DD4991312B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143</c:v>
                </c:pt>
                <c:pt idx="3">
                  <c:v>111</c:v>
                </c:pt>
                <c:pt idx="6">
                  <c:v>79</c:v>
                </c:pt>
                <c:pt idx="9">
                  <c:v>51</c:v>
                </c:pt>
                <c:pt idx="12">
                  <c:v>43</c:v>
                </c:pt>
              </c:numCache>
            </c:numRef>
          </c:val>
          <c:extLst>
            <c:ext xmlns:c16="http://schemas.microsoft.com/office/drawing/2014/chart" uri="{C3380CC4-5D6E-409C-BE32-E72D297353CC}">
              <c16:uniqueId val="{00000009-2533-4D4E-8A04-DD4991312B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4126</c:v>
                </c:pt>
                <c:pt idx="3">
                  <c:v>3925</c:v>
                </c:pt>
                <c:pt idx="6">
                  <c:v>3785</c:v>
                </c:pt>
                <c:pt idx="9">
                  <c:v>3607</c:v>
                </c:pt>
                <c:pt idx="12">
                  <c:v>3611</c:v>
                </c:pt>
              </c:numCache>
            </c:numRef>
          </c:val>
          <c:extLst>
            <c:ext xmlns:c16="http://schemas.microsoft.com/office/drawing/2014/chart" uri="{C3380CC4-5D6E-409C-BE32-E72D297353CC}">
              <c16:uniqueId val="{0000000A-2533-4D4E-8A04-DD4991312B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539</c:v>
                </c:pt>
                <c:pt idx="2">
                  <c:v>#N/A</c:v>
                </c:pt>
                <c:pt idx="3">
                  <c:v>#N/A</c:v>
                </c:pt>
                <c:pt idx="4">
                  <c:v>478</c:v>
                </c:pt>
                <c:pt idx="5">
                  <c:v>#N/A</c:v>
                </c:pt>
                <c:pt idx="6">
                  <c:v>#N/A</c:v>
                </c:pt>
                <c:pt idx="7">
                  <c:v>401</c:v>
                </c:pt>
                <c:pt idx="8">
                  <c:v>#N/A</c:v>
                </c:pt>
                <c:pt idx="9">
                  <c:v>#N/A</c:v>
                </c:pt>
                <c:pt idx="10">
                  <c:v>358</c:v>
                </c:pt>
                <c:pt idx="11">
                  <c:v>#N/A</c:v>
                </c:pt>
                <c:pt idx="12">
                  <c:v>#N/A</c:v>
                </c:pt>
                <c:pt idx="13">
                  <c:v>629</c:v>
                </c:pt>
                <c:pt idx="14">
                  <c:v>#N/A</c:v>
                </c:pt>
              </c:numCache>
            </c:numRef>
          </c:val>
          <c:smooth val="0"/>
          <c:extLst>
            <c:ext xmlns:c16="http://schemas.microsoft.com/office/drawing/2014/chart" uri="{C3380CC4-5D6E-409C-BE32-E72D297353CC}">
              <c16:uniqueId val="{0000000B-2533-4D4E-8A04-DD4991312B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968</c:v>
                </c:pt>
                <c:pt idx="1">
                  <c:v>787</c:v>
                </c:pt>
                <c:pt idx="2">
                  <c:v>711</c:v>
                </c:pt>
              </c:numCache>
            </c:numRef>
          </c:val>
          <c:extLst>
            <c:ext xmlns:c16="http://schemas.microsoft.com/office/drawing/2014/chart" uri="{C3380CC4-5D6E-409C-BE32-E72D297353CC}">
              <c16:uniqueId val="{00000000-54BF-4CBB-9A9C-B509733F72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c:v>
                </c:pt>
                <c:pt idx="1">
                  <c:v>41</c:v>
                </c:pt>
                <c:pt idx="2">
                  <c:v>41</c:v>
                </c:pt>
              </c:numCache>
            </c:numRef>
          </c:val>
          <c:extLst>
            <c:ext xmlns:c16="http://schemas.microsoft.com/office/drawing/2014/chart" uri="{C3380CC4-5D6E-409C-BE32-E72D297353CC}">
              <c16:uniqueId val="{00000001-54BF-4CBB-9A9C-B509733F72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346</c:v>
                </c:pt>
                <c:pt idx="1">
                  <c:v>410</c:v>
                </c:pt>
                <c:pt idx="2">
                  <c:v>289</c:v>
                </c:pt>
              </c:numCache>
            </c:numRef>
          </c:val>
          <c:extLst>
            <c:ext xmlns:c16="http://schemas.microsoft.com/office/drawing/2014/chart" uri="{C3380CC4-5D6E-409C-BE32-E72D297353CC}">
              <c16:uniqueId val="{00000002-54BF-4CBB-9A9C-B509733F72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{46368163-B772-4AEF-A163-D2920D72CB09}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E86-40C4-A22F-66065D7FED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{01DC46C1-EF0F-4E53-8A66-21049DE907F6}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86-40C4-A22F-66065D7FED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{8CF6A741-F05A-4195-8C44-3ED5721AD83F}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86-40C4-A22F-66065D7FED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{F8A1E98F-115F-47E3-9A96-78EA3004D972}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86-40C4-A22F-66065D7FED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{1B818540-7981-4D26-8313-0D3EB7FE010B}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86-40C4-A22F-66065D7FED0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{253F5CB0-1747-49D9-B338-17BB0E0229F8}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E86-40C4-A22F-66065D7FED0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{7BC9BBE2-0A01-44FF-B563-A82E5996F05A}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E86-40C4-A22F-66065D7FED0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{2338EF05-AE9F-4A86-B6F6-A24C01E15DA0}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E86-40C4-A22F-66065D7FED0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{2BF583C7-0C97-42CE-9AFD-27E70A3C81C6}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E86-40C4-A22F-66065D7FED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E86-40C4-A22F-66065D7FED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{DED02FA4-14E3-495D-9B7C-C355C60EBDFA}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E86-40C4-A22F-66065D7FED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{B230C51F-6E6E-47A2-B6A6-82824B8113CD}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86-40C4-A22F-66065D7FED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{CE552039-802B-4888-9042-B2361E2C4D43}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86-40C4-A22F-66065D7FED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{603286F1-3D38-4D98-8BC4-DA1C4A2D2329}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86-40C4-A22F-66065D7FED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{241DE11F-C723-488E-BB37-AA96DA6DEFB9}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86-40C4-A22F-66065D7FED0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{EDA99BE1-0C80-4061-B7E4-D47EAC11D5C8}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E86-40C4-A22F-66065D7FED0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{B9E8C122-D74E-4D38-8DA2-7B83E6ED02F0}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E86-40C4-A22F-66065D7FED0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{A5E1E11F-BCAB-401B-A9F9-7B61CDACC82E}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E86-40C4-A22F-66065D7FED0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{B95D7597-7471-494F-83EB-740C31BF1813}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E86-40C4-A22F-66065D7FED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AE86-40C4-A22F-66065D7FED07}"/>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{C662654A-70C6-41F5-8634-D274812CC23E}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0DC-4D69-91DD-FC6C43DD72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{FAC2D08D-C84F-4ABC-A211-2D146363F153}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DC-4D69-91DD-FC6C43DD72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{2B68A4BB-A1AE-452E-BA94-F856E57CFA9B}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DC-4D69-91DD-FC6C43DD72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{4AD6FD40-D765-44B2-887E-1AD05CDD40A1}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DC-4D69-91DD-FC6C43DD72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{6ED5DE83-0084-420C-B38C-BB1F878087E7}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DC-4D69-91DD-FC6C43DD720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{17F42659-E2B9-48C7-8604-989C679A75DE}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0DC-4D69-91DD-FC6C43DD720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{66662EFA-2634-47AC-A5F6-FC3292955701}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0DC-4D69-91DD-FC6C43DD720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{0C640699-B16D-4AA5-8EB4-CFA490FAA1A6}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0DC-4D69-91DD-FC6C43DD720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{5DD5A582-3469-4417-AC8E-4D7D5C2BBA7D}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0DC-4D69-91DD-FC6C43DD72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8.5</c:v>
                </c:pt>
                <c:pt idx="16">
                  <c:v>8.6</c:v>
                </c:pt>
                <c:pt idx="24">
                  <c:v>8.6999999999999993</c:v>
                </c:pt>
                <c:pt idx="32">
                  <c:v>8.6</c:v>
                </c:pt>
              </c:numCache>
            </c:numRef>
          </c:xVal>
          <c:yVal>
            <c:numRef>
              <c:f>公会計指標分析・財政指標組合せ分析表!$BP$73:$DC$73</c:f>
              <c:numCache>
                <c:formatCode>#,##0.0;"▲ "#,##0.0</c:formatCode>
                <c:ptCount val="40"/>
                <c:pt idx="0">
                  <c:v>22.6</c:v>
                </c:pt>
                <c:pt idx="8">
                  <c:v>20.5</c:v>
                </c:pt>
                <c:pt idx="16">
                  <c:v>17.600000000000001</c:v>
                </c:pt>
                <c:pt idx="24">
                  <c:v>15.9</c:v>
                </c:pt>
                <c:pt idx="32">
                  <c:v>28</c:v>
                </c:pt>
              </c:numCache>
            </c:numRef>
          </c:yVal>
          <c:smooth val="0"/>
          <c:extLst>
            <c:ext xmlns:c16="http://schemas.microsoft.com/office/drawing/2014/chart" uri="{C3380CC4-5D6E-409C-BE32-E72D297353CC}">
              <c16:uniqueId val="{00000009-70DC-4D69-91DD-FC6C43DD72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{56449CC8-3F5C-46F2-93AD-6282F21C37F2}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0DC-4D69-91DD-FC6C43DD72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{BF4CC672-E940-461B-9CC5-6E7AD35C6CEA}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DC-4D69-91DD-FC6C43DD72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{B8CA6F81-AEDA-48A7-98CA-BAFFB0382098}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DC-4D69-91DD-FC6C43DD72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{AA552ED8-6FB3-40CC-9D48-4EB801CFC514}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DC-4D69-91DD-FC6C43DD72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{D8BF38DC-0B99-40B1-A360-798CCFC9E641}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DC-4D69-91DD-FC6C43DD720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{2DFBB4B3-3E20-45BF-B856-6425F1D9D241}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0DC-4D69-91DD-FC6C43DD7205}"/>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{36DB5872-BA24-4CB0-96A5-F31DFF6AB428}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0DC-4D69-91DD-FC6C43DD7205}"/>
                </c:ext>
              </c:extLst>
            </c:dLbl>
            <c:dLbl>
              <c:idx val="24"/>
              <c:layout>
                <c:manualLayout>
                  <c:x val="-1.823562808425001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{FA4AE6CE-2A79-4EDD-8B03-CCE6FF6FFE4F}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0DC-4D69-91DD-FC6C43DD720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{4F6F2AA8-2CC4-4AE4-A404-1FD4E6C104CF}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0DC-4D69-91DD-FC6C43DD72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70DC-4D69-91DD-FC6C43DD7205}"/>
            </c:ext>
          </c:extLst>
        </c:ser>
        <c:dLbls>
          <c:showLegendKey val="0"/>
          <c:showVal val="1"/>
          <c:showCatName val="0"/>
          <c:showSerName val="0"/>
          <c:showPercent val="0"/>
          <c:showBubbleSize val="0"/>
        </c:dLbls>
        <c:axId val="84219776"/>
        <c:axId val="84234240"/>
      </c:scatterChart>
      <c:valAx>
        <c:axId val="84219776"/>
        <c:scaling>
          <c:orientation val="minMax"/>
          <c:max val="9.1"/>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地方債においては、基準財政需要額に算入される村債充当事業を選別化するとともに、発行額の抑制に努めている。臨時財政対策債等の元金償還が開始しているが、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臨時地方道整備事業債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等の償還終了に伴い、昨年度より減少している。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債務負担行為に基づく支出においては、特別養護老人ホーム償還負担金のみ</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、今後も減少する見込みである。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減債基金残高のうち、満期一括償還地方債の償還の財源として積み立てた額はない。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一般会計等に係る地方債の現在高については、臨時地方道整備事業等の償還終了に伴い減少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ものの、臨時財政対策債、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学校教育施設等整備事業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債等の借入</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により増加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債務負担行為に基づく支出予定額は、特別養護老人ホーム償還負担金のみ</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、今後も減少する見込みである。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組合等負担等見込額は、消防署庁舎</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耐震化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、ごみ処理施設整備に伴う一部事務組合への地方債償還負担金の増により増加している。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充当可能基金については、財政調整基金の取り崩し、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の取り崩し、がんばれ天栄応援基金の取り崩し等により減少している。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基準財政需要額の算入見込額については、村債充当事業の選別化を行っており、概ね地方債の現在高に比例している。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福島県天栄村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ふるさと納税に係る寄附金を「がんばれ天栄応援基金」に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千円の積立、財政調整基金への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千円の積立等はあるものの、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ふるさと公園造成工事や給食センター改築工事等のため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、地方創生事業や通園バス委託等のため「がんばれ天栄応援基金」の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千円の取り崩し、補助事業等に該当にならない投資的経費等へ「財政調整基金」の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千円の取り崩し等により、基金全体としては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197,455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1,040,914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今後、公共施設の長寿命化や整備が見込まれるため「公共施設整備基金」への積立額の増加を予定している。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改修及び維持補修事業のための基金、②がんばれ天栄応援基金：ふるさと納税（寄附金）を財源として村政の振興発展のための基金、③こども未来基金：次代を担うこどもたちの健やかな成長と豊かな心を育む社会の実現のための基金、④除雪車整備基金：除雪車整備事業のための基金、⑤ふるさと水と土保全基金：中山間地域における土地改良施設の機能を適正に発揮させるための基金、⑥東日本大震災復興基金：東日本大震災からの復興に向けて、住民生活の安定や地域経済の振興を図るための基金、⑦人材育成基金：本村を担う人材を育成するための基金、⑧地域福祉基金：地域における福祉活動の促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①公共施設整備基金：ふるさと公園造成工事や給食センター改築工事等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千円により減少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、②がんばれ天栄応援基金：ふるさと納税（寄附金）により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千円の積立はあるものの、地方創生事業や通園バス委託等への取り崩し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千円により減少、③こども未来基金：こども未来応援事業等への取り崩し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千円はあるものの、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千円の積立により増加、④除雪車整備基金：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千円の積立により増加、⑤ふるさと水と土保全基金：基金利子分のみ増加、⑥東日本大震災復興基金：災害備蓄用資材等への取り崩し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千円により減少、⑦人材育成基金：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、⑧地域福祉基金：基金利子分のみ増加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今後、公共施設の長寿命化や整備が見込まれるため積立予定。②がんばれ天栄応援基金：充当可能な事業へ適宜、取り崩し予定。③こども未来基金：充当可能な事業へ適宜、取り崩し予定。④除雪車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年度まで積立、令和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度に除雪車整備のため取り崩し予定。⑤ふるさと水と土保全基金：充当可能な事業へ適宜、取り崩し予定、⑥東日本大震災復興基金：令和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年度までに全て取り崩し予定。⑦人材育成基金：充当可能な事業へ適宜、取り崩し予定。⑧地域福祉基金：充当可能な事業へ適宜、取り崩し予定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条の規定により純剰余金の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を下らない額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千円を積立ているが、補助事業等に該当にならない投資的経費等へ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円を取り崩しているため減少している。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程度としているが、東日本大震災の経験から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千円程度の積立を予定している。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現在のところ計画的な積立の予定はないが、今後の地方債償還の動向を踏まえていく。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7828581-C114-41FC-A910-A96D5E5F5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18EA9EC-C321-4EBB-91AD-D51CF0402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FB7FA51-4503-4B98-9D95-5435529204C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396C11F-4FC7-4B85-87AB-1EE21681A44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6C66CBC-9DC5-4D14-B9E4-6200D830031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863F62F-3373-4ED9-9DB9-72D8A3E87AC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68026C6-5B53-4120-9CD9-400EA0F3DDA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5B8F76D-7BC5-4C63-BA78-64CF33514FF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98DF6FD-65F7-432A-90AA-D48C7E48E72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9EC613F-A6BF-4328-BCE3-A10FDB01958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8D263E8-32E0-4669-894C-23FE4B2CE49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9323E64-D76C-4D4A-A044-BC9E3E1C8DD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
5,533
225.52
4,706,913
4,561,182
69,527
2,591,357
3,611,055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B23F493-2F61-4A6D-B1E9-DE982FDD9CD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E5944F9-3E2E-4842-A3F9-83575AB87B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926B17F-BFE3-4152-A21F-30C54AB002C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3020361-8004-43F8-A240-41A9CBCCB7A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87114AA-15DB-45C6-AA9E-4F02D7A31FE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023FB16-6B9A-4F59-B359-244F8461D22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ABD4417-5130-4AEC-8EB1-1BEB6EA50C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D83CF67-CC40-4161-AC3C-287901F3941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C2F5FE8-3D0C-4F26-8674-6B826314AC4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B281FA7-1B09-46D2-A0CB-2F743AFDE2A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BD7A95B-AD7E-4AE1-ACB3-D3BB0A894B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55956DB-612E-4A55-BE47-B015E6C3710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72C56C6-0B59-4075-BD27-70C9D2910BB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12F3496-A611-4B61-B76F-483104A7E98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BAB88DE-C7BA-4989-B5EA-BEEEF38D479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FF380DC-962B-4205-B548-4D5004AB28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6784D0B-2C90-4EC0-A962-04B2A28A6B5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A25E990-4D37-48EA-A76B-8CF422D66A6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A75CB05-E63F-4CEF-9FF0-A7E2F03868F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9C10BA3-0CD6-4B7D-A199-9410E4069B0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D1CE864-ACA9-442F-87E4-0B24F6807C6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BD66ED1-FC53-479E-9CCA-BB133A5097C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FB8B2AF-A8B9-47D3-9B1C-0DF9CEB6A7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5CEB67C-8624-444C-B192-430B3C821EA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9D53948-311E-4B30-A098-C042BBE9AA8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06AC89B-5AA6-4B3F-BFAE-C95ED098E66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8A84B62-34AB-494C-BB07-7C5EEA5C902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C6DEC7E-005E-4D80-98EA-C073050786F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5560CAC-7103-428A-9417-9AAA8666F73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AE2C014-67E4-440C-80D2-184EC9834A6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3DA097C-7F49-46A1-B4EE-EB10A688852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EB9D412-468A-473A-AAE5-AF1DFFB0BC4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FD35D28-2BC9-4892-A45C-CC593A0A577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9947602-F295-40CD-B3A4-C062A8C0FCF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5AA7DFE-7136-481C-B778-88EA8637E9C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id="{66130C55-A21D-41C7-9671-BCC58521C35E}"/>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id="{F67A6D95-4E89-4863-A18C-A7743BF4B53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id="{7F1BC79B-38DE-4A60-BD8A-6B7CE77C546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id="{788E1080-8DC4-40B2-A886-E6FE4FD2955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id="{DDB152E2-4262-48D7-A67E-417D8287EBA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id="{C541C2CC-7A8F-4144-9F8A-0B3D4F30617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id="{674E9CA8-01AB-48CB-A9BD-210016984FA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id="{5DF6C28F-8C21-4289-AC83-2D471367EF8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id="{9A04ECE6-44FF-42D6-9C0C-47DBE0AF922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id="{C24B4A10-104F-40D9-9705-833A412EF50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id="{C9D85851-8AB2-4210-9F32-D0AA3617902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id="{9C3672E4-DC36-442F-B3D9-0DDE1722983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id="{4B8A8387-2B5D-49F0-8B83-0CA7186D893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id="{3960345E-24DC-4505-9467-739BC7F69DF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地方債の現在高は、辺地対策事業債等の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借入により増加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須賀川地方保健環境組合へのごみ処理施設建設に伴う地方債の償還に係る負担金は増加したが、将来負担額は減少傾向にある。職員数は本村の地理的要因により類似団体平均を若干上回っているが、債務償還可能比率は、類似団体平均を下回っている。</a:t>
          </a: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id="{7AF83458-BBFD-4E68-B6BB-F1D5FFC9C03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id="{25AF26E0-B30D-41DC-9310-79E8379480C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id="{134C1F57-83C4-46E5-8DD2-D31834898B5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a16="http://schemas.microsoft.com/office/drawing/2014/main" id="{42931249-DEBA-4C05-8679-FF7A1C18488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a16="http://schemas.microsoft.com/office/drawing/2014/main" id="{1D13A951-3BAB-4A20-A747-D1F2D4C448F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a16="http://schemas.microsoft.com/office/drawing/2014/main" id="{9DA833AD-0F7D-4488-8306-84669633C70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a:extLst>
            <a:ext uri="{FF2B5EF4-FFF2-40B4-BE49-F238E27FC236}">
              <a16:creationId xmlns:a16="http://schemas.microsoft.com/office/drawing/2014/main" id="{F32C0ED2-C0B2-4526-B64C-7826177633C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a16="http://schemas.microsoft.com/office/drawing/2014/main" id="{BDCB1986-440C-4E00-A35E-D605D79D2E8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a16="http://schemas.microsoft.com/office/drawing/2014/main" id="{C6535DC3-5BBF-4E3D-960D-FB25B128851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a16="http://schemas.microsoft.com/office/drawing/2014/main" id="{93B69CAE-015A-4014-8D22-4DE2FD858DA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a16="http://schemas.microsoft.com/office/drawing/2014/main" id="{85963340-058F-4943-B981-39ED0E369DA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a16="http://schemas.microsoft.com/office/drawing/2014/main" id="{790ACDD2-9633-4E94-9AD8-30F7354FB1F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a:extLst>
            <a:ext uri="{FF2B5EF4-FFF2-40B4-BE49-F238E27FC236}">
              <a16:creationId xmlns:a16="http://schemas.microsoft.com/office/drawing/2014/main" id="{C2C3C9A4-CF89-4FB6-B1A0-19C0A933426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id="{E4021878-C359-438B-BEC9-1C05AE15144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a:extLst>
            <a:ext uri="{FF2B5EF4-FFF2-40B4-BE49-F238E27FC236}">
              <a16:creationId xmlns:a16="http://schemas.microsoft.com/office/drawing/2014/main" id="{84AC50A3-A7E7-49C6-932D-AEB12A5FC63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78" name="直線コネクタ 77">
          <a:extLst>
            <a:ext uri="{FF2B5EF4-FFF2-40B4-BE49-F238E27FC236}">
              <a16:creationId xmlns:a16="http://schemas.microsoft.com/office/drawing/2014/main" id="{41582295-12F0-4DEE-9D9F-F3A21FC9F642}"/>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79" name="債務償還比率最小値テキスト">
          <a:extLst>
            <a:ext uri="{FF2B5EF4-FFF2-40B4-BE49-F238E27FC236}">
              <a16:creationId xmlns:a16="http://schemas.microsoft.com/office/drawing/2014/main" id="{7327C1E2-EE13-44DC-AA7D-C9B7E395BFEF}"/>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80" name="直線コネクタ 79">
          <a:extLst>
            <a:ext uri="{FF2B5EF4-FFF2-40B4-BE49-F238E27FC236}">
              <a16:creationId xmlns:a16="http://schemas.microsoft.com/office/drawing/2014/main" id="{FC7C6F17-28AB-4236-952D-60DA4D794E67}"/>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1" name="債務償還比率最大値テキスト">
          <a:extLst>
            <a:ext uri="{FF2B5EF4-FFF2-40B4-BE49-F238E27FC236}">
              <a16:creationId xmlns:a16="http://schemas.microsoft.com/office/drawing/2014/main" id="{29F3C772-8966-4190-BE93-5F05F306369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2" name="直線コネクタ 81">
          <a:extLst>
            <a:ext uri="{FF2B5EF4-FFF2-40B4-BE49-F238E27FC236}">
              <a16:creationId xmlns:a16="http://schemas.microsoft.com/office/drawing/2014/main" id="{8160A251-830B-494A-88E4-925EE169A9D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83" name="債務償還比率平均値テキスト">
          <a:extLst>
            <a:ext uri="{FF2B5EF4-FFF2-40B4-BE49-F238E27FC236}">
              <a16:creationId xmlns:a16="http://schemas.microsoft.com/office/drawing/2014/main" id="{8B117378-B047-414B-921F-1DE3290CF770}"/>
            </a:ext>
          </a:extLst>
        </xdr:cNvPr>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84" name="フローチャート: 判断 83">
          <a:extLst>
            <a:ext uri="{FF2B5EF4-FFF2-40B4-BE49-F238E27FC236}">
              <a16:creationId xmlns:a16="http://schemas.microsoft.com/office/drawing/2014/main" id="{BF39D38B-0271-4DBF-8A8D-C124CF727D94}"/>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85" name="フローチャート: 判断 84">
          <a:extLst>
            <a:ext uri="{FF2B5EF4-FFF2-40B4-BE49-F238E27FC236}">
              <a16:creationId xmlns:a16="http://schemas.microsoft.com/office/drawing/2014/main" id="{3FA46177-DD33-4349-97B3-DC1364FC6451}"/>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86" name="フローチャート: 判断 85">
          <a:extLst>
            <a:ext uri="{FF2B5EF4-FFF2-40B4-BE49-F238E27FC236}">
              <a16:creationId xmlns:a16="http://schemas.microsoft.com/office/drawing/2014/main" id="{87B596E9-FC3E-4BD0-BDAF-36AFB0B3CBD4}"/>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87" name="フローチャート: 判断 86">
          <a:extLst>
            <a:ext uri="{FF2B5EF4-FFF2-40B4-BE49-F238E27FC236}">
              <a16:creationId xmlns:a16="http://schemas.microsoft.com/office/drawing/2014/main" id="{1A453FFC-307B-4A80-AB34-82269EB92DFD}"/>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88" name="フローチャート: 判断 87">
          <a:extLst>
            <a:ext uri="{FF2B5EF4-FFF2-40B4-BE49-F238E27FC236}">
              <a16:creationId xmlns:a16="http://schemas.microsoft.com/office/drawing/2014/main" id="{AF8042DA-56B9-4235-A159-8C93029F0658}"/>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5891957-F2E5-443E-869B-D6A688C65E3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5F694B5-A3AF-4986-AF87-CF7A6C39C9E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9EE387C2-0B3F-4807-AB2A-A605AF8082E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1EAAFC1E-9FAD-4FAD-98A9-676CA892C0B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1B1E50B-EF78-4F33-A076-00374B849E1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18867</xdr:rowOff>
    </xdr:from>
    <xdr:to>
      <xdr:col>76</xdr:col>
      <xdr:colOff>73025</xdr:colOff>
      <xdr:row>29</xdr:row>
      <xdr:rowOff>120467</xdr:rowOff>
    </xdr:to>
    <xdr:sp macro="" textlink="">
      <xdr:nvSpPr>
        <xdr:cNvPr id="94" name="楕円 93">
          <a:extLst>
            <a:ext uri="{FF2B5EF4-FFF2-40B4-BE49-F238E27FC236}">
              <a16:creationId xmlns:a16="http://schemas.microsoft.com/office/drawing/2014/main" id="{F78A9A42-FBDE-474C-A5F5-098034C45921}"/>
            </a:ext>
          </a:extLst>
        </xdr:cNvPr>
        <xdr:cNvSpPr/>
      </xdr:nvSpPr>
      <xdr:spPr>
        <a:xfrm>
          <a:off x="14744700" y="57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41744</xdr:rowOff>
    </xdr:from>
    <xdr:ext cx="469744" cy="259045"/>
    <xdr:sp macro="" textlink="">
      <xdr:nvSpPr>
        <xdr:cNvPr id="95" name="債務償還比率該当値テキスト">
          <a:extLst>
            <a:ext uri="{FF2B5EF4-FFF2-40B4-BE49-F238E27FC236}">
              <a16:creationId xmlns:a16="http://schemas.microsoft.com/office/drawing/2014/main" id="{E44F478F-B250-4861-AC9B-8A22A891FFA0}"/>
            </a:ext>
          </a:extLst>
        </xdr:cNvPr>
        <xdr:cNvSpPr txBox="1"/>
      </xdr:nvSpPr>
      <xdr:spPr>
        <a:xfrm>
          <a:off x="14846300" y="561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7712</xdr:rowOff>
    </xdr:from>
    <xdr:to>
      <xdr:col>72</xdr:col>
      <xdr:colOff>123825</xdr:colOff>
      <xdr:row>29</xdr:row>
      <xdr:rowOff>109312</xdr:rowOff>
    </xdr:to>
    <xdr:sp macro="" textlink="">
      <xdr:nvSpPr>
        <xdr:cNvPr id="96" name="楕円 95">
          <a:extLst>
            <a:ext uri="{FF2B5EF4-FFF2-40B4-BE49-F238E27FC236}">
              <a16:creationId xmlns:a16="http://schemas.microsoft.com/office/drawing/2014/main" id="{8121918E-22EF-4F11-8721-F9644F320799}"/>
            </a:ext>
          </a:extLst>
        </xdr:cNvPr>
        <xdr:cNvSpPr/>
      </xdr:nvSpPr>
      <xdr:spPr>
        <a:xfrm>
          <a:off x="14033500" y="57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58512</xdr:rowOff>
    </xdr:from>
    <xdr:to>
      <xdr:col>76</xdr:col>
      <xdr:colOff>22225</xdr:colOff>
      <xdr:row>29</xdr:row>
      <xdr:rowOff>69667</xdr:rowOff>
    </xdr:to>
    <xdr:cxnSp macro="">
      <xdr:nvCxnSpPr>
        <xdr:cNvPr id="97" name="直線コネクタ 96">
          <a:extLst>
            <a:ext uri="{FF2B5EF4-FFF2-40B4-BE49-F238E27FC236}">
              <a16:creationId xmlns:a16="http://schemas.microsoft.com/office/drawing/2014/main" id="{6ED07989-CE7C-4410-9B96-0AA62C36A9E3}"/>
            </a:ext>
          </a:extLst>
        </xdr:cNvPr>
        <xdr:cNvCxnSpPr/>
      </xdr:nvCxnSpPr>
      <xdr:spPr>
        <a:xfrm>
          <a:off x="14084300" y="5802087"/>
          <a:ext cx="7112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29062</xdr:rowOff>
    </xdr:from>
    <xdr:to>
      <xdr:col>68</xdr:col>
      <xdr:colOff>123825</xdr:colOff>
      <xdr:row>29</xdr:row>
      <xdr:rowOff>130662</xdr:rowOff>
    </xdr:to>
    <xdr:sp macro="" textlink="">
      <xdr:nvSpPr>
        <xdr:cNvPr id="98" name="楕円 97">
          <a:extLst>
            <a:ext uri="{FF2B5EF4-FFF2-40B4-BE49-F238E27FC236}">
              <a16:creationId xmlns:a16="http://schemas.microsoft.com/office/drawing/2014/main" id="{60C13A53-1120-4A4C-8B67-D3E43C3A633F}"/>
            </a:ext>
          </a:extLst>
        </xdr:cNvPr>
        <xdr:cNvSpPr/>
      </xdr:nvSpPr>
      <xdr:spPr>
        <a:xfrm>
          <a:off x="13271500" y="57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58512</xdr:rowOff>
    </xdr:from>
    <xdr:to>
      <xdr:col>72</xdr:col>
      <xdr:colOff>73025</xdr:colOff>
      <xdr:row>29</xdr:row>
      <xdr:rowOff>79862</xdr:rowOff>
    </xdr:to>
    <xdr:cxnSp macro="">
      <xdr:nvCxnSpPr>
        <xdr:cNvPr id="99" name="直線コネクタ 98">
          <a:extLst>
            <a:ext uri="{FF2B5EF4-FFF2-40B4-BE49-F238E27FC236}">
              <a16:creationId xmlns:a16="http://schemas.microsoft.com/office/drawing/2014/main" id="{3722066F-9497-4ECD-BA85-3A698CD54CA7}"/>
            </a:ext>
          </a:extLst>
        </xdr:cNvPr>
        <xdr:cNvCxnSpPr/>
      </xdr:nvCxnSpPr>
      <xdr:spPr>
        <a:xfrm flipV="1">
          <a:off x="13322300" y="5802087"/>
          <a:ext cx="762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30741</xdr:rowOff>
    </xdr:from>
    <xdr:to>
      <xdr:col>64</xdr:col>
      <xdr:colOff>123825</xdr:colOff>
      <xdr:row>29</xdr:row>
      <xdr:rowOff>132341</xdr:rowOff>
    </xdr:to>
    <xdr:sp macro="" textlink="">
      <xdr:nvSpPr>
        <xdr:cNvPr id="100" name="楕円 99">
          <a:extLst>
            <a:ext uri="{FF2B5EF4-FFF2-40B4-BE49-F238E27FC236}">
              <a16:creationId xmlns:a16="http://schemas.microsoft.com/office/drawing/2014/main" id="{50AC7616-2918-49B5-A4C4-73C8A3E3C93D}"/>
            </a:ext>
          </a:extLst>
        </xdr:cNvPr>
        <xdr:cNvSpPr/>
      </xdr:nvSpPr>
      <xdr:spPr>
        <a:xfrm>
          <a:off x="12509500" y="577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79862</xdr:rowOff>
    </xdr:from>
    <xdr:to>
      <xdr:col>68</xdr:col>
      <xdr:colOff>73025</xdr:colOff>
      <xdr:row>29</xdr:row>
      <xdr:rowOff>81541</xdr:rowOff>
    </xdr:to>
    <xdr:cxnSp macro="">
      <xdr:nvCxnSpPr>
        <xdr:cNvPr id="101" name="直線コネクタ 100">
          <a:extLst>
            <a:ext uri="{FF2B5EF4-FFF2-40B4-BE49-F238E27FC236}">
              <a16:creationId xmlns:a16="http://schemas.microsoft.com/office/drawing/2014/main" id="{222D2F04-5BA2-4054-BA2B-07A166FA94B9}"/>
            </a:ext>
          </a:extLst>
        </xdr:cNvPr>
        <xdr:cNvCxnSpPr/>
      </xdr:nvCxnSpPr>
      <xdr:spPr>
        <a:xfrm flipV="1">
          <a:off x="12560300" y="5823437"/>
          <a:ext cx="762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22945</xdr:rowOff>
    </xdr:from>
    <xdr:to>
      <xdr:col>60</xdr:col>
      <xdr:colOff>123825</xdr:colOff>
      <xdr:row>29</xdr:row>
      <xdr:rowOff>124545</xdr:rowOff>
    </xdr:to>
    <xdr:sp macro="" textlink="">
      <xdr:nvSpPr>
        <xdr:cNvPr id="102" name="楕円 101">
          <a:extLst>
            <a:ext uri="{FF2B5EF4-FFF2-40B4-BE49-F238E27FC236}">
              <a16:creationId xmlns:a16="http://schemas.microsoft.com/office/drawing/2014/main" id="{06B51E66-926A-406C-A3FF-C8F991D6F63D}"/>
            </a:ext>
          </a:extLst>
        </xdr:cNvPr>
        <xdr:cNvSpPr/>
      </xdr:nvSpPr>
      <xdr:spPr>
        <a:xfrm>
          <a:off x="11747500" y="57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73745</xdr:rowOff>
    </xdr:from>
    <xdr:to>
      <xdr:col>64</xdr:col>
      <xdr:colOff>73025</xdr:colOff>
      <xdr:row>29</xdr:row>
      <xdr:rowOff>81541</xdr:rowOff>
    </xdr:to>
    <xdr:cxnSp macro="">
      <xdr:nvCxnSpPr>
        <xdr:cNvPr id="103" name="直線コネクタ 102">
          <a:extLst>
            <a:ext uri="{FF2B5EF4-FFF2-40B4-BE49-F238E27FC236}">
              <a16:creationId xmlns:a16="http://schemas.microsoft.com/office/drawing/2014/main" id="{9AFCB589-0687-4262-8AC1-088150B3BE13}"/>
            </a:ext>
          </a:extLst>
        </xdr:cNvPr>
        <xdr:cNvCxnSpPr/>
      </xdr:nvCxnSpPr>
      <xdr:spPr>
        <a:xfrm>
          <a:off x="11798300" y="5817320"/>
          <a:ext cx="762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04" name="n_1aveValue債務償還比率">
          <a:extLst>
            <a:ext uri="{FF2B5EF4-FFF2-40B4-BE49-F238E27FC236}">
              <a16:creationId xmlns:a16="http://schemas.microsoft.com/office/drawing/2014/main" id="{B1FEE81C-4F40-4FF4-BAA2-D54490478C11}"/>
            </a:ext>
          </a:extLst>
        </xdr:cNvPr>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05" name="n_2aveValue債務償還比率">
          <a:extLst>
            <a:ext uri="{FF2B5EF4-FFF2-40B4-BE49-F238E27FC236}">
              <a16:creationId xmlns:a16="http://schemas.microsoft.com/office/drawing/2014/main" id="{ECBD8F32-6F2B-44EE-97A5-A893F198B960}"/>
            </a:ext>
          </a:extLst>
        </xdr:cNvPr>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06" name="n_3aveValue債務償還比率">
          <a:extLst>
            <a:ext uri="{FF2B5EF4-FFF2-40B4-BE49-F238E27FC236}">
              <a16:creationId xmlns:a16="http://schemas.microsoft.com/office/drawing/2014/main" id="{A8926F24-220E-4E16-9355-74F1F160D742}"/>
            </a:ext>
          </a:extLst>
        </xdr:cNvPr>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07" name="n_4aveValue債務償還比率">
          <a:extLst>
            <a:ext uri="{FF2B5EF4-FFF2-40B4-BE49-F238E27FC236}">
              <a16:creationId xmlns:a16="http://schemas.microsoft.com/office/drawing/2014/main" id="{78C82E47-5997-4940-8F24-6EC6009F9104}"/>
            </a:ext>
          </a:extLst>
        </xdr:cNvPr>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125839</xdr:rowOff>
    </xdr:from>
    <xdr:ext cx="469744" cy="259045"/>
    <xdr:sp macro="" textlink="">
      <xdr:nvSpPr>
        <xdr:cNvPr id="108" name="n_1mainValue債務償還比率">
          <a:extLst>
            <a:ext uri="{FF2B5EF4-FFF2-40B4-BE49-F238E27FC236}">
              <a16:creationId xmlns:a16="http://schemas.microsoft.com/office/drawing/2014/main" id="{6EF6BB9A-8902-4B06-96DD-01AFE6547949}"/>
            </a:ext>
          </a:extLst>
        </xdr:cNvPr>
        <xdr:cNvSpPr txBox="1"/>
      </xdr:nvSpPr>
      <xdr:spPr>
        <a:xfrm>
          <a:off x="13836727" y="552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147189</xdr:rowOff>
    </xdr:from>
    <xdr:ext cx="469744" cy="259045"/>
    <xdr:sp macro="" textlink="">
      <xdr:nvSpPr>
        <xdr:cNvPr id="109" name="n_2mainValue債務償還比率">
          <a:extLst>
            <a:ext uri="{FF2B5EF4-FFF2-40B4-BE49-F238E27FC236}">
              <a16:creationId xmlns:a16="http://schemas.microsoft.com/office/drawing/2014/main" id="{053496E5-04AF-4EE2-A688-FC0732F88CBE}"/>
            </a:ext>
          </a:extLst>
        </xdr:cNvPr>
        <xdr:cNvSpPr txBox="1"/>
      </xdr:nvSpPr>
      <xdr:spPr>
        <a:xfrm>
          <a:off x="13087427" y="554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148868</xdr:rowOff>
    </xdr:from>
    <xdr:ext cx="469744" cy="259045"/>
    <xdr:sp macro="" textlink="">
      <xdr:nvSpPr>
        <xdr:cNvPr id="110" name="n_3mainValue債務償還比率">
          <a:extLst>
            <a:ext uri="{FF2B5EF4-FFF2-40B4-BE49-F238E27FC236}">
              <a16:creationId xmlns:a16="http://schemas.microsoft.com/office/drawing/2014/main" id="{AB464513-E5A5-4463-B1A4-2F774F9BDBB0}"/>
            </a:ext>
          </a:extLst>
        </xdr:cNvPr>
        <xdr:cNvSpPr txBox="1"/>
      </xdr:nvSpPr>
      <xdr:spPr>
        <a:xfrm>
          <a:off x="12325427" y="554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141072</xdr:rowOff>
    </xdr:from>
    <xdr:ext cx="469744" cy="259045"/>
    <xdr:sp macro="" textlink="">
      <xdr:nvSpPr>
        <xdr:cNvPr id="111" name="n_4mainValue債務償還比率">
          <a:extLst>
            <a:ext uri="{FF2B5EF4-FFF2-40B4-BE49-F238E27FC236}">
              <a16:creationId xmlns:a16="http://schemas.microsoft.com/office/drawing/2014/main" id="{E7A833CA-7858-4033-9109-B313854C0CFA}"/>
            </a:ext>
          </a:extLst>
        </xdr:cNvPr>
        <xdr:cNvSpPr txBox="1"/>
      </xdr:nvSpPr>
      <xdr:spPr>
        <a:xfrm>
          <a:off x="11563427" y="55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a:extLst>
            <a:ext uri="{FF2B5EF4-FFF2-40B4-BE49-F238E27FC236}">
              <a16:creationId xmlns:a16="http://schemas.microsoft.com/office/drawing/2014/main" id="{2C0E8482-E245-488F-80B9-B3CA452A9B1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a:extLst>
            <a:ext uri="{FF2B5EF4-FFF2-40B4-BE49-F238E27FC236}">
              <a16:creationId xmlns:a16="http://schemas.microsoft.com/office/drawing/2014/main" id="{3C5556B7-E975-4DD8-8147-2BFBAB5D6AA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a:extLst>
            <a:ext uri="{FF2B5EF4-FFF2-40B4-BE49-F238E27FC236}">
              <a16:creationId xmlns:a16="http://schemas.microsoft.com/office/drawing/2014/main" id="{7676EC26-7AF0-47F3-9902-772A32DE9B08}"/>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a:extLst>
            <a:ext uri="{FF2B5EF4-FFF2-40B4-BE49-F238E27FC236}">
              <a16:creationId xmlns:a16="http://schemas.microsoft.com/office/drawing/2014/main" id="{0B810E19-AC7F-4668-8450-DE0BD57286B6}"/>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a:extLst>
            <a:ext uri="{FF2B5EF4-FFF2-40B4-BE49-F238E27FC236}">
              <a16:creationId xmlns:a16="http://schemas.microsoft.com/office/drawing/2014/main" id="{501AFF2D-8AE2-45C1-B0BF-21248006EB6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a:extLst>
            <a:ext uri="{FF2B5EF4-FFF2-40B4-BE49-F238E27FC236}">
              <a16:creationId xmlns:a16="http://schemas.microsoft.com/office/drawing/2014/main" id="{589B5588-C640-40E0-8DFF-FD9E9114253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E0448A-A4DE-4FE7-8C05-ACFA4B8912C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F2F0B4-8C62-4CBD-85B8-1903B00D3C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6BE761F-0D0E-4951-808A-3545EDB01EE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E30DA9-AE05-4706-8B9A-27D420A7D3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15C38C-0E8B-4680-8083-7976CCF5F1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3A1288-98B0-46FB-9BC3-9CD415E6B1D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117559-F0F3-4C06-9FD4-3B53B1731B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5C22188-3800-4828-A440-8FA1245EB38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895A48-8AE1-4915-B88D-CCE4C180C4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6E3B1A-C234-4656-B4AF-2C1C020D62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
5,533
225.52
4,706,913
4,561,182
69,527
2,591,357
3,611,055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300DD8-E236-41B1-81B9-BE696593B2F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EBB371-9D29-498C-921E-E9A1CB7C9F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6FEB55-FED3-4C74-ACC3-5E674855DB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EE426C-3613-49F8-B78D-EC5A3AD740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17EAC5-4062-4A9F-8F46-D82AC08F43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A8B43A7-5025-418B-94E6-ED8E327BCD6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9D70631F-2074-4065-91B9-F4E1E1C2A68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393D10EB-CC39-47B6-8AEF-69E31AE2676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3955A0A2-27A1-4C23-B52E-F41D1D4B7F8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9071BDF7-1FA9-4659-B48E-7A2070732D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F5BD87FC-6163-4C31-8C8E-BD7D6890074B}"/>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284297BF-D172-4331-916E-D2C4B6472C3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E3CC9737-5D3B-4EC1-B54A-8BC90E14D1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3E37F2E9-6410-4805-9BB6-66FE2DC9B81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5BB80F-285E-4A33-B631-7C0952F336C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441F09-00ED-43D0-A11E-51A53296C3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1A66CA-CAA2-489D-858C-514D1953D06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340BC1-82AA-4FE5-9607-18A643D0789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B61C6A-DC4A-4F0E-8EE3-366A65EC3B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7A67F8-1B61-4BDC-841B-DB82AE629D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F97EA8-B217-43A0-86D2-8A17488EA8D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EC1B51-445E-4543-84F0-C283DC7D45D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144BF3-D842-43B2-8D71-ADD8BE37D4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417D39-51F9-4739-A7AA-F8F92C3CF8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
5,533
225.52
4,706,913
4,561,182
69,527
2,591,357
3,611,055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39BD5C-9AF1-43F4-A50A-CA3E8A61B0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C6A540-1A79-453A-AD4E-2716B4DF4BB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3FCCA3-6DA2-4085-8C7A-97B48F3747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34DC1D-15CC-4692-9242-58A6D0795A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E1E1AB-24CC-4564-A689-D7BC22D9B8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A0E44AA-6438-4B15-BD82-4DA1655FB5D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01B7557-F970-4295-9E3B-80252CAB7F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71A0DCE9-45B1-4201-8849-3EEC13E577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4116C484-A951-4CEE-8F83-F96EED138B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BE97C642-9CB2-4961-9587-5EC818A7DA9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C163DCBF-2D9C-4FB2-A8B9-734645C90BBA}"/>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85AE9989-F6CC-44DD-87F3-9B80AD98D5F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61BDFBA4-C532-41D1-8ADA-AB297EB197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3BD54E3C-7E7F-4AE0-ABC4-82D8EC8E2C4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
5,533
225.52
4,706,913
4,561,182
69,527
2,591,357
3,611,055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山間地であることや立地企業が少ないことに加えて、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法人村民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建設業の業績良化により増加しているが、固定資産税は土地の時点修正による宅地評価額の減等により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減少しており、類似団体と比して低く、財政力指数が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経常経費の更なる圧縮等による歳出削減と、徴収の体制を強化し滞納額の縮減による税収の増加を図り、財政基準の強化に努める。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経常経費の削減に努め、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84.5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83.6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項目別では、人件費が給与改定等に伴う増はあるものの、退職者人数より新規職員の採用人数を抑制し、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一部事務組合等への負担金等が増加し、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公債費が新規借入はあるものの村債の発行を抑制し、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前年度と同率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今後も、各計画に即した経常経費の抑制や、村債充当事業の選別実施による村債発行額の抑制に努め、財政構造の弾力性に努める。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62</xdr:row>
      <xdr:rowOff>140970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274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27432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708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63</xdr:row>
      <xdr:rowOff>27432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4191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112014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405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類似団体平均を上回っている要因は、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人件費は給与改定等に伴う増加はあるものの、退職者人数より新規職員の採用数を抑制し経費の削減に努めているが、物件費は、東日本大震災の影響による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め池の底質除去処理事業委託費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、農業系汚染廃棄物処理事業に伴う物件費が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昨年度と比較して減少しているものの、依然として高い状況にあるためである。今後は、原子力災害に伴う復興を進め、物件費の抑制を図る。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153628</xdr:rowOff>
    </xdr:from>
    <xdr:to>
      <xdr:col>23</xdr:col>
      <xdr:colOff>133350</xdr:colOff>
      <xdr:row>88</xdr:row>
      <xdr:rowOff>73899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69628"/>
          <a:ext cx="0" cy="12918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45976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3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73899</xdr:rowOff>
    </xdr:from>
    <xdr:to>
      <xdr:col>24</xdr:col>
      <xdr:colOff>12700</xdr:colOff>
      <xdr:row>88</xdr:row>
      <xdr:rowOff>73899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161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68555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153628</xdr:rowOff>
    </xdr:from>
    <xdr:to>
      <xdr:col>24</xdr:col>
      <xdr:colOff>12700</xdr:colOff>
      <xdr:row>80</xdr:row>
      <xdr:rowOff>153628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6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103649</xdr:rowOff>
    </xdr:from>
    <xdr:to>
      <xdr:col>23</xdr:col>
      <xdr:colOff>133350</xdr:colOff>
      <xdr:row>84</xdr:row>
      <xdr:rowOff>3118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333999"/>
          <a:ext cx="838200" cy="7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100373</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87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83846</xdr:rowOff>
    </xdr:from>
    <xdr:to>
      <xdr:col>23</xdr:col>
      <xdr:colOff>184150</xdr:colOff>
      <xdr:row>83</xdr:row>
      <xdr:rowOff>13996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105445</xdr:rowOff>
    </xdr:from>
    <xdr:to>
      <xdr:col>19</xdr:col>
      <xdr:colOff>133350</xdr:colOff>
      <xdr:row>84</xdr:row>
      <xdr:rowOff>3118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35795"/>
          <a:ext cx="889000" cy="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61559</xdr:rowOff>
    </xdr:from>
    <xdr:to>
      <xdr:col>19</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1886</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89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105445</xdr:rowOff>
    </xdr:from>
    <xdr:to>
      <xdr:col>15</xdr:col>
      <xdr:colOff>82550</xdr:colOff>
      <xdr:row>87</xdr:row>
      <xdr:rowOff>149495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335795"/>
          <a:ext cx="889000" cy="7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57414</xdr:rowOff>
    </xdr:from>
    <xdr:to>
      <xdr:col>15</xdr:col>
      <xdr:colOff>133350</xdr:colOff>
      <xdr:row>82</xdr:row>
      <xdr:rowOff>159014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169191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149495</xdr:rowOff>
    </xdr:from>
    <xdr:to>
      <xdr:col>11</xdr:col>
      <xdr:colOff>31750</xdr:colOff>
      <xdr:row>89</xdr:row>
      <xdr:rowOff>158638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5065645"/>
          <a:ext cx="8890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69667</xdr:rowOff>
    </xdr:from>
    <xdr:to>
      <xdr:col>11</xdr:col>
      <xdr:colOff>82550</xdr:colOff>
      <xdr:row>82</xdr:row>
      <xdr:rowOff>171267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9994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39181</xdr:rowOff>
    </xdr:from>
    <xdr:to>
      <xdr:col>7</xdr:col>
      <xdr:colOff>31750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52849</xdr:rowOff>
    </xdr:from>
    <xdr:to>
      <xdr:col>23</xdr:col>
      <xdr:colOff>184150</xdr:colOff>
      <xdr:row>83</xdr:row>
      <xdr:rowOff>154449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8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24926</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5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123768</xdr:rowOff>
    </xdr:from>
    <xdr:to>
      <xdr:col>19</xdr:col>
      <xdr:colOff>184150</xdr:colOff>
      <xdr:row>84</xdr:row>
      <xdr:rowOff>53918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5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38695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4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54645</xdr:rowOff>
    </xdr:from>
    <xdr:to>
      <xdr:col>15</xdr:col>
      <xdr:colOff>133350</xdr:colOff>
      <xdr:row>83</xdr:row>
      <xdr:rowOff>156245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141022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7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98695</xdr:rowOff>
    </xdr:from>
    <xdr:to>
      <xdr:col>11</xdr:col>
      <xdr:colOff>82550</xdr:colOff>
      <xdr:row>88</xdr:row>
      <xdr:rowOff>28845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5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13622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5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107838</xdr:rowOff>
    </xdr:from>
    <xdr:to>
      <xdr:col>7</xdr:col>
      <xdr:colOff>31750</xdr:colOff>
      <xdr:row>90</xdr:row>
      <xdr:rowOff>37988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53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22765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545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給与体系の見直しの遅れや、職員年齢構成のばらつき等により類似団体の平均を上回っている。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歳以上の職員の昇給停止を実施しており、今後は、組織の見直し等を適宜実施し、給与の適正化に努める。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87</xdr:row>
      <xdr:rowOff>131234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881100"/>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103311</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131234</xdr:rowOff>
    </xdr:from>
    <xdr:to>
      <xdr:col>81</xdr:col>
      <xdr:colOff>133350</xdr:colOff>
      <xdr:row>87</xdr:row>
      <xdr:rowOff>131234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80434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504738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158873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8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142346</xdr:rowOff>
    </xdr:from>
    <xdr:to>
      <xdr:col>81</xdr:col>
      <xdr:colOff>95250</xdr:colOff>
      <xdr:row>85</xdr:row>
      <xdr:rowOff>72496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50271</xdr:rowOff>
    </xdr:from>
    <xdr:to>
      <xdr:col>77</xdr:col>
      <xdr:colOff>44450</xdr:colOff>
      <xdr:row>88</xdr:row>
      <xdr:rowOff>80434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513787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122238</xdr:rowOff>
    </xdr:from>
    <xdr:to>
      <xdr:col>77</xdr:col>
      <xdr:colOff>95250</xdr:colOff>
      <xdr:row>85</xdr:row>
      <xdr:rowOff>52388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62565</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29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50271</xdr:rowOff>
    </xdr:from>
    <xdr:to>
      <xdr:col>72</xdr:col>
      <xdr:colOff>203200</xdr:colOff>
      <xdr:row>89</xdr:row>
      <xdr:rowOff>100013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5137871"/>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59796</xdr:rowOff>
    </xdr:from>
    <xdr:to>
      <xdr:col>68</xdr:col>
      <xdr:colOff>152400</xdr:colOff>
      <xdr:row>89</xdr:row>
      <xdr:rowOff>100013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53188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142346</xdr:rowOff>
    </xdr:from>
    <xdr:to>
      <xdr:col>64</xdr:col>
      <xdr:colOff>152400</xdr:colOff>
      <xdr:row>85</xdr:row>
      <xdr:rowOff>72496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82673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147761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8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170921</xdr:rowOff>
    </xdr:from>
    <xdr:to>
      <xdr:col>73</xdr:col>
      <xdr:colOff>44450</xdr:colOff>
      <xdr:row>88</xdr:row>
      <xdr:rowOff>101071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0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85848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17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49213</xdr:rowOff>
    </xdr:from>
    <xdr:to>
      <xdr:col>68</xdr:col>
      <xdr:colOff>203200</xdr:colOff>
      <xdr:row>89</xdr:row>
      <xdr:rowOff>150813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3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135590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39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8996</xdr:rowOff>
    </xdr:from>
    <xdr:to>
      <xdr:col>64</xdr:col>
      <xdr:colOff>152400</xdr:colOff>
      <xdr:row>89</xdr:row>
      <xdr:rowOff>110596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2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95373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定員適正化計画における、職員の削減目標（１０名）は達成しており、本村の地理的要因によって類似団体平均より若干上回っている。今後も、適正な定員管理に努めていく。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149066</xdr:rowOff>
    </xdr:from>
    <xdr:to>
      <xdr:col>81</xdr:col>
      <xdr:colOff>44450</xdr:colOff>
      <xdr:row>61</xdr:row>
      <xdr:rowOff>19844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36066"/>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149066</xdr:rowOff>
    </xdr:from>
    <xdr:to>
      <xdr:col>77</xdr:col>
      <xdr:colOff>44450</xdr:colOff>
      <xdr:row>60</xdr:row>
      <xdr:rowOff>167163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4360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161131</xdr:rowOff>
    </xdr:from>
    <xdr:to>
      <xdr:col>72</xdr:col>
      <xdr:colOff>203200</xdr:colOff>
      <xdr:row>60</xdr:row>
      <xdr:rowOff>167163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4813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101409</xdr:rowOff>
    </xdr:from>
    <xdr:to>
      <xdr:col>68</xdr:col>
      <xdr:colOff>152400</xdr:colOff>
      <xdr:row>60</xdr:row>
      <xdr:rowOff>161131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88409"/>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140494</xdr:rowOff>
    </xdr:from>
    <xdr:to>
      <xdr:col>81</xdr:col>
      <xdr:colOff>95250</xdr:colOff>
      <xdr:row>61</xdr:row>
      <xdr:rowOff>70644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112571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9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98266</xdr:rowOff>
    </xdr:from>
    <xdr:to>
      <xdr:col>77</xdr:col>
      <xdr:colOff>95250</xdr:colOff>
      <xdr:row>61</xdr:row>
      <xdr:rowOff>28416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13193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71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116363</xdr:rowOff>
    </xdr:from>
    <xdr:to>
      <xdr:col>73</xdr:col>
      <xdr:colOff>44450</xdr:colOff>
      <xdr:row>61</xdr:row>
      <xdr:rowOff>46513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31290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8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110331</xdr:rowOff>
    </xdr:from>
    <xdr:to>
      <xdr:col>68</xdr:col>
      <xdr:colOff>203200</xdr:colOff>
      <xdr:row>61</xdr:row>
      <xdr:rowOff>40481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25258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50609</xdr:rowOff>
    </xdr:from>
    <xdr:to>
      <xdr:col>64</xdr:col>
      <xdr:colOff>152400</xdr:colOff>
      <xdr:row>60</xdr:row>
      <xdr:rowOff>152209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136986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村債の発行額を抑制してきたことと、辺地債や学校教育施設整備事業債等の基準財政需要額に算入される村債発行が多く、年々低下しているため類似団体平均に近づいている。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今後も、村債充当事業については、年次計画に基づき実施し、発行額の抑制に努める。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また、債務負担行為に基づく支出のうち公債費に準ずるものは、特別養護老人ホームの建設に係る償還負担金のみ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71374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911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71374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61722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8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90678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8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村債の現在高は前年度より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、債務負担行為に基づく支出予定額は、償還の終了等による減少、組合等負担等見込額は、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一部事務組合等への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負担額が増加、充当可能財源である財政調整基金は前年度より減少し、類似団体平均を上回っているため、今後においても村債の発行や債務負担行為による財政負担の増加を極力抑制していく。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95917</xdr:rowOff>
    </xdr:from>
    <xdr:to>
      <xdr:col>81</xdr:col>
      <xdr:colOff>44450</xdr:colOff>
      <xdr:row>15</xdr:row>
      <xdr:rowOff>168910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667667"/>
          <a:ext cx="8382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95917</xdr:rowOff>
    </xdr:from>
    <xdr:to>
      <xdr:col>77</xdr:col>
      <xdr:colOff>44450</xdr:colOff>
      <xdr:row>15</xdr:row>
      <xdr:rowOff>106172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66766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106172</xdr:rowOff>
    </xdr:from>
    <xdr:to>
      <xdr:col>72</xdr:col>
      <xdr:colOff>203200</xdr:colOff>
      <xdr:row>15</xdr:row>
      <xdr:rowOff>123666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677922"/>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123666</xdr:rowOff>
    </xdr:from>
    <xdr:to>
      <xdr:col>68</xdr:col>
      <xdr:colOff>152400</xdr:colOff>
      <xdr:row>15</xdr:row>
      <xdr:rowOff>136335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695416"/>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118110</xdr:rowOff>
    </xdr:from>
    <xdr:to>
      <xdr:col>81</xdr:col>
      <xdr:colOff>95250</xdr:colOff>
      <xdr:row>16</xdr:row>
      <xdr:rowOff>48260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90187</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45117</xdr:rowOff>
    </xdr:from>
    <xdr:to>
      <xdr:col>77</xdr:col>
      <xdr:colOff>95250</xdr:colOff>
      <xdr:row>15</xdr:row>
      <xdr:rowOff>146717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6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131494</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703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55372</xdr:rowOff>
    </xdr:from>
    <xdr:to>
      <xdr:col>73</xdr:col>
      <xdr:colOff>44450</xdr:colOff>
      <xdr:row>15</xdr:row>
      <xdr:rowOff>156972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141749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7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72866</xdr:rowOff>
    </xdr:from>
    <xdr:to>
      <xdr:col>68</xdr:col>
      <xdr:colOff>203200</xdr:colOff>
      <xdr:row>16</xdr:row>
      <xdr:rowOff>3016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6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159243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7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85535</xdr:rowOff>
    </xdr:from>
    <xdr:to>
      <xdr:col>64</xdr:col>
      <xdr:colOff>152400</xdr:colOff>
      <xdr:row>16</xdr:row>
      <xdr:rowOff>15685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6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462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74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
5,533
225.52
4,706,913
4,561,182
69,527
2,591,357
3,611,055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給与改定等に伴う増はあるものの、退職者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人数より新規職員の採用人数を抑制し、昨年度より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ポイントの減少しているが、類似団体平均を上回っている。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歳以上の職員の昇給停止を実施しており、今後も、職員人件費の抑制に努めていく。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211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43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給食業務委託料の増加、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各種システム・設備等の保守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ガソリン代等の燃料費の抑制等に努めたが、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経常経費については、今後ともコスト削減を行うなど引き続き抑制を図る。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98425</xdr:rowOff>
    </xdr:from>
    <xdr:to>
      <xdr:col>82</xdr:col>
      <xdr:colOff>107950</xdr:colOff>
      <xdr:row>16</xdr:row>
      <xdr:rowOff>121285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416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98425</xdr:rowOff>
    </xdr:from>
    <xdr:to>
      <xdr:col>78</xdr:col>
      <xdr:colOff>69850</xdr:colOff>
      <xdr:row>16</xdr:row>
      <xdr:rowOff>98425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41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155575</xdr:rowOff>
    </xdr:from>
    <xdr:to>
      <xdr:col>73</xdr:col>
      <xdr:colOff>180975</xdr:colOff>
      <xdr:row>16</xdr:row>
      <xdr:rowOff>98425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273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144145</xdr:rowOff>
    </xdr:from>
    <xdr:to>
      <xdr:col>69</xdr:col>
      <xdr:colOff>92075</xdr:colOff>
      <xdr:row>15</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15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70485</xdr:rowOff>
    </xdr:from>
    <xdr:to>
      <xdr:col>82</xdr:col>
      <xdr:colOff>158750</xdr:colOff>
      <xdr:row>17</xdr:row>
      <xdr:rowOff>635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42562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47625</xdr:rowOff>
    </xdr:from>
    <xdr:to>
      <xdr:col>78</xdr:col>
      <xdr:colOff>120650</xdr:colOff>
      <xdr:row>16</xdr:row>
      <xdr:rowOff>149225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47625</xdr:rowOff>
    </xdr:from>
    <xdr:to>
      <xdr:col>74</xdr:col>
      <xdr:colOff>31750</xdr:colOff>
      <xdr:row>16</xdr:row>
      <xdr:rowOff>149225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104775</xdr:rowOff>
    </xdr:from>
    <xdr:to>
      <xdr:col>69</xdr:col>
      <xdr:colOff>142875</xdr:colOff>
      <xdr:row>16</xdr:row>
      <xdr:rowOff>34925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19702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93345</xdr:rowOff>
    </xdr:from>
    <xdr:to>
      <xdr:col>65</xdr:col>
      <xdr:colOff>53975</xdr:colOff>
      <xdr:row>16</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8272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少子高齢化の進展に伴い、増加は避けられない見込みではあるが、支給要件の見直し等により、上昇率の平準化に努める。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56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88900</xdr:rowOff>
    </xdr:from>
    <xdr:to>
      <xdr:col>15</xdr:col>
      <xdr:colOff>98425</xdr:colOff>
      <xdr:row>53</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118127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38100</xdr:rowOff>
    </xdr:from>
    <xdr:to>
      <xdr:col>11</xdr:col>
      <xdr:colOff>60325</xdr:colOff>
      <xdr:row>53</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国民健康保険、後期高齢者医療）が減少し、昨年度と比較して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今後は、特別会計の健全化に努めていく。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57</xdr:row>
      <xdr:rowOff>110998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379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88138</xdr:rowOff>
    </xdr:from>
    <xdr:to>
      <xdr:col>78</xdr:col>
      <xdr:colOff>69850</xdr:colOff>
      <xdr:row>57</xdr:row>
      <xdr:rowOff>110998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60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88138</xdr:rowOff>
    </xdr:from>
    <xdr:to>
      <xdr:col>73</xdr:col>
      <xdr:colOff>180975</xdr:colOff>
      <xdr:row>57</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60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133858</xdr:rowOff>
    </xdr:from>
    <xdr:to>
      <xdr:col>69</xdr:col>
      <xdr:colOff>92075</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06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158005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37338</xdr:rowOff>
    </xdr:from>
    <xdr:to>
      <xdr:col>74</xdr:col>
      <xdr:colOff>31750</xdr:colOff>
      <xdr:row>57</xdr:row>
      <xdr:rowOff>138938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123715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83058</xdr:rowOff>
    </xdr:from>
    <xdr:to>
      <xdr:col>65</xdr:col>
      <xdr:colOff>53975</xdr:colOff>
      <xdr:row>58</xdr:row>
      <xdr:rowOff>13208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169435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補助費等については、一部事務組合等への負担金等が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今後において、一部事務組合等への経常的な負担金や各種団体等への補助金について見直し等を図り、経費の削減に努めていく。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21844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48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574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62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村債の新規の借入はあるものの、村債の発行を抑制し、辺地債や学校教育施設整備事業債等の基準財政需要額に算入される村債を多く活用してきたことで、類似団体平均を下回っている。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今後においても、村債充当事業の重点選別化を図り、発行額の抑制に努める。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80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10413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800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10413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12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10413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公債費以外の状況については、昨年度と比較して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各計画に則し経常経費の更なる抑制を図り、財政構造の弾力性を維持しながら健全な財政運営に努めていく必要がある。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81280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0703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104139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520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21844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69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146575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15017</xdr:rowOff>
    </xdr:from>
    <xdr:to>
      <xdr:col>29</xdr:col>
      <xdr:colOff>127000</xdr:colOff>
      <xdr:row>17</xdr:row>
      <xdr:rowOff>15071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77292"/>
          <a:ext cx="647700" cy="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15071</xdr:rowOff>
    </xdr:from>
    <xdr:to>
      <xdr:col>26</xdr:col>
      <xdr:colOff>50800</xdr:colOff>
      <xdr:row>17</xdr:row>
      <xdr:rowOff>20448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77346"/>
          <a:ext cx="698500" cy="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20448</xdr:rowOff>
    </xdr:from>
    <xdr:to>
      <xdr:col>22</xdr:col>
      <xdr:colOff>114300</xdr:colOff>
      <xdr:row>17</xdr:row>
      <xdr:rowOff>65912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82723"/>
          <a:ext cx="698500" cy="45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62081</xdr:rowOff>
    </xdr:from>
    <xdr:to>
      <xdr:col>18</xdr:col>
      <xdr:colOff>177800</xdr:colOff>
      <xdr:row>17</xdr:row>
      <xdr:rowOff>65912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24356"/>
          <a:ext cx="698500" cy="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135667</xdr:rowOff>
    </xdr:from>
    <xdr:to>
      <xdr:col>29</xdr:col>
      <xdr:colOff>177800</xdr:colOff>
      <xdr:row>17</xdr:row>
      <xdr:rowOff>65817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152194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135721</xdr:rowOff>
    </xdr:from>
    <xdr:to>
      <xdr:col>26</xdr:col>
      <xdr:colOff>101600</xdr:colOff>
      <xdr:row>17</xdr:row>
      <xdr:rowOff>65871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26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76048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9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141098</xdr:rowOff>
    </xdr:from>
    <xdr:to>
      <xdr:col>22</xdr:col>
      <xdr:colOff>165100</xdr:colOff>
      <xdr:row>17</xdr:row>
      <xdr:rowOff>71248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3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81425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15112</xdr:rowOff>
    </xdr:from>
    <xdr:to>
      <xdr:col>19</xdr:col>
      <xdr:colOff>38100</xdr:colOff>
      <xdr:row>17</xdr:row>
      <xdr:rowOff>116712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7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126889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4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11281</xdr:rowOff>
    </xdr:from>
    <xdr:to>
      <xdr:col>15</xdr:col>
      <xdr:colOff>101600</xdr:colOff>
      <xdr:row>17</xdr:row>
      <xdr:rowOff>112881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7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123058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4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114819</xdr:rowOff>
    </xdr:from>
    <xdr:to>
      <xdr:col>29</xdr:col>
      <xdr:colOff>127000</xdr:colOff>
      <xdr:row>35</xdr:row>
      <xdr:rowOff>163184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25169"/>
          <a:ext cx="647700" cy="48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147961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5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76953</xdr:rowOff>
    </xdr:from>
    <xdr:to>
      <xdr:col>26</xdr:col>
      <xdr:colOff>50800</xdr:colOff>
      <xdr:row>35</xdr:row>
      <xdr:rowOff>114819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87303"/>
          <a:ext cx="698500" cy="3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76953</xdr:rowOff>
    </xdr:from>
    <xdr:to>
      <xdr:col>22</xdr:col>
      <xdr:colOff>114300</xdr:colOff>
      <xdr:row>35</xdr:row>
      <xdr:rowOff>142676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87303"/>
          <a:ext cx="698500" cy="65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132666</xdr:rowOff>
    </xdr:from>
    <xdr:to>
      <xdr:col>18</xdr:col>
      <xdr:colOff>177800</xdr:colOff>
      <xdr:row>35</xdr:row>
      <xdr:rowOff>142676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43016"/>
          <a:ext cx="698500" cy="1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112384</xdr:rowOff>
    </xdr:from>
    <xdr:to>
      <xdr:col>29</xdr:col>
      <xdr:colOff>177800</xdr:colOff>
      <xdr:row>35</xdr:row>
      <xdr:rowOff>213984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22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300361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64019</xdr:rowOff>
    </xdr:from>
    <xdr:to>
      <xdr:col>26</xdr:col>
      <xdr:colOff>101600</xdr:colOff>
      <xdr:row>35</xdr:row>
      <xdr:rowOff>165619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7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175796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26153</xdr:rowOff>
    </xdr:from>
    <xdr:to>
      <xdr:col>22</xdr:col>
      <xdr:colOff>165100</xdr:colOff>
      <xdr:row>35</xdr:row>
      <xdr:rowOff>127753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3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137930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0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91876</xdr:rowOff>
    </xdr:from>
    <xdr:to>
      <xdr:col>19</xdr:col>
      <xdr:colOff>38100</xdr:colOff>
      <xdr:row>35</xdr:row>
      <xdr:rowOff>193476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02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203653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7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81866</xdr:rowOff>
    </xdr:from>
    <xdr:to>
      <xdr:col>15</xdr:col>
      <xdr:colOff>101600</xdr:colOff>
      <xdr:row>35</xdr:row>
      <xdr:rowOff>183466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9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193643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6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
5,533
225.52
4,706,913
4,561,182
69,527
2,591,357
3,611,055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143053</xdr:rowOff>
    </xdr:from>
    <xdr:to>
      <xdr:col>24</xdr:col>
      <xdr:colOff>63500</xdr:colOff>
      <xdr:row>35</xdr:row>
      <xdr:rowOff>169159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43803"/>
          <a:ext cx="8382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135387</xdr:rowOff>
    </xdr:from>
    <xdr:to>
      <xdr:col>19</xdr:col>
      <xdr:colOff>177800</xdr:colOff>
      <xdr:row>35</xdr:row>
      <xdr:rowOff>143053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36137"/>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135387</xdr:rowOff>
    </xdr:from>
    <xdr:to>
      <xdr:col>15</xdr:col>
      <xdr:colOff>50800</xdr:colOff>
      <xdr:row>36</xdr:row>
      <xdr:rowOff>1024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6137"/>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1024</xdr:rowOff>
    </xdr:from>
    <xdr:to>
      <xdr:col>10</xdr:col>
      <xdr:colOff>114300</xdr:colOff>
      <xdr:row>36</xdr:row>
      <xdr:rowOff>6541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3224"/>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118359</xdr:rowOff>
    </xdr:from>
    <xdr:to>
      <xdr:col>24</xdr:col>
      <xdr:colOff>114300</xdr:colOff>
      <xdr:row>36</xdr:row>
      <xdr:rowOff>48509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141236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92253</xdr:rowOff>
    </xdr:from>
    <xdr:to>
      <xdr:col>20</xdr:col>
      <xdr:colOff>38100</xdr:colOff>
      <xdr:row>36</xdr:row>
      <xdr:rowOff>22403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38930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6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84587</xdr:rowOff>
    </xdr:from>
    <xdr:to>
      <xdr:col>15</xdr:col>
      <xdr:colOff>101600</xdr:colOff>
      <xdr:row>36</xdr:row>
      <xdr:rowOff>14737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31264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6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121674</xdr:rowOff>
    </xdr:from>
    <xdr:to>
      <xdr:col>10</xdr:col>
      <xdr:colOff>165100</xdr:colOff>
      <xdr:row>36</xdr:row>
      <xdr:rowOff>51824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68351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9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127191</xdr:rowOff>
    </xdr:from>
    <xdr:to>
      <xdr:col>6</xdr:col>
      <xdr:colOff>38100</xdr:colOff>
      <xdr:row>36</xdr:row>
      <xdr:rowOff>57341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73868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13474</xdr:rowOff>
    </xdr:from>
    <xdr:to>
      <xdr:col>24</xdr:col>
      <xdr:colOff>62865</xdr:colOff>
      <xdr:row>58</xdr:row>
      <xdr:rowOff>81201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9271774"/>
          <a:ext cx="1270" cy="753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85028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2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81201</xdr:rowOff>
    </xdr:from>
    <xdr:to>
      <xdr:col>24</xdr:col>
      <xdr:colOff>152400</xdr:colOff>
      <xdr:row>58</xdr:row>
      <xdr:rowOff>81201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131601</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904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13474</xdr:rowOff>
    </xdr:from>
    <xdr:to>
      <xdr:col>24</xdr:col>
      <xdr:colOff>152400</xdr:colOff>
      <xdr:row>54</xdr:row>
      <xdr:rowOff>13474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927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95593</xdr:rowOff>
    </xdr:from>
    <xdr:to>
      <xdr:col>24</xdr:col>
      <xdr:colOff>63500</xdr:colOff>
      <xdr:row>56</xdr:row>
      <xdr:rowOff>150471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696793"/>
          <a:ext cx="838200" cy="5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2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21649</xdr:rowOff>
    </xdr:from>
    <xdr:to>
      <xdr:col>24</xdr:col>
      <xdr:colOff>114300</xdr:colOff>
      <xdr:row>57</xdr:row>
      <xdr:rowOff>123249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95593</xdr:rowOff>
    </xdr:from>
    <xdr:to>
      <xdr:col>19</xdr:col>
      <xdr:colOff>177800</xdr:colOff>
      <xdr:row>56</xdr:row>
      <xdr:rowOff>162057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696793"/>
          <a:ext cx="889000" cy="6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22806</xdr:rowOff>
    </xdr:from>
    <xdr:to>
      <xdr:col>20</xdr:col>
      <xdr:colOff>38100</xdr:colOff>
      <xdr:row>57</xdr:row>
      <xdr:rowOff>124406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115533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8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139886</xdr:rowOff>
    </xdr:from>
    <xdr:to>
      <xdr:col>15</xdr:col>
      <xdr:colOff>50800</xdr:colOff>
      <xdr:row>56</xdr:row>
      <xdr:rowOff>162057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055286"/>
          <a:ext cx="889000" cy="70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27844</xdr:rowOff>
    </xdr:from>
    <xdr:to>
      <xdr:col>15</xdr:col>
      <xdr:colOff>101600</xdr:colOff>
      <xdr:row>57</xdr:row>
      <xdr:rowOff>129444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120571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141134</xdr:rowOff>
    </xdr:from>
    <xdr:to>
      <xdr:col>10</xdr:col>
      <xdr:colOff>114300</xdr:colOff>
      <xdr:row>52</xdr:row>
      <xdr:rowOff>139886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8713634"/>
          <a:ext cx="889000" cy="3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11153</xdr:rowOff>
    </xdr:from>
    <xdr:to>
      <xdr:col>10</xdr:col>
      <xdr:colOff>165100</xdr:colOff>
      <xdr:row>57</xdr:row>
      <xdr:rowOff>112753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103880</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25905</xdr:rowOff>
    </xdr:from>
    <xdr:to>
      <xdr:col>6</xdr:col>
      <xdr:colOff>38100</xdr:colOff>
      <xdr:row>57</xdr:row>
      <xdr:rowOff>127505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118632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99671</xdr:rowOff>
    </xdr:from>
    <xdr:to>
      <xdr:col>24</xdr:col>
      <xdr:colOff>114300</xdr:colOff>
      <xdr:row>57</xdr:row>
      <xdr:rowOff>29821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0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122548</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5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44793</xdr:rowOff>
    </xdr:from>
    <xdr:to>
      <xdr:col>20</xdr:col>
      <xdr:colOff>38100</xdr:colOff>
      <xdr:row>56</xdr:row>
      <xdr:rowOff>146393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162920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2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111257</xdr:rowOff>
    </xdr:from>
    <xdr:to>
      <xdr:col>15</xdr:col>
      <xdr:colOff>101600</xdr:colOff>
      <xdr:row>57</xdr:row>
      <xdr:rowOff>41407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57934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89086</xdr:rowOff>
    </xdr:from>
    <xdr:to>
      <xdr:col>10</xdr:col>
      <xdr:colOff>165100</xdr:colOff>
      <xdr:row>53</xdr:row>
      <xdr:rowOff>19236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0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35763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87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90334</xdr:rowOff>
    </xdr:from>
    <xdr:to>
      <xdr:col>6</xdr:col>
      <xdr:colOff>38100</xdr:colOff>
      <xdr:row>51</xdr:row>
      <xdr:rowOff>20484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8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37011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843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83846</xdr:rowOff>
    </xdr:from>
    <xdr:to>
      <xdr:col>24</xdr:col>
      <xdr:colOff>63500</xdr:colOff>
      <xdr:row>76</xdr:row>
      <xdr:rowOff>168199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14046"/>
          <a:ext cx="8382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152197</xdr:rowOff>
    </xdr:from>
    <xdr:to>
      <xdr:col>19</xdr:col>
      <xdr:colOff>177800</xdr:colOff>
      <xdr:row>76</xdr:row>
      <xdr:rowOff>83846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010947"/>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135928</xdr:rowOff>
    </xdr:from>
    <xdr:to>
      <xdr:col>15</xdr:col>
      <xdr:colOff>50800</xdr:colOff>
      <xdr:row>75</xdr:row>
      <xdr:rowOff>152197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2994678"/>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135928</xdr:rowOff>
    </xdr:from>
    <xdr:to>
      <xdr:col>10</xdr:col>
      <xdr:colOff>114300</xdr:colOff>
      <xdr:row>76</xdr:row>
      <xdr:rowOff>46622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2994678"/>
          <a:ext cx="8890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117399</xdr:rowOff>
    </xdr:from>
    <xdr:to>
      <xdr:col>24</xdr:col>
      <xdr:colOff>114300</xdr:colOff>
      <xdr:row>77</xdr:row>
      <xdr:rowOff>47549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140276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33046</xdr:rowOff>
    </xdr:from>
    <xdr:to>
      <xdr:col>20</xdr:col>
      <xdr:colOff>38100</xdr:colOff>
      <xdr:row>76</xdr:row>
      <xdr:rowOff>134646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151172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8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101397</xdr:rowOff>
    </xdr:from>
    <xdr:to>
      <xdr:col>15</xdr:col>
      <xdr:colOff>101600</xdr:colOff>
      <xdr:row>76</xdr:row>
      <xdr:rowOff>31547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9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48074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73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85128</xdr:rowOff>
    </xdr:from>
    <xdr:to>
      <xdr:col>10</xdr:col>
      <xdr:colOff>165100</xdr:colOff>
      <xdr:row>76</xdr:row>
      <xdr:rowOff>15278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9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31805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7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167272</xdr:rowOff>
    </xdr:from>
    <xdr:to>
      <xdr:col>6</xdr:col>
      <xdr:colOff>38100</xdr:colOff>
      <xdr:row>76</xdr:row>
      <xdr:rowOff>97422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0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113949</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8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87503</xdr:rowOff>
    </xdr:from>
    <xdr:to>
      <xdr:col>24</xdr:col>
      <xdr:colOff>63500</xdr:colOff>
      <xdr:row>98</xdr:row>
      <xdr:rowOff>90526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889603"/>
          <a:ext cx="838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90526</xdr:rowOff>
    </xdr:from>
    <xdr:to>
      <xdr:col>19</xdr:col>
      <xdr:colOff>177800</xdr:colOff>
      <xdr:row>98</xdr:row>
      <xdr:rowOff>91694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92626"/>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28372</xdr:rowOff>
    </xdr:from>
    <xdr:to>
      <xdr:col>15</xdr:col>
      <xdr:colOff>50800</xdr:colOff>
      <xdr:row>98</xdr:row>
      <xdr:rowOff>91694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830472"/>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28372</xdr:rowOff>
    </xdr:from>
    <xdr:to>
      <xdr:col>10</xdr:col>
      <xdr:colOff>114300</xdr:colOff>
      <xdr:row>98</xdr:row>
      <xdr:rowOff>104560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30472"/>
          <a:ext cx="889000" cy="7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36703</xdr:rowOff>
    </xdr:from>
    <xdr:to>
      <xdr:col>24</xdr:col>
      <xdr:colOff>114300</xdr:colOff>
      <xdr:row>98</xdr:row>
      <xdr:rowOff>138303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8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123080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39726</xdr:rowOff>
    </xdr:from>
    <xdr:to>
      <xdr:col>20</xdr:col>
      <xdr:colOff>38100</xdr:colOff>
      <xdr:row>98</xdr:row>
      <xdr:rowOff>141326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132453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40894</xdr:rowOff>
    </xdr:from>
    <xdr:to>
      <xdr:col>15</xdr:col>
      <xdr:colOff>101600</xdr:colOff>
      <xdr:row>98</xdr:row>
      <xdr:rowOff>142494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133621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3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149022</xdr:rowOff>
    </xdr:from>
    <xdr:to>
      <xdr:col>10</xdr:col>
      <xdr:colOff>165100</xdr:colOff>
      <xdr:row>98</xdr:row>
      <xdr:rowOff>79172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70299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53760</xdr:rowOff>
    </xdr:from>
    <xdr:to>
      <xdr:col>6</xdr:col>
      <xdr:colOff>38100</xdr:colOff>
      <xdr:row>98</xdr:row>
      <xdr:rowOff>155360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146487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20240</xdr:rowOff>
    </xdr:from>
    <xdr:to>
      <xdr:col>55</xdr:col>
      <xdr:colOff>0</xdr:colOff>
      <xdr:row>37</xdr:row>
      <xdr:rowOff>125324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63890"/>
          <a:ext cx="838200" cy="10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20240</xdr:rowOff>
    </xdr:from>
    <xdr:to>
      <xdr:col>50</xdr:col>
      <xdr:colOff>114300</xdr:colOff>
      <xdr:row>37</xdr:row>
      <xdr:rowOff>102781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363890"/>
          <a:ext cx="889000" cy="8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102781</xdr:rowOff>
    </xdr:from>
    <xdr:to>
      <xdr:col>45</xdr:col>
      <xdr:colOff>177800</xdr:colOff>
      <xdr:row>37</xdr:row>
      <xdr:rowOff>122193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46431"/>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122193</xdr:rowOff>
    </xdr:from>
    <xdr:to>
      <xdr:col>41</xdr:col>
      <xdr:colOff>50800</xdr:colOff>
      <xdr:row>37</xdr:row>
      <xdr:rowOff>149360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65843"/>
          <a:ext cx="889000" cy="2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74524</xdr:rowOff>
    </xdr:from>
    <xdr:to>
      <xdr:col>55</xdr:col>
      <xdr:colOff>50800</xdr:colOff>
      <xdr:row>38</xdr:row>
      <xdr:rowOff>4674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52951</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140890</xdr:rowOff>
    </xdr:from>
    <xdr:to>
      <xdr:col>50</xdr:col>
      <xdr:colOff>165100</xdr:colOff>
      <xdr:row>37</xdr:row>
      <xdr:rowOff>71040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87567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08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51981</xdr:rowOff>
    </xdr:from>
    <xdr:to>
      <xdr:col>46</xdr:col>
      <xdr:colOff>38100</xdr:colOff>
      <xdr:row>37</xdr:row>
      <xdr:rowOff>153581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170108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7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71393</xdr:rowOff>
    </xdr:from>
    <xdr:to>
      <xdr:col>41</xdr:col>
      <xdr:colOff>101600</xdr:colOff>
      <xdr:row>38</xdr:row>
      <xdr:rowOff>1543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18070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9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98560</xdr:rowOff>
    </xdr:from>
    <xdr:to>
      <xdr:col>36</xdr:col>
      <xdr:colOff>165100</xdr:colOff>
      <xdr:row>38</xdr:row>
      <xdr:rowOff>28710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19837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39467</xdr:rowOff>
    </xdr:from>
    <xdr:to>
      <xdr:col>55</xdr:col>
      <xdr:colOff>0</xdr:colOff>
      <xdr:row>58</xdr:row>
      <xdr:rowOff>41111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83567"/>
          <a:ext cx="8382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33634</xdr:rowOff>
    </xdr:from>
    <xdr:to>
      <xdr:col>50</xdr:col>
      <xdr:colOff>114300</xdr:colOff>
      <xdr:row>58</xdr:row>
      <xdr:rowOff>39467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77734"/>
          <a:ext cx="8890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33634</xdr:rowOff>
    </xdr:from>
    <xdr:to>
      <xdr:col>45</xdr:col>
      <xdr:colOff>177800</xdr:colOff>
      <xdr:row>58</xdr:row>
      <xdr:rowOff>63973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77734"/>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38505</xdr:rowOff>
    </xdr:from>
    <xdr:to>
      <xdr:col>41</xdr:col>
      <xdr:colOff>50800</xdr:colOff>
      <xdr:row>58</xdr:row>
      <xdr:rowOff>63973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82605"/>
          <a:ext cx="889000" cy="2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161761</xdr:rowOff>
    </xdr:from>
    <xdr:to>
      <xdr:col>55</xdr:col>
      <xdr:colOff>50800</xdr:colOff>
      <xdr:row>58</xdr:row>
      <xdr:rowOff>91911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121138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2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160117</xdr:rowOff>
    </xdr:from>
    <xdr:to>
      <xdr:col>50</xdr:col>
      <xdr:colOff>165100</xdr:colOff>
      <xdr:row>58</xdr:row>
      <xdr:rowOff>90267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106794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0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154284</xdr:rowOff>
    </xdr:from>
    <xdr:to>
      <xdr:col>46</xdr:col>
      <xdr:colOff>38100</xdr:colOff>
      <xdr:row>58</xdr:row>
      <xdr:rowOff>84434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100961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70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13173</xdr:rowOff>
    </xdr:from>
    <xdr:to>
      <xdr:col>41</xdr:col>
      <xdr:colOff>101600</xdr:colOff>
      <xdr:row>58</xdr:row>
      <xdr:rowOff>114773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131300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73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159155</xdr:rowOff>
    </xdr:from>
    <xdr:to>
      <xdr:col>36</xdr:col>
      <xdr:colOff>165100</xdr:colOff>
      <xdr:row>58</xdr:row>
      <xdr:rowOff>89305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105832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70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8224</xdr:rowOff>
    </xdr:from>
    <xdr:to>
      <xdr:col>55</xdr:col>
      <xdr:colOff>0</xdr:colOff>
      <xdr:row>78</xdr:row>
      <xdr:rowOff>65945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81324"/>
          <a:ext cx="8382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152791</xdr:rowOff>
    </xdr:from>
    <xdr:to>
      <xdr:col>50</xdr:col>
      <xdr:colOff>114300</xdr:colOff>
      <xdr:row>78</xdr:row>
      <xdr:rowOff>8224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54441"/>
          <a:ext cx="889000" cy="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152791</xdr:rowOff>
    </xdr:from>
    <xdr:to>
      <xdr:col>45</xdr:col>
      <xdr:colOff>177800</xdr:colOff>
      <xdr:row>78</xdr:row>
      <xdr:rowOff>40029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54441"/>
          <a:ext cx="889000" cy="5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135469</xdr:rowOff>
    </xdr:from>
    <xdr:to>
      <xdr:col>41</xdr:col>
      <xdr:colOff>50800</xdr:colOff>
      <xdr:row>78</xdr:row>
      <xdr:rowOff>40029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37119"/>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15145</xdr:rowOff>
    </xdr:from>
    <xdr:to>
      <xdr:col>55</xdr:col>
      <xdr:colOff>50800</xdr:colOff>
      <xdr:row>78</xdr:row>
      <xdr:rowOff>116745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38022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3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128874</xdr:rowOff>
    </xdr:from>
    <xdr:to>
      <xdr:col>50</xdr:col>
      <xdr:colOff>165100</xdr:colOff>
      <xdr:row>78</xdr:row>
      <xdr:rowOff>59024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75551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10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101991</xdr:rowOff>
    </xdr:from>
    <xdr:to>
      <xdr:col>46</xdr:col>
      <xdr:colOff>38100</xdr:colOff>
      <xdr:row>78</xdr:row>
      <xdr:rowOff>32141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48668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07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160679</xdr:rowOff>
    </xdr:from>
    <xdr:to>
      <xdr:col>41</xdr:col>
      <xdr:colOff>101600</xdr:colOff>
      <xdr:row>78</xdr:row>
      <xdr:rowOff>90829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107356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1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84669</xdr:rowOff>
    </xdr:from>
    <xdr:to>
      <xdr:col>36</xdr:col>
      <xdr:colOff>165100</xdr:colOff>
      <xdr:row>78</xdr:row>
      <xdr:rowOff>14819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31346</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06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125688</xdr:rowOff>
    </xdr:from>
    <xdr:to>
      <xdr:col>55</xdr:col>
      <xdr:colOff>0</xdr:colOff>
      <xdr:row>99</xdr:row>
      <xdr:rowOff>797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927788"/>
          <a:ext cx="838200" cy="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797</xdr:rowOff>
    </xdr:from>
    <xdr:to>
      <xdr:col>50</xdr:col>
      <xdr:colOff>114300</xdr:colOff>
      <xdr:row>99</xdr:row>
      <xdr:rowOff>11018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974347"/>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11018</xdr:rowOff>
    </xdr:from>
    <xdr:to>
      <xdr:col>45</xdr:col>
      <xdr:colOff>177800</xdr:colOff>
      <xdr:row>99</xdr:row>
      <xdr:rowOff>29345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984568"/>
          <a:ext cx="8890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18555</xdr:rowOff>
    </xdr:from>
    <xdr:to>
      <xdr:col>41</xdr:col>
      <xdr:colOff>50800</xdr:colOff>
      <xdr:row>99</xdr:row>
      <xdr:rowOff>29345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92105"/>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74888</xdr:rowOff>
    </xdr:from>
    <xdr:to>
      <xdr:col>55</xdr:col>
      <xdr:colOff>50800</xdr:colOff>
      <xdr:row>99</xdr:row>
      <xdr:rowOff>5038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97765</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121447</xdr:rowOff>
    </xdr:from>
    <xdr:to>
      <xdr:col>50</xdr:col>
      <xdr:colOff>165100</xdr:colOff>
      <xdr:row>99</xdr:row>
      <xdr:rowOff>51597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9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68124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131668</xdr:rowOff>
    </xdr:from>
    <xdr:to>
      <xdr:col>46</xdr:col>
      <xdr:colOff>38100</xdr:colOff>
      <xdr:row>99</xdr:row>
      <xdr:rowOff>61818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9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78345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149995</xdr:rowOff>
    </xdr:from>
    <xdr:to>
      <xdr:col>41</xdr:col>
      <xdr:colOff>101600</xdr:colOff>
      <xdr:row>99</xdr:row>
      <xdr:rowOff>80145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96672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139205</xdr:rowOff>
    </xdr:from>
    <xdr:to>
      <xdr:col>36</xdr:col>
      <xdr:colOff>165100</xdr:colOff>
      <xdr:row>99</xdr:row>
      <xdr:rowOff>69355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85882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39587</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554687"/>
          <a:ext cx="838200" cy="10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139325</xdr:rowOff>
    </xdr:from>
    <xdr:to>
      <xdr:col>81</xdr:col>
      <xdr:colOff>50800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5442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139325</xdr:rowOff>
    </xdr:from>
    <xdr:to>
      <xdr:col>76</xdr:col>
      <xdr:colOff>114300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65442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135471</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505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160237</xdr:rowOff>
    </xdr:from>
    <xdr:to>
      <xdr:col>85</xdr:col>
      <xdr:colOff>177800</xdr:colOff>
      <xdr:row>38</xdr:row>
      <xdr:rowOff>90387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119614</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2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88525</xdr:rowOff>
    </xdr:from>
    <xdr:to>
      <xdr:col>76</xdr:col>
      <xdr:colOff>165100</xdr:colOff>
      <xdr:row>39</xdr:row>
      <xdr:rowOff>18675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9802</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35333" y="6696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84671</xdr:rowOff>
    </xdr:from>
    <xdr:to>
      <xdr:col>67</xdr:col>
      <xdr:colOff>101600</xdr:colOff>
      <xdr:row>39</xdr:row>
      <xdr:rowOff>14821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5948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69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17321</xdr:rowOff>
    </xdr:from>
    <xdr:to>
      <xdr:col>85</xdr:col>
      <xdr:colOff>127000</xdr:colOff>
      <xdr:row>77</xdr:row>
      <xdr:rowOff>17422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18971"/>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4059</xdr:rowOff>
    </xdr:from>
    <xdr:to>
      <xdr:col>81</xdr:col>
      <xdr:colOff>50800</xdr:colOff>
      <xdr:row>77</xdr:row>
      <xdr:rowOff>17422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205709"/>
          <a:ext cx="889000" cy="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3522</xdr:rowOff>
    </xdr:from>
    <xdr:to>
      <xdr:col>76</xdr:col>
      <xdr:colOff>114300</xdr:colOff>
      <xdr:row>77</xdr:row>
      <xdr:rowOff>4059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05172"/>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3522</xdr:rowOff>
    </xdr:from>
    <xdr:to>
      <xdr:col>71</xdr:col>
      <xdr:colOff>177800</xdr:colOff>
      <xdr:row>77</xdr:row>
      <xdr:rowOff>5649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205172"/>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137971</xdr:rowOff>
    </xdr:from>
    <xdr:to>
      <xdr:col>85</xdr:col>
      <xdr:colOff>177800</xdr:colOff>
      <xdr:row>77</xdr:row>
      <xdr:rowOff>68121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116398</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4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138072</xdr:rowOff>
    </xdr:from>
    <xdr:to>
      <xdr:col>81</xdr:col>
      <xdr:colOff>101600</xdr:colOff>
      <xdr:row>77</xdr:row>
      <xdr:rowOff>68222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59349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124709</xdr:rowOff>
    </xdr:from>
    <xdr:to>
      <xdr:col>76</xdr:col>
      <xdr:colOff>165100</xdr:colOff>
      <xdr:row>77</xdr:row>
      <xdr:rowOff>54859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45986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124172</xdr:rowOff>
    </xdr:from>
    <xdr:to>
      <xdr:col>72</xdr:col>
      <xdr:colOff>38100</xdr:colOff>
      <xdr:row>77</xdr:row>
      <xdr:rowOff>54322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45449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126299</xdr:rowOff>
    </xdr:from>
    <xdr:to>
      <xdr:col>67</xdr:col>
      <xdr:colOff>101600</xdr:colOff>
      <xdr:row>77</xdr:row>
      <xdr:rowOff>56449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5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47576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4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588</xdr:rowOff>
    </xdr:from>
    <xdr:to>
      <xdr:col>85</xdr:col>
      <xdr:colOff>127000</xdr:colOff>
      <xdr:row>99</xdr:row>
      <xdr:rowOff>19551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74138"/>
          <a:ext cx="838200" cy="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149782</xdr:rowOff>
    </xdr:from>
    <xdr:to>
      <xdr:col>81</xdr:col>
      <xdr:colOff>50800</xdr:colOff>
      <xdr:row>99</xdr:row>
      <xdr:rowOff>588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51882"/>
          <a:ext cx="889000" cy="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149782</xdr:rowOff>
    </xdr:from>
    <xdr:to>
      <xdr:col>76</xdr:col>
      <xdr:colOff>114300</xdr:colOff>
      <xdr:row>98</xdr:row>
      <xdr:rowOff>167526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51882"/>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167526</xdr:rowOff>
    </xdr:from>
    <xdr:to>
      <xdr:col>71</xdr:col>
      <xdr:colOff>177800</xdr:colOff>
      <xdr:row>99</xdr:row>
      <xdr:rowOff>24981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69626"/>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140201</xdr:rowOff>
    </xdr:from>
    <xdr:to>
      <xdr:col>85</xdr:col>
      <xdr:colOff>177800</xdr:colOff>
      <xdr:row>99</xdr:row>
      <xdr:rowOff>70351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4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104586</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121238</xdr:rowOff>
    </xdr:from>
    <xdr:to>
      <xdr:col>81</xdr:col>
      <xdr:colOff>101600</xdr:colOff>
      <xdr:row>99</xdr:row>
      <xdr:rowOff>51388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67915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98982</xdr:rowOff>
    </xdr:from>
    <xdr:to>
      <xdr:col>76</xdr:col>
      <xdr:colOff>165100</xdr:colOff>
      <xdr:row>99</xdr:row>
      <xdr:rowOff>29132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45659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116726</xdr:rowOff>
    </xdr:from>
    <xdr:to>
      <xdr:col>72</xdr:col>
      <xdr:colOff>38100</xdr:colOff>
      <xdr:row>99</xdr:row>
      <xdr:rowOff>46876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63403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145631</xdr:rowOff>
    </xdr:from>
    <xdr:to>
      <xdr:col>67</xdr:col>
      <xdr:colOff>101600</xdr:colOff>
      <xdr:row>99</xdr:row>
      <xdr:rowOff>75781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66908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15494</xdr:rowOff>
    </xdr:from>
    <xdr:to>
      <xdr:col>116</xdr:col>
      <xdr:colOff>63500</xdr:colOff>
      <xdr:row>35</xdr:row>
      <xdr:rowOff>144958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016244"/>
          <a:ext cx="838200" cy="1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15494</xdr:rowOff>
    </xdr:from>
    <xdr:to>
      <xdr:col>111</xdr:col>
      <xdr:colOff>177800</xdr:colOff>
      <xdr:row>39</xdr:row>
      <xdr:rowOff>4750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016244"/>
          <a:ext cx="889000" cy="67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130937</xdr:rowOff>
    </xdr:from>
    <xdr:to>
      <xdr:col>107</xdr:col>
      <xdr:colOff>50800</xdr:colOff>
      <xdr:row>39</xdr:row>
      <xdr:rowOff>4750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303137"/>
          <a:ext cx="889000" cy="3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130937</xdr:rowOff>
    </xdr:from>
    <xdr:to>
      <xdr:col>102</xdr:col>
      <xdr:colOff>114300</xdr:colOff>
      <xdr:row>39</xdr:row>
      <xdr:rowOff>8789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303137"/>
          <a:ext cx="889000" cy="3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94158</xdr:rowOff>
    </xdr:from>
    <xdr:to>
      <xdr:col>116</xdr:col>
      <xdr:colOff>114300</xdr:colOff>
      <xdr:row>36</xdr:row>
      <xdr:rowOff>24308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0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117035</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9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136144</xdr:rowOff>
    </xdr:from>
    <xdr:to>
      <xdr:col>112</xdr:col>
      <xdr:colOff>38100</xdr:colOff>
      <xdr:row>35</xdr:row>
      <xdr:rowOff>66294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82821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125400</xdr:rowOff>
    </xdr:from>
    <xdr:to>
      <xdr:col>107</xdr:col>
      <xdr:colOff>101600</xdr:colOff>
      <xdr:row>39</xdr:row>
      <xdr:rowOff>55550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46677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733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80137</xdr:rowOff>
    </xdr:from>
    <xdr:to>
      <xdr:col>102</xdr:col>
      <xdr:colOff>165100</xdr:colOff>
      <xdr:row>37</xdr:row>
      <xdr:rowOff>10287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2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26814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02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129439</xdr:rowOff>
    </xdr:from>
    <xdr:to>
      <xdr:col>98</xdr:col>
      <xdr:colOff>38100</xdr:colOff>
      <xdr:row>39</xdr:row>
      <xdr:rowOff>59589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50716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137373</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81473"/>
          <a:ext cx="8382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137373</xdr:rowOff>
    </xdr:from>
    <xdr:to>
      <xdr:col>111</xdr:col>
      <xdr:colOff>177800</xdr:colOff>
      <xdr:row>58</xdr:row>
      <xdr:rowOff>138749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81473"/>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138749</xdr:rowOff>
    </xdr:from>
    <xdr:to>
      <xdr:col>107</xdr:col>
      <xdr:colOff>50800</xdr:colOff>
      <xdr:row>58</xdr:row>
      <xdr:rowOff>138767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82849"/>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138767</xdr:rowOff>
    </xdr:from>
    <xdr:to>
      <xdr:col>102</xdr:col>
      <xdr:colOff>114300</xdr:colOff>
      <xdr:row>58</xdr:row>
      <xdr:rowOff>138781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82867"/>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86573</xdr:rowOff>
    </xdr:from>
    <xdr:to>
      <xdr:col>112</xdr:col>
      <xdr:colOff>38100</xdr:colOff>
      <xdr:row>59</xdr:row>
      <xdr:rowOff>16723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7850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23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87949</xdr:rowOff>
    </xdr:from>
    <xdr:to>
      <xdr:col>107</xdr:col>
      <xdr:colOff>101600</xdr:colOff>
      <xdr:row>59</xdr:row>
      <xdr:rowOff>18099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9226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24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87967</xdr:rowOff>
    </xdr:from>
    <xdr:to>
      <xdr:col>102</xdr:col>
      <xdr:colOff>165100</xdr:colOff>
      <xdr:row>59</xdr:row>
      <xdr:rowOff>18117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9244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2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87981</xdr:rowOff>
    </xdr:from>
    <xdr:to>
      <xdr:col>98</xdr:col>
      <xdr:colOff>38100</xdr:colOff>
      <xdr:row>59</xdr:row>
      <xdr:rowOff>18131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9258</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24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25464</xdr:rowOff>
    </xdr:from>
    <xdr:to>
      <xdr:col>116</xdr:col>
      <xdr:colOff>63500</xdr:colOff>
      <xdr:row>76</xdr:row>
      <xdr:rowOff>64770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55664"/>
          <a:ext cx="838200" cy="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25464</xdr:rowOff>
    </xdr:from>
    <xdr:to>
      <xdr:col>111</xdr:col>
      <xdr:colOff>177800</xdr:colOff>
      <xdr:row>76</xdr:row>
      <xdr:rowOff>70510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55664"/>
          <a:ext cx="889000" cy="4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144564</xdr:rowOff>
    </xdr:from>
    <xdr:to>
      <xdr:col>107</xdr:col>
      <xdr:colOff>50800</xdr:colOff>
      <xdr:row>76</xdr:row>
      <xdr:rowOff>70510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03314"/>
          <a:ext cx="889000" cy="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81826</xdr:rowOff>
    </xdr:from>
    <xdr:to>
      <xdr:col>102</xdr:col>
      <xdr:colOff>114300</xdr:colOff>
      <xdr:row>75</xdr:row>
      <xdr:rowOff>144564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405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13970</xdr:rowOff>
    </xdr:from>
    <xdr:to>
      <xdr:col>116</xdr:col>
      <xdr:colOff>114300</xdr:colOff>
      <xdr:row>76</xdr:row>
      <xdr:rowOff>115570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163847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146114</xdr:rowOff>
    </xdr:from>
    <xdr:to>
      <xdr:col>112</xdr:col>
      <xdr:colOff>38100</xdr:colOff>
      <xdr:row>76</xdr:row>
      <xdr:rowOff>76264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67391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19710</xdr:rowOff>
    </xdr:from>
    <xdr:to>
      <xdr:col>107</xdr:col>
      <xdr:colOff>101600</xdr:colOff>
      <xdr:row>76</xdr:row>
      <xdr:rowOff>121310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112437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4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93764</xdr:rowOff>
    </xdr:from>
    <xdr:to>
      <xdr:col>102</xdr:col>
      <xdr:colOff>165100</xdr:colOff>
      <xdr:row>76</xdr:row>
      <xdr:rowOff>23915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5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40441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31026</xdr:rowOff>
    </xdr:from>
    <xdr:to>
      <xdr:col>98</xdr:col>
      <xdr:colOff>38100</xdr:colOff>
      <xdr:row>75</xdr:row>
      <xdr:rowOff>132626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149153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、給与改定等に伴う増加はあるものの、退職者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新規職員を少なく採用し削減に努めているが、類似団体平均を上回っている。物件費は、東日本大震災の影響による、ため池の底質除去処理事業委託費、農業系汚染廃棄物処理事業に伴う物件費が昨年度と比較して減少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、類似団体平均を上回っている。維持補修費は、降雪量が少なかったため除雪委託費等が減少、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各学校の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施設修繕費等が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、臨時的な支出に伴う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したことに伴い、類似団体平均を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回っている。普通建設事業費は、ふるさと公園造成工事、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給食センター改築工事、羽鳥湖高原駐車場整備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工事等が増加したものの、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ふくしま森林再生事業、社会資本整備総合交付金事業、除染土壌等仮置場原形復旧工事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等の減少に伴い、昨年度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号に伴う道路橋梁、農地・農業用施設、林道災害復旧事業等が増加したことに伴い、類似団体平均を上回っている。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への積立が昨年度より減少し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回っている。投資及び出資金は、水道事業会計への出資金が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、類似団体平均を上回っている。その他の性質別経費については、類似団体平均に近い数値である。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今後とも、経費の抑制を図り、健全な財政運営に努めていく。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5,627
5,533
225.52
4,706,913
4,561,182
69,527
2,591,357
3,611,055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27432</xdr:rowOff>
    </xdr:from>
    <xdr:to>
      <xdr:col>24</xdr:col>
      <xdr:colOff>63500</xdr:colOff>
      <xdr:row>32</xdr:row>
      <xdr:rowOff>37592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13832"/>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37592</xdr:rowOff>
    </xdr:from>
    <xdr:to>
      <xdr:col>19</xdr:col>
      <xdr:colOff>177800</xdr:colOff>
      <xdr:row>32</xdr:row>
      <xdr:rowOff>56134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23992"/>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56134</xdr:rowOff>
    </xdr:from>
    <xdr:to>
      <xdr:col>15</xdr:col>
      <xdr:colOff>50800</xdr:colOff>
      <xdr:row>32</xdr:row>
      <xdr:rowOff>100457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42534"/>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134874</xdr:rowOff>
    </xdr:from>
    <xdr:to>
      <xdr:col>10</xdr:col>
      <xdr:colOff>114300</xdr:colOff>
      <xdr:row>32</xdr:row>
      <xdr:rowOff>100457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49824"/>
          <a:ext cx="889000" cy="1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148082</xdr:rowOff>
    </xdr:from>
    <xdr:to>
      <xdr:col>24</xdr:col>
      <xdr:colOff>114300</xdr:colOff>
      <xdr:row>32</xdr:row>
      <xdr:rowOff>78232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170959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158242</xdr:rowOff>
    </xdr:from>
    <xdr:to>
      <xdr:col>20</xdr:col>
      <xdr:colOff>38100</xdr:colOff>
      <xdr:row>32</xdr:row>
      <xdr:rowOff>88392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104919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4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5334</xdr:rowOff>
    </xdr:from>
    <xdr:to>
      <xdr:col>15</xdr:col>
      <xdr:colOff>101600</xdr:colOff>
      <xdr:row>32</xdr:row>
      <xdr:rowOff>106934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9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123461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49657</xdr:rowOff>
    </xdr:from>
    <xdr:to>
      <xdr:col>10</xdr:col>
      <xdr:colOff>165100</xdr:colOff>
      <xdr:row>32</xdr:row>
      <xdr:rowOff>151257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167784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1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84074</xdr:rowOff>
    </xdr:from>
    <xdr:to>
      <xdr:col>6</xdr:col>
      <xdr:colOff>38100</xdr:colOff>
      <xdr:row>32</xdr:row>
      <xdr:rowOff>14224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30751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1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110294</xdr:rowOff>
    </xdr:from>
    <xdr:to>
      <xdr:col>24</xdr:col>
      <xdr:colOff>63500</xdr:colOff>
      <xdr:row>58</xdr:row>
      <xdr:rowOff>125361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4394"/>
          <a:ext cx="838200" cy="1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95704</xdr:rowOff>
    </xdr:from>
    <xdr:to>
      <xdr:col>19</xdr:col>
      <xdr:colOff>177800</xdr:colOff>
      <xdr:row>58</xdr:row>
      <xdr:rowOff>110294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9804"/>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95704</xdr:rowOff>
    </xdr:from>
    <xdr:to>
      <xdr:col>15</xdr:col>
      <xdr:colOff>50800</xdr:colOff>
      <xdr:row>58</xdr:row>
      <xdr:rowOff>103425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9804"/>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60523</xdr:rowOff>
    </xdr:from>
    <xdr:to>
      <xdr:col>10</xdr:col>
      <xdr:colOff>114300</xdr:colOff>
      <xdr:row>58</xdr:row>
      <xdr:rowOff>103425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04623"/>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74561</xdr:rowOff>
    </xdr:from>
    <xdr:to>
      <xdr:col>24</xdr:col>
      <xdr:colOff>114300</xdr:colOff>
      <xdr:row>59</xdr:row>
      <xdr:rowOff>4711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33938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59494</xdr:rowOff>
    </xdr:from>
    <xdr:to>
      <xdr:col>20</xdr:col>
      <xdr:colOff>38100</xdr:colOff>
      <xdr:row>58</xdr:row>
      <xdr:rowOff>161094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6171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44904</xdr:rowOff>
    </xdr:from>
    <xdr:to>
      <xdr:col>15</xdr:col>
      <xdr:colOff>101600</xdr:colOff>
      <xdr:row>58</xdr:row>
      <xdr:rowOff>146504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163031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6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52625</xdr:rowOff>
    </xdr:from>
    <xdr:to>
      <xdr:col>10</xdr:col>
      <xdr:colOff>165100</xdr:colOff>
      <xdr:row>58</xdr:row>
      <xdr:rowOff>154225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170752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7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9723</xdr:rowOff>
    </xdr:from>
    <xdr:to>
      <xdr:col>6</xdr:col>
      <xdr:colOff>38100</xdr:colOff>
      <xdr:row>58</xdr:row>
      <xdr:rowOff>111323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127850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2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98624</xdr:rowOff>
    </xdr:from>
    <xdr:to>
      <xdr:col>24</xdr:col>
      <xdr:colOff>62865</xdr:colOff>
      <xdr:row>79</xdr:row>
      <xdr:rowOff>9181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785924"/>
          <a:ext cx="1270" cy="767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13008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5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9181</xdr:rowOff>
    </xdr:from>
    <xdr:to>
      <xdr:col>24</xdr:col>
      <xdr:colOff>152400</xdr:colOff>
      <xdr:row>79</xdr:row>
      <xdr:rowOff>9181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5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45301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56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98624</xdr:rowOff>
    </xdr:from>
    <xdr:to>
      <xdr:col>24</xdr:col>
      <xdr:colOff>152400</xdr:colOff>
      <xdr:row>74</xdr:row>
      <xdr:rowOff>98624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78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131090</xdr:rowOff>
    </xdr:from>
    <xdr:to>
      <xdr:col>24</xdr:col>
      <xdr:colOff>63500</xdr:colOff>
      <xdr:row>77</xdr:row>
      <xdr:rowOff>134618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32740"/>
          <a:ext cx="8382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756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95560</xdr:rowOff>
    </xdr:from>
    <xdr:to>
      <xdr:col>24</xdr:col>
      <xdr:colOff>114300</xdr:colOff>
      <xdr:row>78</xdr:row>
      <xdr:rowOff>25710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63294</xdr:rowOff>
    </xdr:from>
    <xdr:to>
      <xdr:col>19</xdr:col>
      <xdr:colOff>177800</xdr:colOff>
      <xdr:row>77</xdr:row>
      <xdr:rowOff>131090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64944"/>
          <a:ext cx="889000" cy="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126726</xdr:rowOff>
    </xdr:from>
    <xdr:to>
      <xdr:col>20</xdr:col>
      <xdr:colOff>38100</xdr:colOff>
      <xdr:row>78</xdr:row>
      <xdr:rowOff>56876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48003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2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101878</xdr:rowOff>
    </xdr:from>
    <xdr:to>
      <xdr:col>15</xdr:col>
      <xdr:colOff>50800</xdr:colOff>
      <xdr:row>77</xdr:row>
      <xdr:rowOff>63294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617728"/>
          <a:ext cx="889000" cy="6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121286</xdr:rowOff>
    </xdr:from>
    <xdr:to>
      <xdr:col>15</xdr:col>
      <xdr:colOff>101600</xdr:colOff>
      <xdr:row>78</xdr:row>
      <xdr:rowOff>51436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2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41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24036</xdr:rowOff>
    </xdr:from>
    <xdr:to>
      <xdr:col>10</xdr:col>
      <xdr:colOff>114300</xdr:colOff>
      <xdr:row>73</xdr:row>
      <xdr:rowOff>101878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025536"/>
          <a:ext cx="889000" cy="59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108156</xdr:rowOff>
    </xdr:from>
    <xdr:to>
      <xdr:col>10</xdr:col>
      <xdr:colOff>165100</xdr:colOff>
      <xdr:row>78</xdr:row>
      <xdr:rowOff>38306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0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29433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0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103313</xdr:rowOff>
    </xdr:from>
    <xdr:to>
      <xdr:col>6</xdr:col>
      <xdr:colOff>38100</xdr:colOff>
      <xdr:row>78</xdr:row>
      <xdr:rowOff>33463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24590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83818</xdr:rowOff>
    </xdr:from>
    <xdr:to>
      <xdr:col>24</xdr:col>
      <xdr:colOff>114300</xdr:colOff>
      <xdr:row>78</xdr:row>
      <xdr:rowOff>13968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106695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80290</xdr:rowOff>
    </xdr:from>
    <xdr:to>
      <xdr:col>20</xdr:col>
      <xdr:colOff>38100</xdr:colOff>
      <xdr:row>78</xdr:row>
      <xdr:rowOff>10440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26967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5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12494</xdr:rowOff>
    </xdr:from>
    <xdr:to>
      <xdr:col>15</xdr:col>
      <xdr:colOff>101600</xdr:colOff>
      <xdr:row>77</xdr:row>
      <xdr:rowOff>114094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130621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8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51078</xdr:rowOff>
    </xdr:from>
    <xdr:to>
      <xdr:col>10</xdr:col>
      <xdr:colOff>165100</xdr:colOff>
      <xdr:row>73</xdr:row>
      <xdr:rowOff>152678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169205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4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144686</xdr:rowOff>
    </xdr:from>
    <xdr:to>
      <xdr:col>6</xdr:col>
      <xdr:colOff>38100</xdr:colOff>
      <xdr:row>70</xdr:row>
      <xdr:rowOff>74836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19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91363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174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133482</xdr:rowOff>
    </xdr:from>
    <xdr:to>
      <xdr:col>24</xdr:col>
      <xdr:colOff>63500</xdr:colOff>
      <xdr:row>98</xdr:row>
      <xdr:rowOff>36444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64132"/>
          <a:ext cx="838200" cy="7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133482</xdr:rowOff>
    </xdr:from>
    <xdr:to>
      <xdr:col>19</xdr:col>
      <xdr:colOff>177800</xdr:colOff>
      <xdr:row>98</xdr:row>
      <xdr:rowOff>34057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64132"/>
          <a:ext cx="889000" cy="7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34057</xdr:rowOff>
    </xdr:from>
    <xdr:to>
      <xdr:col>15</xdr:col>
      <xdr:colOff>50800</xdr:colOff>
      <xdr:row>98</xdr:row>
      <xdr:rowOff>40945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36157"/>
          <a:ext cx="8890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31197</xdr:rowOff>
    </xdr:from>
    <xdr:to>
      <xdr:col>10</xdr:col>
      <xdr:colOff>114300</xdr:colOff>
      <xdr:row>98</xdr:row>
      <xdr:rowOff>40945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33297"/>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157094</xdr:rowOff>
    </xdr:from>
    <xdr:to>
      <xdr:col>24</xdr:col>
      <xdr:colOff>114300</xdr:colOff>
      <xdr:row>98</xdr:row>
      <xdr:rowOff>87244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82682</xdr:rowOff>
    </xdr:from>
    <xdr:to>
      <xdr:col>20</xdr:col>
      <xdr:colOff>38100</xdr:colOff>
      <xdr:row>98</xdr:row>
      <xdr:rowOff>12832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29359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48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154707</xdr:rowOff>
    </xdr:from>
    <xdr:to>
      <xdr:col>15</xdr:col>
      <xdr:colOff>101600</xdr:colOff>
      <xdr:row>98</xdr:row>
      <xdr:rowOff>84857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7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161595</xdr:rowOff>
    </xdr:from>
    <xdr:to>
      <xdr:col>10</xdr:col>
      <xdr:colOff>165100</xdr:colOff>
      <xdr:row>98</xdr:row>
      <xdr:rowOff>91745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82872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8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151847</xdr:rowOff>
    </xdr:from>
    <xdr:to>
      <xdr:col>6</xdr:col>
      <xdr:colOff>38100</xdr:colOff>
      <xdr:row>98</xdr:row>
      <xdr:rowOff>81997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73124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166370</xdr:rowOff>
    </xdr:from>
    <xdr:to>
      <xdr:col>55</xdr:col>
      <xdr:colOff>0</xdr:colOff>
      <xdr:row>35</xdr:row>
      <xdr:rowOff>121793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652770"/>
          <a:ext cx="838200" cy="4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166370</xdr:rowOff>
    </xdr:from>
    <xdr:to>
      <xdr:col>50</xdr:col>
      <xdr:colOff>114300</xdr:colOff>
      <xdr:row>36</xdr:row>
      <xdr:rowOff>64262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652770"/>
          <a:ext cx="889000" cy="5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132842</xdr:rowOff>
    </xdr:from>
    <xdr:to>
      <xdr:col>45</xdr:col>
      <xdr:colOff>177800</xdr:colOff>
      <xdr:row>36</xdr:row>
      <xdr:rowOff>64262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619242"/>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84074</xdr:rowOff>
    </xdr:from>
    <xdr:to>
      <xdr:col>41</xdr:col>
      <xdr:colOff>50800</xdr:colOff>
      <xdr:row>32</xdr:row>
      <xdr:rowOff>132842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399024"/>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119524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70993</xdr:rowOff>
    </xdr:from>
    <xdr:to>
      <xdr:col>55</xdr:col>
      <xdr:colOff>50800</xdr:colOff>
      <xdr:row>36</xdr:row>
      <xdr:rowOff>1143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93870</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115570</xdr:rowOff>
    </xdr:from>
    <xdr:to>
      <xdr:col>50</xdr:col>
      <xdr:colOff>165100</xdr:colOff>
      <xdr:row>33</xdr:row>
      <xdr:rowOff>45720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62247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3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13462</xdr:rowOff>
    </xdr:from>
    <xdr:to>
      <xdr:col>46</xdr:col>
      <xdr:colOff>38100</xdr:colOff>
      <xdr:row>36</xdr:row>
      <xdr:rowOff>115062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131589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82042</xdr:rowOff>
    </xdr:from>
    <xdr:to>
      <xdr:col>41</xdr:col>
      <xdr:colOff>101600</xdr:colOff>
      <xdr:row>33</xdr:row>
      <xdr:rowOff>12192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56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28719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34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33274</xdr:rowOff>
    </xdr:from>
    <xdr:to>
      <xdr:col>36</xdr:col>
      <xdr:colOff>165100</xdr:colOff>
      <xdr:row>31</xdr:row>
      <xdr:rowOff>134874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3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151401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1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23983</xdr:rowOff>
    </xdr:from>
    <xdr:to>
      <xdr:col>55</xdr:col>
      <xdr:colOff>0</xdr:colOff>
      <xdr:row>57</xdr:row>
      <xdr:rowOff>21144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25183"/>
          <a:ext cx="838200" cy="16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23983</xdr:rowOff>
    </xdr:from>
    <xdr:to>
      <xdr:col>50</xdr:col>
      <xdr:colOff>114300</xdr:colOff>
      <xdr:row>56</xdr:row>
      <xdr:rowOff>67780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25183"/>
          <a:ext cx="8890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37696</xdr:rowOff>
    </xdr:from>
    <xdr:to>
      <xdr:col>45</xdr:col>
      <xdr:colOff>177800</xdr:colOff>
      <xdr:row>56</xdr:row>
      <xdr:rowOff>67780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38896"/>
          <a:ext cx="8890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37696</xdr:rowOff>
    </xdr:from>
    <xdr:to>
      <xdr:col>41</xdr:col>
      <xdr:colOff>50800</xdr:colOff>
      <xdr:row>57</xdr:row>
      <xdr:rowOff>86740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38896"/>
          <a:ext cx="889000" cy="22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141794</xdr:rowOff>
    </xdr:from>
    <xdr:to>
      <xdr:col>55</xdr:col>
      <xdr:colOff>50800</xdr:colOff>
      <xdr:row>57</xdr:row>
      <xdr:rowOff>71944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164671</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9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144633</xdr:rowOff>
    </xdr:from>
    <xdr:to>
      <xdr:col>50</xdr:col>
      <xdr:colOff>165100</xdr:colOff>
      <xdr:row>56</xdr:row>
      <xdr:rowOff>74783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91310</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34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16980</xdr:rowOff>
    </xdr:from>
    <xdr:to>
      <xdr:col>46</xdr:col>
      <xdr:colOff>38100</xdr:colOff>
      <xdr:row>56</xdr:row>
      <xdr:rowOff>118580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135107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39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158346</xdr:rowOff>
    </xdr:from>
    <xdr:to>
      <xdr:col>41</xdr:col>
      <xdr:colOff>101600</xdr:colOff>
      <xdr:row>56</xdr:row>
      <xdr:rowOff>88496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105023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36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35940</xdr:rowOff>
    </xdr:from>
    <xdr:to>
      <xdr:col>36</xdr:col>
      <xdr:colOff>165100</xdr:colOff>
      <xdr:row>57</xdr:row>
      <xdr:rowOff>137540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154067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8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133553</xdr:rowOff>
    </xdr:from>
    <xdr:to>
      <xdr:col>55</xdr:col>
      <xdr:colOff>0</xdr:colOff>
      <xdr:row>78</xdr:row>
      <xdr:rowOff>149543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06653"/>
          <a:ext cx="838200" cy="1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133389</xdr:rowOff>
    </xdr:from>
    <xdr:to>
      <xdr:col>50</xdr:col>
      <xdr:colOff>114300</xdr:colOff>
      <xdr:row>78</xdr:row>
      <xdr:rowOff>149543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06489"/>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133389</xdr:rowOff>
    </xdr:from>
    <xdr:to>
      <xdr:col>45</xdr:col>
      <xdr:colOff>177800</xdr:colOff>
      <xdr:row>78</xdr:row>
      <xdr:rowOff>137858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06489"/>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137858</xdr:rowOff>
    </xdr:from>
    <xdr:to>
      <xdr:col>41</xdr:col>
      <xdr:colOff>50800</xdr:colOff>
      <xdr:row>78</xdr:row>
      <xdr:rowOff>163309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10958"/>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82753</xdr:rowOff>
    </xdr:from>
    <xdr:to>
      <xdr:col>55</xdr:col>
      <xdr:colOff>50800</xdr:colOff>
      <xdr:row>79</xdr:row>
      <xdr:rowOff>12903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169130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98743</xdr:rowOff>
    </xdr:from>
    <xdr:to>
      <xdr:col>50</xdr:col>
      <xdr:colOff>165100</xdr:colOff>
      <xdr:row>79</xdr:row>
      <xdr:rowOff>28893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20020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6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82589</xdr:rowOff>
    </xdr:from>
    <xdr:to>
      <xdr:col>46</xdr:col>
      <xdr:colOff>38100</xdr:colOff>
      <xdr:row>79</xdr:row>
      <xdr:rowOff>12739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3866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87058</xdr:rowOff>
    </xdr:from>
    <xdr:to>
      <xdr:col>41</xdr:col>
      <xdr:colOff>101600</xdr:colOff>
      <xdr:row>79</xdr:row>
      <xdr:rowOff>17208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8335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5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112509</xdr:rowOff>
    </xdr:from>
    <xdr:to>
      <xdr:col>36</xdr:col>
      <xdr:colOff>165100</xdr:colOff>
      <xdr:row>79</xdr:row>
      <xdr:rowOff>42659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33786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7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16205</xdr:rowOff>
    </xdr:from>
    <xdr:to>
      <xdr:col>55</xdr:col>
      <xdr:colOff>0</xdr:colOff>
      <xdr:row>99</xdr:row>
      <xdr:rowOff>44487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989755"/>
          <a:ext cx="8382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11564</xdr:rowOff>
    </xdr:from>
    <xdr:to>
      <xdr:col>50</xdr:col>
      <xdr:colOff>114300</xdr:colOff>
      <xdr:row>99</xdr:row>
      <xdr:rowOff>16205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85114"/>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11564</xdr:rowOff>
    </xdr:from>
    <xdr:to>
      <xdr:col>45</xdr:col>
      <xdr:colOff>177800</xdr:colOff>
      <xdr:row>99</xdr:row>
      <xdr:rowOff>32153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85114"/>
          <a:ext cx="889000" cy="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25302</xdr:rowOff>
    </xdr:from>
    <xdr:to>
      <xdr:col>41</xdr:col>
      <xdr:colOff>50800</xdr:colOff>
      <xdr:row>99</xdr:row>
      <xdr:rowOff>32153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98852"/>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165137</xdr:rowOff>
    </xdr:from>
    <xdr:to>
      <xdr:col>55</xdr:col>
      <xdr:colOff>50800</xdr:colOff>
      <xdr:row>99</xdr:row>
      <xdr:rowOff>95287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136855</xdr:rowOff>
    </xdr:from>
    <xdr:to>
      <xdr:col>50</xdr:col>
      <xdr:colOff>165100</xdr:colOff>
      <xdr:row>99</xdr:row>
      <xdr:rowOff>67005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58132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3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132214</xdr:rowOff>
    </xdr:from>
    <xdr:to>
      <xdr:col>46</xdr:col>
      <xdr:colOff>38100</xdr:colOff>
      <xdr:row>99</xdr:row>
      <xdr:rowOff>62364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78891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152803</xdr:rowOff>
    </xdr:from>
    <xdr:to>
      <xdr:col>41</xdr:col>
      <xdr:colOff>101600</xdr:colOff>
      <xdr:row>99</xdr:row>
      <xdr:rowOff>82953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74080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4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145952</xdr:rowOff>
    </xdr:from>
    <xdr:to>
      <xdr:col>36</xdr:col>
      <xdr:colOff>165100</xdr:colOff>
      <xdr:row>99</xdr:row>
      <xdr:rowOff>76102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67229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152040</xdr:rowOff>
    </xdr:from>
    <xdr:to>
      <xdr:col>85</xdr:col>
      <xdr:colOff>127000</xdr:colOff>
      <xdr:row>37</xdr:row>
      <xdr:rowOff>158066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95690"/>
          <a:ext cx="8382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158066</xdr:rowOff>
    </xdr:from>
    <xdr:to>
      <xdr:col>81</xdr:col>
      <xdr:colOff>50800</xdr:colOff>
      <xdr:row>37</xdr:row>
      <xdr:rowOff>163721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01716"/>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163721</xdr:rowOff>
    </xdr:from>
    <xdr:to>
      <xdr:col>76</xdr:col>
      <xdr:colOff>114300</xdr:colOff>
      <xdr:row>38</xdr:row>
      <xdr:rowOff>3340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07371"/>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132119</xdr:rowOff>
    </xdr:from>
    <xdr:to>
      <xdr:col>71</xdr:col>
      <xdr:colOff>177800</xdr:colOff>
      <xdr:row>38</xdr:row>
      <xdr:rowOff>3340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475769"/>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101240</xdr:rowOff>
    </xdr:from>
    <xdr:to>
      <xdr:col>85</xdr:col>
      <xdr:colOff>177800</xdr:colOff>
      <xdr:row>38</xdr:row>
      <xdr:rowOff>31390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107266</xdr:rowOff>
    </xdr:from>
    <xdr:to>
      <xdr:col>81</xdr:col>
      <xdr:colOff>101600</xdr:colOff>
      <xdr:row>38</xdr:row>
      <xdr:rowOff>37416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53943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22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112921</xdr:rowOff>
    </xdr:from>
    <xdr:to>
      <xdr:col>76</xdr:col>
      <xdr:colOff>165100</xdr:colOff>
      <xdr:row>38</xdr:row>
      <xdr:rowOff>43072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565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34198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4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123990</xdr:rowOff>
    </xdr:from>
    <xdr:to>
      <xdr:col>72</xdr:col>
      <xdr:colOff>38100</xdr:colOff>
      <xdr:row>38</xdr:row>
      <xdr:rowOff>54140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45267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81319</xdr:rowOff>
    </xdr:from>
    <xdr:to>
      <xdr:col>67</xdr:col>
      <xdr:colOff>101600</xdr:colOff>
      <xdr:row>38</xdr:row>
      <xdr:rowOff>11469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27996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131693</xdr:rowOff>
    </xdr:from>
    <xdr:to>
      <xdr:col>85</xdr:col>
      <xdr:colOff>127000</xdr:colOff>
      <xdr:row>58</xdr:row>
      <xdr:rowOff>8951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32893"/>
          <a:ext cx="838200" cy="22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8951</xdr:rowOff>
    </xdr:from>
    <xdr:to>
      <xdr:col>81</xdr:col>
      <xdr:colOff>50800</xdr:colOff>
      <xdr:row>58</xdr:row>
      <xdr:rowOff>36082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53051"/>
          <a:ext cx="889000" cy="2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36082</xdr:rowOff>
    </xdr:from>
    <xdr:to>
      <xdr:col>76</xdr:col>
      <xdr:colOff>114300</xdr:colOff>
      <xdr:row>58</xdr:row>
      <xdr:rowOff>62110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80182"/>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54844</xdr:rowOff>
    </xdr:from>
    <xdr:to>
      <xdr:col>71</xdr:col>
      <xdr:colOff>177800</xdr:colOff>
      <xdr:row>58</xdr:row>
      <xdr:rowOff>62110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98944"/>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80893</xdr:rowOff>
    </xdr:from>
    <xdr:to>
      <xdr:col>85</xdr:col>
      <xdr:colOff>177800</xdr:colOff>
      <xdr:row>57</xdr:row>
      <xdr:rowOff>11043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103770</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3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129601</xdr:rowOff>
    </xdr:from>
    <xdr:to>
      <xdr:col>81</xdr:col>
      <xdr:colOff>101600</xdr:colOff>
      <xdr:row>58</xdr:row>
      <xdr:rowOff>59751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0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76278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67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156732</xdr:rowOff>
    </xdr:from>
    <xdr:to>
      <xdr:col>76</xdr:col>
      <xdr:colOff>165100</xdr:colOff>
      <xdr:row>58</xdr:row>
      <xdr:rowOff>86882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78009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11310</xdr:rowOff>
    </xdr:from>
    <xdr:to>
      <xdr:col>72</xdr:col>
      <xdr:colOff>38100</xdr:colOff>
      <xdr:row>58</xdr:row>
      <xdr:rowOff>112910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104037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4044</xdr:rowOff>
    </xdr:from>
    <xdr:to>
      <xdr:col>67</xdr:col>
      <xdr:colOff>101600</xdr:colOff>
      <xdr:row>58</xdr:row>
      <xdr:rowOff>105644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96771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4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39587</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12687"/>
          <a:ext cx="838200" cy="10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139325</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42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139325</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1242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135471</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085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160237</xdr:rowOff>
    </xdr:from>
    <xdr:to>
      <xdr:col>85</xdr:col>
      <xdr:colOff>177800</xdr:colOff>
      <xdr:row>78</xdr:row>
      <xdr:rowOff>90387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119614</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1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88525</xdr:rowOff>
    </xdr:from>
    <xdr:to>
      <xdr:col>76</xdr:col>
      <xdr:colOff>165100</xdr:colOff>
      <xdr:row>79</xdr:row>
      <xdr:rowOff>18675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9802</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55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84671</xdr:rowOff>
    </xdr:from>
    <xdr:to>
      <xdr:col>67</xdr:col>
      <xdr:colOff>101600</xdr:colOff>
      <xdr:row>79</xdr:row>
      <xdr:rowOff>14821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5948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50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17321</xdr:rowOff>
    </xdr:from>
    <xdr:to>
      <xdr:col>85</xdr:col>
      <xdr:colOff>127000</xdr:colOff>
      <xdr:row>97</xdr:row>
      <xdr:rowOff>17422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47971"/>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4059</xdr:rowOff>
    </xdr:from>
    <xdr:to>
      <xdr:col>81</xdr:col>
      <xdr:colOff>50800</xdr:colOff>
      <xdr:row>97</xdr:row>
      <xdr:rowOff>17422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634709"/>
          <a:ext cx="889000" cy="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3522</xdr:rowOff>
    </xdr:from>
    <xdr:to>
      <xdr:col>76</xdr:col>
      <xdr:colOff>114300</xdr:colOff>
      <xdr:row>97</xdr:row>
      <xdr:rowOff>4059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34172"/>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3522</xdr:rowOff>
    </xdr:from>
    <xdr:to>
      <xdr:col>71</xdr:col>
      <xdr:colOff>177800</xdr:colOff>
      <xdr:row>97</xdr:row>
      <xdr:rowOff>5649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634172"/>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137971</xdr:rowOff>
    </xdr:from>
    <xdr:to>
      <xdr:col>85</xdr:col>
      <xdr:colOff>177800</xdr:colOff>
      <xdr:row>97</xdr:row>
      <xdr:rowOff>68121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9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116398</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7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138072</xdr:rowOff>
    </xdr:from>
    <xdr:to>
      <xdr:col>81</xdr:col>
      <xdr:colOff>101600</xdr:colOff>
      <xdr:row>97</xdr:row>
      <xdr:rowOff>68222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59349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124709</xdr:rowOff>
    </xdr:from>
    <xdr:to>
      <xdr:col>76</xdr:col>
      <xdr:colOff>165100</xdr:colOff>
      <xdr:row>97</xdr:row>
      <xdr:rowOff>54859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45986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124172</xdr:rowOff>
    </xdr:from>
    <xdr:to>
      <xdr:col>72</xdr:col>
      <xdr:colOff>38100</xdr:colOff>
      <xdr:row>97</xdr:row>
      <xdr:rowOff>54322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5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45449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126299</xdr:rowOff>
    </xdr:from>
    <xdr:to>
      <xdr:col>67</xdr:col>
      <xdr:colOff>101600</xdr:colOff>
      <xdr:row>97</xdr:row>
      <xdr:rowOff>56449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47576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67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145643</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489293"/>
          <a:ext cx="8890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145643</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9545300" y="6489293"/>
          <a:ext cx="8890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136136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94843</xdr:rowOff>
    </xdr:from>
    <xdr:to>
      <xdr:col>107</xdr:col>
      <xdr:colOff>101600</xdr:colOff>
      <xdr:row>38</xdr:row>
      <xdr:rowOff>24994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41520</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議会費は、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議員共済組合負担金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が減少したものの、類似団体平均を上回っている。総務費は、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参議院議員通常選挙、福島県議会議員選挙、羽鳥湖高原駐車場整備等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が増加しているものの、財政調整基金、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公共施設整備基金への積立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等が減少し、昨年度より経費は減少しているが、類似団体平均を上回っている。衛生費は、新たなごみ処理施設整備に伴う一部事務組合への負担金の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回っている。労働費は、震災等・原子力災害対応雇用支援事業に伴う精算返納金により、類似団体平均を上回っている。農林水産業費は、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ふるさと公園造成工事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東日本大震災の影響による、ふくしま森林再生事業、ため池底質除去事業等が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減少しているものの、類似団体平均を上回っている。教育費は、給食センター改築工事や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給食センター備品購入費等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が増加し、類似団体平均を上回っている。災害復旧費は台風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号に伴う道路橋梁、農地・農業用施設、林道災害復旧事業等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増加したことに伴い、類似団体平均を上回っている。その他の目的別経費については、類似団体平均に近い数値である。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今後とも、経費の抑制を図り、健全な財政運営に努めていく。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においては、積立額より取崩額が増加したことにより基金残高が減少した。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実質収支額は、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いるのは、昨年度と比較して翌年度に繰り越すべき財源が増加したことが要因となっている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年度において、実質単年度収支が赤字となっているのは、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ふるさと公園造成工事や給食センター改築工事等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に伴い、一般財源不足分を財政調整基金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公共施設等の長寿命化や整備等を図るための基金の取り崩しで対応したことが要因となっている。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各会計において、平成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年度以降赤字となっているものはない。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工業用地取得造成事業特別会計においては、未売却資産に係る販売収入見込額も含まれており、販売状況により今後変動する可能性がある。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L6" sqref="L6:V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4706913</v>
      </c>
      <c r="BO4" s="462"/>
      <c r="BP4" s="462"/>
      <c r="BQ4" s="462"/>
      <c r="BR4" s="462"/>
      <c r="BS4" s="462"/>
      <c r="BT4" s="462"/>
      <c r="BU4" s="463"/>
      <c r="BV4" s="461">
        <v>5117167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2.7</v>
      </c>
      <c r="CU4" s="646"/>
      <c r="CV4" s="646"/>
      <c r="CW4" s="646"/>
      <c r="CX4" s="646"/>
      <c r="CY4" s="646"/>
      <c r="CZ4" s="646"/>
      <c r="DA4" s="647"/>
      <c r="DB4" s="645">
        <v>5.8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4561182</v>
      </c>
      <c r="BO5" s="467"/>
      <c r="BP5" s="467"/>
      <c r="BQ5" s="467"/>
      <c r="BR5" s="467"/>
      <c r="BS5" s="467"/>
      <c r="BT5" s="467"/>
      <c r="BU5" s="468"/>
      <c r="BV5" s="466">
        <v>4934297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83.6</v>
      </c>
      <c r="CU5" s="437"/>
      <c r="CV5" s="437"/>
      <c r="CW5" s="437"/>
      <c r="CX5" s="437"/>
      <c r="CY5" s="437"/>
      <c r="CZ5" s="437"/>
      <c r="DA5" s="438"/>
      <c r="DB5" s="436">
        <v>84.5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145731</v>
      </c>
      <c r="BO6" s="467"/>
      <c r="BP6" s="467"/>
      <c r="BQ6" s="467"/>
      <c r="BR6" s="467"/>
      <c r="BS6" s="467"/>
      <c r="BT6" s="467"/>
      <c r="BU6" s="468"/>
      <c r="BV6" s="466">
        <v>182870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86.4</v>
      </c>
      <c r="CU6" s="620"/>
      <c r="CV6" s="620"/>
      <c r="CW6" s="620"/>
      <c r="CX6" s="620"/>
      <c r="CY6" s="620"/>
      <c r="CZ6" s="620"/>
      <c r="DA6" s="621"/>
      <c r="DB6" s="619">
        <v>88.3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76204</v>
      </c>
      <c r="BO7" s="467"/>
      <c r="BP7" s="467"/>
      <c r="BQ7" s="467"/>
      <c r="BR7" s="467"/>
      <c r="BS7" s="467"/>
      <c r="BT7" s="467"/>
      <c r="BU7" s="468"/>
      <c r="BV7" s="466">
        <v>30937</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2591357</v>
      </c>
      <c r="CU7" s="467"/>
      <c r="CV7" s="467"/>
      <c r="CW7" s="467"/>
      <c r="CX7" s="467"/>
      <c r="CY7" s="467"/>
      <c r="CZ7" s="467"/>
      <c r="DA7" s="468"/>
      <c r="DB7" s="466">
        <v>2602887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69527</v>
      </c>
      <c r="BO8" s="467"/>
      <c r="BP8" s="467"/>
      <c r="BQ8" s="467"/>
      <c r="BR8" s="467"/>
      <c r="BS8" s="467"/>
      <c r="BT8" s="467"/>
      <c r="BU8" s="468"/>
      <c r="BV8" s="466">
        <v>151933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0.34</v>
      </c>
      <c r="CU8" s="580"/>
      <c r="CV8" s="580"/>
      <c r="CW8" s="580"/>
      <c r="CX8" s="580"/>
      <c r="CY8" s="580"/>
      <c r="CZ8" s="580"/>
      <c r="DA8" s="581"/>
      <c r="DB8" s="579">
        <v>0.33</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5611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-82406</v>
      </c>
      <c r="BO9" s="467"/>
      <c r="BP9" s="467"/>
      <c r="BQ9" s="467"/>
      <c r="BR9" s="467"/>
      <c r="BS9" s="467"/>
      <c r="BT9" s="467"/>
      <c r="BU9" s="468"/>
      <c r="BV9" s="466">
        <v>-32265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11.3</v>
      </c>
      <c r="CU9" s="437"/>
      <c r="CV9" s="437"/>
      <c r="CW9" s="437"/>
      <c r="CX9" s="437"/>
      <c r="CY9" s="437"/>
      <c r="CZ9" s="437"/>
      <c r="DA9" s="438"/>
      <c r="DB9" s="436">
        <v>10.199999999999999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6291</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76091</v>
      </c>
      <c r="BO10" s="467"/>
      <c r="BP10" s="467"/>
      <c r="BQ10" s="467"/>
      <c r="BR10" s="467"/>
      <c r="BS10" s="467"/>
      <c r="BT10" s="467"/>
      <c r="BU10" s="468"/>
      <c r="BV10" s="466">
        <v>93364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5627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120</v>
      </c>
      <c r="AV12" s="524"/>
      <c r="AW12" s="524"/>
      <c r="AX12" s="524"/>
      <c r="AY12" s="446" t="s">
        <v>136</v>
      </c>
      <c r="AZ12" s="447"/>
      <c r="BA12" s="447"/>
      <c r="BB12" s="447"/>
      <c r="BC12" s="447"/>
      <c r="BD12" s="447"/>
      <c r="BE12" s="447"/>
      <c r="BF12" s="447"/>
      <c r="BG12" s="447"/>
      <c r="BH12" s="447"/>
      <c r="BI12" s="447"/>
      <c r="BJ12" s="447"/>
      <c r="BK12" s="447"/>
      <c r="BL12" s="447"/>
      <c r="BM12" s="448"/>
      <c r="BN12" s="466">
        <v>152000</v>
      </c>
      <c r="BO12" s="467"/>
      <c r="BP12" s="467"/>
      <c r="BQ12" s="467"/>
      <c r="BR12" s="467"/>
      <c r="BS12" s="467"/>
      <c r="BT12" s="467"/>
      <c r="BU12" s="468"/>
      <c r="BV12" s="466">
        <v>274000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5533</v>
      </c>
      <c r="S13" s="570"/>
      <c r="T13" s="570"/>
      <c r="U13" s="570"/>
      <c r="V13" s="571"/>
      <c r="W13" s="557" t="s">
        <v>140</v>
      </c>
      <c r="X13" s="479"/>
      <c r="Y13" s="479"/>
      <c r="Z13" s="479"/>
      <c r="AA13" s="479"/>
      <c r="AB13" s="480"/>
      <c r="AC13" s="442">
        <v>403</v>
      </c>
      <c r="AD13" s="443"/>
      <c r="AE13" s="443"/>
      <c r="AF13" s="443"/>
      <c r="AG13" s="444"/>
      <c r="AH13" s="442">
        <v>468</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-158315</v>
      </c>
      <c r="BO13" s="467"/>
      <c r="BP13" s="467"/>
      <c r="BQ13" s="467"/>
      <c r="BR13" s="467"/>
      <c r="BS13" s="467"/>
      <c r="BT13" s="467"/>
      <c r="BU13" s="468"/>
      <c r="BV13" s="466">
        <v>-212901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8.6</v>
      </c>
      <c r="CU13" s="437"/>
      <c r="CV13" s="437"/>
      <c r="CW13" s="437"/>
      <c r="CX13" s="437"/>
      <c r="CY13" s="437"/>
      <c r="CZ13" s="437"/>
      <c r="DA13" s="438"/>
      <c r="DB13" s="436">
        <v>8.6999999999999993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5692</v>
      </c>
      <c r="S14" s="570"/>
      <c r="T14" s="570"/>
      <c r="U14" s="570"/>
      <c r="V14" s="571"/>
      <c r="W14" s="572"/>
      <c r="X14" s="482"/>
      <c r="Y14" s="482"/>
      <c r="Z14" s="482"/>
      <c r="AA14" s="482"/>
      <c r="AB14" s="483"/>
      <c r="AC14" s="562">
        <v>14</v>
      </c>
      <c r="AD14" s="563"/>
      <c r="AE14" s="563"/>
      <c r="AF14" s="563"/>
      <c r="AG14" s="564"/>
      <c r="AH14" s="562">
        <v>15.7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28</v>
      </c>
      <c r="CU14" s="574"/>
      <c r="CV14" s="574"/>
      <c r="CW14" s="574"/>
      <c r="CX14" s="574"/>
      <c r="CY14" s="574"/>
      <c r="CZ14" s="574"/>
      <c r="DA14" s="575"/>
      <c r="DB14" s="573">
        <v>15.9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5618</v>
      </c>
      <c r="S15" s="570"/>
      <c r="T15" s="570"/>
      <c r="U15" s="570"/>
      <c r="V15" s="571"/>
      <c r="W15" s="557" t="s">
        <v>147</v>
      </c>
      <c r="X15" s="479"/>
      <c r="Y15" s="479"/>
      <c r="Z15" s="479"/>
      <c r="AA15" s="479"/>
      <c r="AB15" s="480"/>
      <c r="AC15" s="442">
        <v>1018</v>
      </c>
      <c r="AD15" s="443"/>
      <c r="AE15" s="443"/>
      <c r="AF15" s="443"/>
      <c r="AG15" s="444"/>
      <c r="AH15" s="442">
        <v>1063</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777744</v>
      </c>
      <c r="BO15" s="462"/>
      <c r="BP15" s="462"/>
      <c r="BQ15" s="462"/>
      <c r="BR15" s="462"/>
      <c r="BS15" s="462"/>
      <c r="BT15" s="462"/>
      <c r="BU15" s="463"/>
      <c r="BV15" s="461">
        <v>779009</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35.5</v>
      </c>
      <c r="AD16" s="563"/>
      <c r="AE16" s="563"/>
      <c r="AF16" s="563"/>
      <c r="AG16" s="564"/>
      <c r="AH16" s="562">
        <v>35.6</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2309462</v>
      </c>
      <c r="BO16" s="467"/>
      <c r="BP16" s="467"/>
      <c r="BQ16" s="467"/>
      <c r="BR16" s="467"/>
      <c r="BS16" s="467"/>
      <c r="BT16" s="467"/>
      <c r="BU16" s="468"/>
      <c r="BV16" s="466">
        <v>2289132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1450</v>
      </c>
      <c r="AD17" s="443"/>
      <c r="AE17" s="443"/>
      <c r="AF17" s="443"/>
      <c r="AG17" s="444"/>
      <c r="AH17" s="442">
        <v>1455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974860</v>
      </c>
      <c r="BO17" s="467"/>
      <c r="BP17" s="467"/>
      <c r="BQ17" s="467"/>
      <c r="BR17" s="467"/>
      <c r="BS17" s="467"/>
      <c r="BT17" s="467"/>
      <c r="BU17" s="468"/>
      <c r="BV17" s="466">
        <v>979820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225.52</v>
      </c>
      <c r="M18" s="531"/>
      <c r="N18" s="531"/>
      <c r="O18" s="531"/>
      <c r="P18" s="531"/>
      <c r="Q18" s="531"/>
      <c r="R18" s="532"/>
      <c r="S18" s="532"/>
      <c r="T18" s="532"/>
      <c r="U18" s="532"/>
      <c r="V18" s="533"/>
      <c r="W18" s="547"/>
      <c r="X18" s="548"/>
      <c r="Y18" s="548"/>
      <c r="Z18" s="548"/>
      <c r="AA18" s="548"/>
      <c r="AB18" s="558"/>
      <c r="AC18" s="430">
        <v>50.5</v>
      </c>
      <c r="AD18" s="431"/>
      <c r="AE18" s="431"/>
      <c r="AF18" s="431"/>
      <c r="AG18" s="534"/>
      <c r="AH18" s="430">
        <v>48.7</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2190348</v>
      </c>
      <c r="BO18" s="467"/>
      <c r="BP18" s="467"/>
      <c r="BQ18" s="467"/>
      <c r="BR18" s="467"/>
      <c r="BS18" s="467"/>
      <c r="BT18" s="467"/>
      <c r="BU18" s="468"/>
      <c r="BV18" s="466">
        <v>2228533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3199168</v>
      </c>
      <c r="BO19" s="467"/>
      <c r="BP19" s="467"/>
      <c r="BQ19" s="467"/>
      <c r="BR19" s="467"/>
      <c r="BS19" s="467"/>
      <c r="BT19" s="467"/>
      <c r="BU19" s="468"/>
      <c r="BV19" s="466">
        <v>3590708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1638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3611055</v>
      </c>
      <c r="BO23" s="467"/>
      <c r="BP23" s="467"/>
      <c r="BQ23" s="467"/>
      <c r="BR23" s="467"/>
      <c r="BS23" s="467"/>
      <c r="BT23" s="467"/>
      <c r="BU23" s="468"/>
      <c r="BV23" s="466">
        <v>3607432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6545</v>
      </c>
      <c r="R24" s="443"/>
      <c r="S24" s="443"/>
      <c r="T24" s="443"/>
      <c r="U24" s="443"/>
      <c r="V24" s="444"/>
      <c r="W24" s="508"/>
      <c r="X24" s="499"/>
      <c r="Y24" s="500"/>
      <c r="Z24" s="439" t="s">
        <v>171</v>
      </c>
      <c r="AA24" s="440"/>
      <c r="AB24" s="440"/>
      <c r="AC24" s="440"/>
      <c r="AD24" s="440"/>
      <c r="AE24" s="440"/>
      <c r="AF24" s="440"/>
      <c r="AG24" s="441"/>
      <c r="AH24" s="442">
        <v>73</v>
      </c>
      <c r="AI24" s="443"/>
      <c r="AJ24" s="443"/>
      <c r="AK24" s="443"/>
      <c r="AL24" s="444"/>
      <c r="AM24" s="442">
        <v>212357</v>
      </c>
      <c r="AN24" s="443"/>
      <c r="AO24" s="443"/>
      <c r="AP24" s="443"/>
      <c r="AQ24" s="443"/>
      <c r="AR24" s="444"/>
      <c r="AS24" s="442">
        <v>2909</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3434885</v>
      </c>
      <c r="BO24" s="467"/>
      <c r="BP24" s="467"/>
      <c r="BQ24" s="467"/>
      <c r="BR24" s="467"/>
      <c r="BS24" s="467"/>
      <c r="BT24" s="467"/>
      <c r="BU24" s="468"/>
      <c r="BV24" s="466">
        <v>3578080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5236</v>
      </c>
      <c r="R25" s="443"/>
      <c r="S25" s="443"/>
      <c r="T25" s="443"/>
      <c r="U25" s="443"/>
      <c r="V25" s="444"/>
      <c r="W25" s="508"/>
      <c r="X25" s="499"/>
      <c r="Y25" s="500"/>
      <c r="Z25" s="439" t="s">
        <v>174</v>
      </c>
      <c r="AA25" s="440"/>
      <c r="AB25" s="440"/>
      <c r="AC25" s="440"/>
      <c r="AD25" s="440"/>
      <c r="AE25" s="440"/>
      <c r="AF25" s="440"/>
      <c r="AG25" s="441"/>
      <c r="AH25" s="442" t="s">
        <v>129</v>
      </c>
      <c r="AI25" s="443"/>
      <c r="AJ25" s="443"/>
      <c r="AK25" s="443"/>
      <c r="AL25" s="444"/>
      <c r="AM25" s="442" t="s">
        <v>129</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61913</v>
      </c>
      <c r="BO25" s="462"/>
      <c r="BP25" s="462"/>
      <c r="BQ25" s="462"/>
      <c r="BR25" s="462"/>
      <c r="BS25" s="462"/>
      <c r="BT25" s="462"/>
      <c r="BU25" s="463"/>
      <c r="BV25" s="461">
        <v>84458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4848</v>
      </c>
      <c r="R26" s="443"/>
      <c r="S26" s="443"/>
      <c r="T26" s="443"/>
      <c r="U26" s="443"/>
      <c r="V26" s="444"/>
      <c r="W26" s="508"/>
      <c r="X26" s="499"/>
      <c r="Y26" s="500"/>
      <c r="Z26" s="439" t="s">
        <v>178</v>
      </c>
      <c r="AA26" s="521"/>
      <c r="AB26" s="521"/>
      <c r="AC26" s="521"/>
      <c r="AD26" s="521"/>
      <c r="AE26" s="521"/>
      <c r="AF26" s="521"/>
      <c r="AG26" s="522"/>
      <c r="AH26" s="442">
        <v>4</v>
      </c>
      <c r="AI26" s="443"/>
      <c r="AJ26" s="443"/>
      <c r="AK26" s="443"/>
      <c r="AL26" s="444"/>
      <c r="AM26" s="442">
        <v>9880</v>
      </c>
      <c r="AN26" s="443"/>
      <c r="AO26" s="443"/>
      <c r="AP26" s="443"/>
      <c r="AQ26" s="443"/>
      <c r="AR26" s="444"/>
      <c r="AS26" s="442">
        <v>2470</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2900</v>
      </c>
      <c r="R27" s="443"/>
      <c r="S27" s="443"/>
      <c r="T27" s="443"/>
      <c r="U27" s="443"/>
      <c r="V27" s="444"/>
      <c r="W27" s="508"/>
      <c r="X27" s="499"/>
      <c r="Y27" s="500"/>
      <c r="Z27" s="439" t="s">
        <v>181</v>
      </c>
      <c r="AA27" s="440"/>
      <c r="AB27" s="440"/>
      <c r="AC27" s="440"/>
      <c r="AD27" s="440"/>
      <c r="AE27" s="440"/>
      <c r="AF27" s="440"/>
      <c r="AG27" s="441"/>
      <c r="AH27" s="442">
        <v>10</v>
      </c>
      <c r="AI27" s="443"/>
      <c r="AJ27" s="443"/>
      <c r="AK27" s="443"/>
      <c r="AL27" s="444"/>
      <c r="AM27" s="442">
        <v>30352</v>
      </c>
      <c r="AN27" s="443"/>
      <c r="AO27" s="443"/>
      <c r="AP27" s="443"/>
      <c r="AQ27" s="443"/>
      <c r="AR27" s="444"/>
      <c r="AS27" s="442">
        <v>3035</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143422</v>
      </c>
      <c r="BO27" s="470"/>
      <c r="BP27" s="470"/>
      <c r="BQ27" s="470"/>
      <c r="BR27" s="470"/>
      <c r="BS27" s="470"/>
      <c r="BT27" s="470"/>
      <c r="BU27" s="471"/>
      <c r="BV27" s="469">
        <v>143422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2450</v>
      </c>
      <c r="R28" s="443"/>
      <c r="S28" s="443"/>
      <c r="T28" s="443"/>
      <c r="U28" s="443"/>
      <c r="V28" s="444"/>
      <c r="W28" s="508"/>
      <c r="X28" s="499"/>
      <c r="Y28" s="500"/>
      <c r="Z28" s="439" t="s">
        <v>184</v>
      </c>
      <c r="AA28" s="440"/>
      <c r="AB28" s="440"/>
      <c r="AC28" s="440"/>
      <c r="AD28" s="440"/>
      <c r="AE28" s="440"/>
      <c r="AF28" s="440"/>
      <c r="AG28" s="441"/>
      <c r="AH28" s="442" t="s">
        <v>175</v>
      </c>
      <c r="AI28" s="443"/>
      <c r="AJ28" s="443"/>
      <c r="AK28" s="443"/>
      <c r="AL28" s="444"/>
      <c r="AM28" s="442" t="s">
        <v>175</v>
      </c>
      <c r="AN28" s="443"/>
      <c r="AO28" s="443"/>
      <c r="AP28" s="443"/>
      <c r="AQ28" s="443"/>
      <c r="AR28" s="444"/>
      <c r="AS28" s="442" t="s">
        <v>175</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711120</v>
      </c>
      <c r="BO28" s="462"/>
      <c r="BP28" s="462"/>
      <c r="BQ28" s="462"/>
      <c r="BR28" s="462"/>
      <c r="BS28" s="462"/>
      <c r="BT28" s="462"/>
      <c r="BU28" s="463"/>
      <c r="BV28" s="461">
        <v>787029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8</v>
      </c>
      <c r="M29" s="443"/>
      <c r="N29" s="443"/>
      <c r="O29" s="443"/>
      <c r="P29" s="444"/>
      <c r="Q29" s="442">
        <v>2350</v>
      </c>
      <c r="R29" s="443"/>
      <c r="S29" s="443"/>
      <c r="T29" s="443"/>
      <c r="U29" s="443"/>
      <c r="V29" s="444"/>
      <c r="W29" s="509"/>
      <c r="X29" s="510"/>
      <c r="Y29" s="511"/>
      <c r="Z29" s="439" t="s">
        <v>187</v>
      </c>
      <c r="AA29" s="440"/>
      <c r="AB29" s="440"/>
      <c r="AC29" s="440"/>
      <c r="AD29" s="440"/>
      <c r="AE29" s="440"/>
      <c r="AF29" s="440"/>
      <c r="AG29" s="441"/>
      <c r="AH29" s="442">
        <v>83</v>
      </c>
      <c r="AI29" s="443"/>
      <c r="AJ29" s="443"/>
      <c r="AK29" s="443"/>
      <c r="AL29" s="444"/>
      <c r="AM29" s="442">
        <v>242709</v>
      </c>
      <c r="AN29" s="443"/>
      <c r="AO29" s="443"/>
      <c r="AP29" s="443"/>
      <c r="AQ29" s="443"/>
      <c r="AR29" s="444"/>
      <c r="AS29" s="442">
        <v>2924</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41010</v>
      </c>
      <c r="BO29" s="467"/>
      <c r="BP29" s="467"/>
      <c r="BQ29" s="467"/>
      <c r="BR29" s="467"/>
      <c r="BS29" s="467"/>
      <c r="BT29" s="467"/>
      <c r="BU29" s="468"/>
      <c r="BV29" s="466">
        <v>41006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100.4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288784</v>
      </c>
      <c r="BO30" s="470"/>
      <c r="BP30" s="470"/>
      <c r="BQ30" s="470"/>
      <c r="BR30" s="470"/>
      <c r="BS30" s="470"/>
      <c r="BT30" s="470"/>
      <c r="BU30" s="471"/>
      <c r="BV30" s="469">
        <v>410334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大山地区排水処理施設事業特別会計</v>
      </c>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公立岩瀬病院企業団</v>
      </c>
      <c r="BZ34" s="424"/>
      <c r="CA34" s="424"/>
      <c r="CB34" s="424"/>
      <c r="CC34" s="424"/>
      <c r="CD34" s="424"/>
      <c r="CE34" s="424"/>
      <c r="CF34" s="424"/>
      <c r="CG34" s="424"/>
      <c r="CH34" s="424"/>
      <c r="CI34" s="424"/>
      <c r="CJ34" s="424"/>
      <c r="CK34" s="424"/>
      <c r="CL34" s="424"/>
      <c r="CM34" s="424"/>
      <c r="CN34" s="214"/>
      <c r="CO34" s="425">
        <f>IF(CQ34="","",MAX(C34:D43,U34:V43,AM34:AN43,BE34:BF43,BW34:BX43)+1)</f>
        <v>24</v>
      </c>
      <c r="CP34" s="425"/>
      <c r="CQ34" s="424" t="str">
        <f>IF('各会計、関係団体の財政状況及び健全化判断比率'!BS7="","",'各会計、関係団体の財政状況及び健全化判断比率'!BS7)</f>
        <v>(株)天栄村振興公社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国民健康保険特別会計（直診勘定）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須賀川地方広域消防組合　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IF('各会計、関係団体の財政状況及び健全化判断比率'!B35="","",'各会計、関係団体の財政状況及び健全化判断比率'!B35)</f>
        <v>二岐専用水道特別会計</v>
      </c>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須賀川地方保健環境組合　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10</v>
      </c>
      <c r="BF37" s="425"/>
      <c r="BG37" s="424" t="str">
        <f>IF('各会計、関係団体の財政状況及び健全化判断比率'!B36="","",'各会計、関係団体の財政状況及び健全化判断比率'!B36)</f>
        <v>簡易水道事業特別会計</v>
      </c>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福島県後期高齢者医療広域連合　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11</v>
      </c>
      <c r="BF38" s="425"/>
      <c r="BG38" s="424" t="str">
        <f>IF('各会計、関係団体の財政状況及び健全化判断比率'!B37="","",'各会計、関係団体の財政状況及び健全化判断比率'!B37)</f>
        <v>簡易排水処理施設特別会計</v>
      </c>
      <c r="BH38" s="424"/>
      <c r="BI38" s="424"/>
      <c r="BJ38" s="424"/>
      <c r="BK38" s="424"/>
      <c r="BL38" s="424"/>
      <c r="BM38" s="424"/>
      <c r="BN38" s="424"/>
      <c r="BO38" s="424"/>
      <c r="BP38" s="424"/>
      <c r="BQ38" s="424"/>
      <c r="BR38" s="424"/>
      <c r="BS38" s="424"/>
      <c r="BT38" s="424"/>
      <c r="BU38" s="424"/>
      <c r="BV38" s="214"/>
      <c r="BW38" s="425">
        <f t="shared" si="2"/>
        <v>18</v>
      </c>
      <c r="BX38" s="425"/>
      <c r="BY38" s="424" t="str">
        <f>IF('各会計、関係団体の財政状況及び健全化判断比率'!B72="","",'各会計、関係団体の財政状況及び健全化判断比率'!B72)</f>
        <v>福島県後期高齢者医療広域連合　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12</v>
      </c>
      <c r="BF39" s="425"/>
      <c r="BG39" s="424" t="str">
        <f>IF('各会計、関係団体の財政状況及び健全化判断比率'!B38="","",'各会計、関係団体の財政状況及び健全化判断比率'!B38)</f>
        <v>風力発電事業特別会計</v>
      </c>
      <c r="BH39" s="424"/>
      <c r="BI39" s="424"/>
      <c r="BJ39" s="424"/>
      <c r="BK39" s="424"/>
      <c r="BL39" s="424"/>
      <c r="BM39" s="424"/>
      <c r="BN39" s="424"/>
      <c r="BO39" s="424"/>
      <c r="BP39" s="424"/>
      <c r="BQ39" s="424"/>
      <c r="BR39" s="424"/>
      <c r="BS39" s="424"/>
      <c r="BT39" s="424"/>
      <c r="BU39" s="424"/>
      <c r="BV39" s="214"/>
      <c r="BW39" s="425">
        <f t="shared" si="2"/>
        <v>19</v>
      </c>
      <c r="BX39" s="425"/>
      <c r="BY39" s="424" t="str">
        <f>IF('各会計、関係団体の財政状況及び健全化判断比率'!B73="","",'各会計、関係団体の財政状況及び健全化判断比率'!B73)</f>
        <v>福島県市町村総合事務組合　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f t="shared" si="1"/>
        <v>13</v>
      </c>
      <c r="BF40" s="425"/>
      <c r="BG40" s="424" t="str">
        <f>IF('各会計、関係団体の財政状況及び健全化判断比率'!B39="","",'各会計、関係団体の財政状況及び健全化判断比率'!B39)</f>
        <v>工業用地取得造成事業特別会計</v>
      </c>
      <c r="BH40" s="424"/>
      <c r="BI40" s="424"/>
      <c r="BJ40" s="424"/>
      <c r="BK40" s="424"/>
      <c r="BL40" s="424"/>
      <c r="BM40" s="424"/>
      <c r="BN40" s="424"/>
      <c r="BO40" s="424"/>
      <c r="BP40" s="424"/>
      <c r="BQ40" s="424"/>
      <c r="BR40" s="424"/>
      <c r="BS40" s="424"/>
      <c r="BT40" s="424"/>
      <c r="BU40" s="424"/>
      <c r="BV40" s="214"/>
      <c r="BW40" s="425">
        <f t="shared" si="2"/>
        <v>20</v>
      </c>
      <c r="BX40" s="425"/>
      <c r="BY40" s="424" t="str">
        <f>IF('各会計、関係団体の財政状況及び健全化判断比率'!B74="","",'各会計、関係団体の財政状況及び健全化判断比率'!B74)</f>
        <v>福島県市町村総合事務組合　消防補償等特別会計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21</v>
      </c>
      <c r="BX41" s="425"/>
      <c r="BY41" s="424" t="str">
        <f>IF('各会計、関係団体の財政状況及び健全化判断比率'!B75="","",'各会計、関係団体の財政状況及び健全化判断比率'!B75)</f>
        <v>福島県市町村総合事務組合　消防賞じゅつ金特別会計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22</v>
      </c>
      <c r="BX42" s="425"/>
      <c r="BY42" s="424" t="str">
        <f>IF('各会計、関係団体の財政状況及び健全化判断比率'!B76="","",'各会計、関係団体の財政状況及び健全化判断比率'!B76)</f>
        <v>福島県市町村総合事務組合　非常勤職員公務災害補償特別会計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23</v>
      </c>
      <c r="BX43" s="425"/>
      <c r="BY43" s="424" t="str">
        <f>IF('各会計、関係団体の財政状況及び健全化判断比率'!B77="","",'各会計、関係団体の財政状況及び健全化判断比率'!B77)</f>
        <v>福島県市町村総合事務組合　自治会館管理特別会計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424A+nPsrbNzPBAozIFslYc/8/6hsPSLLpkwHU1BEahG/b6G7/yYbN3d9WWJsvdRHhzAOYOCqwNrOTE4w3hTYA==" saltValue="yGjzoo86kF9sBdMNUSM5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6" zoomScale="85" zoomScaleNormal="85" zoomScaleSheetLayoutView="100" workbookViewId="0">
      <selection activeCell="R8" sqref="V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9" t="s">
        <v>559</v>
      </c>
      <c r="D34" s="1249"/>
      <c r="E34" s="1250"/>
      <c r="F34" s="32">
        <v>8.93</v>
      </c>
      <c r="G34" s="33">
        <v>9.76</v>
      </c>
      <c r="H34" s="33">
        <v>9.8800000000000008</v>
      </c>
      <c r="I34" s="33">
        <v>10.06</v>
      </c>
      <c r="J34" s="34">
        <v>9.93</v>
      </c>
      <c r="K34" s="22"/>
      <c r="L34" s="22"/>
      <c r="M34" s="22"/>
      <c r="N34" s="22"/>
      <c r="O34" s="22"/>
      <c r="P34" s="22"/>
    </row>
    <row r="35" spans="1:16" ht="39" customHeight="1" x14ac:dyDescent="0.15">
      <c r="A35" s="22"/>
      <c r="B35" s="35"/>
      <c r="C35" s="1243" t="s">
        <v>560</v>
      </c>
      <c r="D35" s="1244"/>
      <c r="E35" s="1245"/>
      <c r="F35" s="36">
        <v>5.84</v>
      </c>
      <c r="G35" s="37">
        <v>4.79</v>
      </c>
      <c r="H35" s="37">
        <v>3.4</v>
      </c>
      <c r="I35" s="37">
        <v>4.83</v>
      </c>
      <c r="J35" s="38">
        <v>5.81</v>
      </c>
      <c r="K35" s="22"/>
      <c r="L35" s="22"/>
      <c r="M35" s="22"/>
      <c r="N35" s="22"/>
      <c r="O35" s="22"/>
      <c r="P35" s="22"/>
    </row>
    <row r="36" spans="1:16" ht="39" customHeight="1" x14ac:dyDescent="0.15">
      <c r="A36" s="22"/>
      <c r="B36" s="35"/>
      <c r="C36" s="1243" t="s">
        <v>561</v>
      </c>
      <c r="D36" s="1244"/>
      <c r="E36" s="1245"/>
      <c r="F36" s="36">
        <v>6.47</v>
      </c>
      <c r="G36" s="37">
        <v>5.63</v>
      </c>
      <c r="H36" s="37">
        <v>6.97</v>
      </c>
      <c r="I36" s="37">
        <v>5.83</v>
      </c>
      <c r="J36" s="38">
        <v>2.68</v>
      </c>
      <c r="K36" s="22"/>
      <c r="L36" s="22"/>
      <c r="M36" s="22"/>
      <c r="N36" s="22"/>
      <c r="O36" s="22"/>
      <c r="P36" s="22"/>
    </row>
    <row r="37" spans="1:16" ht="39" customHeight="1" x14ac:dyDescent="0.15">
      <c r="A37" s="22"/>
      <c r="B37" s="35"/>
      <c r="C37" s="1243" t="s">
        <v>562</v>
      </c>
      <c r="D37" s="1244"/>
      <c r="E37" s="1245"/>
      <c r="F37" s="36">
        <v>3.8</v>
      </c>
      <c r="G37" s="37">
        <v>1.35</v>
      </c>
      <c r="H37" s="37">
        <v>2.7</v>
      </c>
      <c r="I37" s="37">
        <v>1.8</v>
      </c>
      <c r="J37" s="38">
        <v>1.76</v>
      </c>
      <c r="K37" s="22"/>
      <c r="L37" s="22"/>
      <c r="M37" s="22"/>
      <c r="N37" s="22"/>
      <c r="O37" s="22"/>
      <c r="P37" s="22"/>
    </row>
    <row r="38" spans="1:16" ht="39" customHeight="1" x14ac:dyDescent="0.15">
      <c r="A38" s="22"/>
      <c r="B38" s="35"/>
      <c r="C38" s="1243" t="s">
        <v>563</v>
      </c>
      <c r="D38" s="1244"/>
      <c r="E38" s="1245"/>
      <c r="F38" s="36">
        <v>0.2</v>
      </c>
      <c r="G38" s="37">
        <v>0.3</v>
      </c>
      <c r="H38" s="37">
        <v>0.42</v>
      </c>
      <c r="I38" s="37">
        <v>0.55000000000000004</v>
      </c>
      <c r="J38" s="38">
        <v>0.56999999999999995</v>
      </c>
      <c r="K38" s="22"/>
      <c r="L38" s="22"/>
      <c r="M38" s="22"/>
      <c r="N38" s="22"/>
      <c r="O38" s="22"/>
      <c r="P38" s="22"/>
    </row>
    <row r="39" spans="1:16" ht="39" customHeight="1" x14ac:dyDescent="0.15">
      <c r="A39" s="22"/>
      <c r="B39" s="35"/>
      <c r="C39" s="1243" t="s">
        <v>564</v>
      </c>
      <c r="D39" s="1244"/>
      <c r="E39" s="1245"/>
      <c r="F39" s="36">
        <v>0.23</v>
      </c>
      <c r="G39" s="37">
        <v>0.25</v>
      </c>
      <c r="H39" s="37">
        <v>0.27</v>
      </c>
      <c r="I39" s="37">
        <v>0.27</v>
      </c>
      <c r="J39" s="38">
        <v>0.23</v>
      </c>
      <c r="K39" s="22"/>
      <c r="L39" s="22"/>
      <c r="M39" s="22"/>
      <c r="N39" s="22"/>
      <c r="O39" s="22"/>
      <c r="P39" s="22"/>
    </row>
    <row r="40" spans="1:16" ht="39" customHeight="1" x14ac:dyDescent="0.15">
      <c r="A40" s="22"/>
      <c r="B40" s="35"/>
      <c r="C40" s="1243" t="s">
        <v>565</v>
      </c>
      <c r="D40" s="1244"/>
      <c r="E40" s="1245"/>
      <c r="F40" s="36">
        <v>0.12</v>
      </c>
      <c r="G40" s="37">
        <v>0.11</v>
      </c>
      <c r="H40" s="37">
        <v>0.14000000000000001</v>
      </c>
      <c r="I40" s="37">
        <v>0.11</v>
      </c>
      <c r="J40" s="38">
        <v>0.14000000000000001</v>
      </c>
      <c r="K40" s="22"/>
      <c r="L40" s="22"/>
      <c r="M40" s="22"/>
      <c r="N40" s="22"/>
      <c r="O40" s="22"/>
      <c r="P40" s="22"/>
    </row>
    <row r="41" spans="1:16" ht="39" customHeight="1" x14ac:dyDescent="0.15">
      <c r="A41" s="22"/>
      <c r="B41" s="35"/>
      <c r="C41" s="1243" t="s">
        <v>566</v>
      </c>
      <c r="D41" s="1244"/>
      <c r="E41" s="1245"/>
      <c r="F41" s="36">
        <v>0.08</v>
      </c>
      <c r="G41" s="37">
        <v>0.09</v>
      </c>
      <c r="H41" s="37">
        <v>0.11</v>
      </c>
      <c r="I41" s="37">
        <v>0.15</v>
      </c>
      <c r="J41" s="38">
        <v>0.13</v>
      </c>
      <c r="K41" s="22"/>
      <c r="L41" s="22"/>
      <c r="M41" s="22"/>
      <c r="N41" s="22"/>
      <c r="O41" s="22"/>
      <c r="P41" s="22"/>
    </row>
    <row r="42" spans="1:16" ht="39" customHeight="1" x14ac:dyDescent="0.15">
      <c r="A42" s="22"/>
      <c r="B42" s="39"/>
      <c r="C42" s="1243" t="s">
        <v>567</v>
      </c>
      <c r="D42" s="1244"/>
      <c r="E42" s="1245"/>
      <c r="F42" s="36" t="s">
        <v>508</v>
      </c>
      <c r="G42" s="37" t="s">
        <v>508</v>
      </c>
      <c r="H42" s="37" t="s">
        <v>508</v>
      </c>
      <c r="I42" s="37" t="s">
        <v>508</v>
      </c>
      <c r="J42" s="38" t="s">
        <v>508</v>
      </c>
      <c r="K42" s="22"/>
      <c r="L42" s="22"/>
      <c r="M42" s="22"/>
      <c r="N42" s="22"/>
      <c r="O42" s="22"/>
      <c r="P42" s="22"/>
    </row>
    <row r="43" spans="1:16" ht="39" customHeight="1" thickBot="1" x14ac:dyDescent="0.2">
      <c r="A43" s="22"/>
      <c r="B43" s="40"/>
      <c r="C43" s="1246" t="s">
        <v>568</v>
      </c>
      <c r="D43" s="1247"/>
      <c r="E43" s="1248"/>
      <c r="F43" s="41">
        <v>1.05</v>
      </c>
      <c r="G43" s="42">
        <v>1.21</v>
      </c>
      <c r="H43" s="42">
        <v>0.8</v>
      </c>
      <c r="I43" s="42">
        <v>0.89</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O8x05AMX8ttuoOPYpK6BIYLEasa+HYAtGupfjEhvgEO5jxytynT2m+FgbXgGnRiIXrPfhYH6/h46Uexyy2ANg==" saltValue="Utat2PSMwotlkbRzx5p6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44" zoomScale="90" zoomScaleNormal="90" zoomScaleSheetLayoutView="55" workbookViewId="0">
      <selection activeCell="R8" sqref="V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398</v>
      </c>
      <c r="L45" s="60">
        <v>396</v>
      </c>
      <c r="M45" s="60">
        <v>388</v>
      </c>
      <c r="N45" s="60">
        <v>366</v>
      </c>
      <c r="O45" s="61">
        <v>362</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508</v>
      </c>
      <c r="L46" s="64" t="s">
        <v>508</v>
      </c>
      <c r="M46" s="64" t="s">
        <v>508</v>
      </c>
      <c r="N46" s="64" t="s">
        <v>508</v>
      </c>
      <c r="O46" s="65" t="s">
        <v>508</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508</v>
      </c>
      <c r="L47" s="64" t="s">
        <v>508</v>
      </c>
      <c r="M47" s="64" t="s">
        <v>508</v>
      </c>
      <c r="N47" s="64" t="s">
        <v>508</v>
      </c>
      <c r="O47" s="65" t="s">
        <v>508</v>
      </c>
      <c r="P47" s="48"/>
      <c r="Q47" s="48"/>
      <c r="R47" s="48"/>
      <c r="S47" s="48"/>
      <c r="T47" s="48"/>
      <c r="U47" s="48"/>
    </row>
    <row r="48" spans="1:21" ht="30.75" customHeight="1" x14ac:dyDescent="0.15">
      <c r="A48" s="48"/>
      <c r="B48" s="1271"/>
      <c r="C48" s="1272"/>
      <c r="D48" s="62"/>
      <c r="E48" s="1253" t="s">
        <v>15</v>
      </c>
      <c r="F48" s="1253"/>
      <c r="G48" s="1253"/>
      <c r="H48" s="1253"/>
      <c r="I48" s="1253"/>
      <c r="J48" s="1254"/>
      <c r="K48" s="63">
        <v>143</v>
      </c>
      <c r="L48" s="64">
        <v>142</v>
      </c>
      <c r="M48" s="64">
        <v>158</v>
      </c>
      <c r="N48" s="64">
        <v>155</v>
      </c>
      <c r="O48" s="65">
        <v>154</v>
      </c>
      <c r="P48" s="48"/>
      <c r="Q48" s="48"/>
      <c r="R48" s="48"/>
      <c r="S48" s="48"/>
      <c r="T48" s="48"/>
      <c r="U48" s="48"/>
    </row>
    <row r="49" spans="1:21" ht="30.75" customHeight="1" x14ac:dyDescent="0.15">
      <c r="A49" s="48"/>
      <c r="B49" s="1271"/>
      <c r="C49" s="1272"/>
      <c r="D49" s="62"/>
      <c r="E49" s="1253" t="s">
        <v>16</v>
      </c>
      <c r="F49" s="1253"/>
      <c r="G49" s="1253"/>
      <c r="H49" s="1253"/>
      <c r="I49" s="1253"/>
      <c r="J49" s="1254"/>
      <c r="K49" s="63">
        <v>3</v>
      </c>
      <c r="L49" s="64">
        <v>3</v>
      </c>
      <c r="M49" s="64">
        <v>1</v>
      </c>
      <c r="N49" s="64">
        <v>2</v>
      </c>
      <c r="O49" s="65">
        <v>3</v>
      </c>
      <c r="P49" s="48"/>
      <c r="Q49" s="48"/>
      <c r="R49" s="48"/>
      <c r="S49" s="48"/>
      <c r="T49" s="48"/>
      <c r="U49" s="48"/>
    </row>
    <row r="50" spans="1:21" ht="30.75" customHeight="1" x14ac:dyDescent="0.15">
      <c r="A50" s="48"/>
      <c r="B50" s="1271"/>
      <c r="C50" s="1272"/>
      <c r="D50" s="62"/>
      <c r="E50" s="1253" t="s">
        <v>17</v>
      </c>
      <c r="F50" s="1253"/>
      <c r="G50" s="1253"/>
      <c r="H50" s="1253"/>
      <c r="I50" s="1253"/>
      <c r="J50" s="1254"/>
      <c r="K50" s="63">
        <v>44</v>
      </c>
      <c r="L50" s="64">
        <v>36</v>
      </c>
      <c r="M50" s="64">
        <v>35</v>
      </c>
      <c r="N50" s="64">
        <v>30</v>
      </c>
      <c r="O50" s="65">
        <v>8</v>
      </c>
      <c r="P50" s="48"/>
      <c r="Q50" s="48"/>
      <c r="R50" s="48"/>
      <c r="S50" s="48"/>
      <c r="T50" s="48"/>
      <c r="U50" s="48"/>
    </row>
    <row r="51" spans="1:21" ht="30.75" customHeight="1" x14ac:dyDescent="0.15">
      <c r="A51" s="48"/>
      <c r="B51" s="1273"/>
      <c r="C51" s="1274"/>
      <c r="D51" s="66"/>
      <c r="E51" s="1253" t="s">
        <v>18</v>
      </c>
      <c r="F51" s="1253"/>
      <c r="G51" s="1253"/>
      <c r="H51" s="1253"/>
      <c r="I51" s="1253"/>
      <c r="J51" s="1254"/>
      <c r="K51" s="63">
        <v>0</v>
      </c>
      <c r="L51" s="64">
        <v>0</v>
      </c>
      <c r="M51" s="64" t="s">
        <v>508</v>
      </c>
      <c r="N51" s="64" t="s">
        <v>508</v>
      </c>
      <c r="O51" s="65" t="s">
        <v>508</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390</v>
      </c>
      <c r="L52" s="64">
        <v>386</v>
      </c>
      <c r="M52" s="64">
        <v>370</v>
      </c>
      <c r="N52" s="64">
        <v>359</v>
      </c>
      <c r="O52" s="65">
        <v>350</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198</v>
      </c>
      <c r="L53" s="69">
        <v>191</v>
      </c>
      <c r="M53" s="69">
        <v>212</v>
      </c>
      <c r="N53" s="69">
        <v>194</v>
      </c>
      <c r="O53" s="70">
        <v>177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9" t="s">
        <v>25</v>
      </c>
      <c r="C57" s="1260"/>
      <c r="D57" s="1263" t="s">
        <v>26</v>
      </c>
      <c r="E57" s="1264"/>
      <c r="F57" s="1264"/>
      <c r="G57" s="1264"/>
      <c r="H57" s="1264"/>
      <c r="I57" s="1264"/>
      <c r="J57" s="1265"/>
      <c r="K57" s="83"/>
      <c r="L57" s="84"/>
      <c r="M57" s="84"/>
      <c r="N57" s="84"/>
      <c r="O57" s="85"/>
    </row>
    <row r="58" spans="1:21" ht="31.5" customHeight="1" thickBot="1" x14ac:dyDescent="0.2">
      <c r="B58" s="1261"/>
      <c r="C58" s="1262"/>
      <c r="D58" s="1266" t="s">
        <v>27</v>
      </c>
      <c r="E58" s="1267"/>
      <c r="F58" s="1267"/>
      <c r="G58" s="1267"/>
      <c r="H58" s="1267"/>
      <c r="I58" s="1267"/>
      <c r="J58" s="126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Iz/sx0mSFWquUd4tfM+gACy0P6G2KpXB1CJA69Y5MA44FOaKcdbkCEfKcKXAybe4j/y+ektDEugqE/t7BXMNw==" saltValue="5x2huLy3YTcSBLcKjPSh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B34" zoomScale="70" zoomScaleNormal="70" zoomScaleSheetLayoutView="100" workbookViewId="0">
      <selection activeCell="R8" sqref="V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89" t="s">
        <v>30</v>
      </c>
      <c r="C41" s="1290"/>
      <c r="D41" s="102"/>
      <c r="E41" s="1291" t="s">
        <v>31</v>
      </c>
      <c r="F41" s="1291"/>
      <c r="G41" s="1291"/>
      <c r="H41" s="1292"/>
      <c r="I41" s="103">
        <v>4126</v>
      </c>
      <c r="J41" s="104">
        <v>3925</v>
      </c>
      <c r="K41" s="104">
        <v>3785</v>
      </c>
      <c r="L41" s="104">
        <v>3607</v>
      </c>
      <c r="M41" s="105">
        <v>3611</v>
      </c>
    </row>
    <row r="42" spans="2:13" ht="27.75" customHeight="1" x14ac:dyDescent="0.15">
      <c r="B42" s="1279"/>
      <c r="C42" s="1280"/>
      <c r="D42" s="106"/>
      <c r="E42" s="1283" t="s">
        <v>32</v>
      </c>
      <c r="F42" s="1283"/>
      <c r="G42" s="1283"/>
      <c r="H42" s="1284"/>
      <c r="I42" s="107">
        <v>143</v>
      </c>
      <c r="J42" s="108">
        <v>111</v>
      </c>
      <c r="K42" s="108">
        <v>79</v>
      </c>
      <c r="L42" s="108">
        <v>51</v>
      </c>
      <c r="M42" s="109">
        <v>43</v>
      </c>
    </row>
    <row r="43" spans="2:13" ht="27.75" customHeight="1" x14ac:dyDescent="0.15">
      <c r="B43" s="1279"/>
      <c r="C43" s="1280"/>
      <c r="D43" s="106"/>
      <c r="E43" s="1283" t="s">
        <v>33</v>
      </c>
      <c r="F43" s="1283"/>
      <c r="G43" s="1283"/>
      <c r="H43" s="1284"/>
      <c r="I43" s="107">
        <v>1338</v>
      </c>
      <c r="J43" s="108">
        <v>1393</v>
      </c>
      <c r="K43" s="108">
        <v>1322</v>
      </c>
      <c r="L43" s="108">
        <v>1259</v>
      </c>
      <c r="M43" s="109">
        <v>1189</v>
      </c>
    </row>
    <row r="44" spans="2:13" ht="27.75" customHeight="1" x14ac:dyDescent="0.15">
      <c r="B44" s="1279"/>
      <c r="C44" s="1280"/>
      <c r="D44" s="106"/>
      <c r="E44" s="1283" t="s">
        <v>34</v>
      </c>
      <c r="F44" s="1283"/>
      <c r="G44" s="1283"/>
      <c r="H44" s="1284"/>
      <c r="I44" s="107">
        <v>44</v>
      </c>
      <c r="J44" s="108">
        <v>63</v>
      </c>
      <c r="K44" s="108">
        <v>76</v>
      </c>
      <c r="L44" s="108">
        <v>156</v>
      </c>
      <c r="M44" s="109">
        <v>174</v>
      </c>
    </row>
    <row r="45" spans="2:13" ht="27.75" customHeight="1" x14ac:dyDescent="0.15">
      <c r="B45" s="1279"/>
      <c r="C45" s="1280"/>
      <c r="D45" s="106"/>
      <c r="E45" s="1283" t="s">
        <v>35</v>
      </c>
      <c r="F45" s="1283"/>
      <c r="G45" s="1283"/>
      <c r="H45" s="1284"/>
      <c r="I45" s="107">
        <v>568</v>
      </c>
      <c r="J45" s="108">
        <v>522</v>
      </c>
      <c r="K45" s="108">
        <v>446</v>
      </c>
      <c r="L45" s="108">
        <v>425</v>
      </c>
      <c r="M45" s="109">
        <v>423</v>
      </c>
    </row>
    <row r="46" spans="2:13" ht="27.75" customHeight="1" x14ac:dyDescent="0.15">
      <c r="B46" s="1279"/>
      <c r="C46" s="1280"/>
      <c r="D46" s="110"/>
      <c r="E46" s="1283" t="s">
        <v>36</v>
      </c>
      <c r="F46" s="1283"/>
      <c r="G46" s="1283"/>
      <c r="H46" s="1284"/>
      <c r="I46" s="107" t="s">
        <v>508</v>
      </c>
      <c r="J46" s="108" t="s">
        <v>508</v>
      </c>
      <c r="K46" s="108" t="s">
        <v>508</v>
      </c>
      <c r="L46" s="108" t="s">
        <v>508</v>
      </c>
      <c r="M46" s="109" t="s">
        <v>508</v>
      </c>
    </row>
    <row r="47" spans="2:13" ht="27.75" customHeight="1" x14ac:dyDescent="0.15">
      <c r="B47" s="1279"/>
      <c r="C47" s="1280"/>
      <c r="D47" s="111"/>
      <c r="E47" s="1293" t="s">
        <v>37</v>
      </c>
      <c r="F47" s="1294"/>
      <c r="G47" s="1294"/>
      <c r="H47" s="1295"/>
      <c r="I47" s="107" t="s">
        <v>508</v>
      </c>
      <c r="J47" s="108" t="s">
        <v>508</v>
      </c>
      <c r="K47" s="108" t="s">
        <v>508</v>
      </c>
      <c r="L47" s="108" t="s">
        <v>508</v>
      </c>
      <c r="M47" s="109" t="s">
        <v>508</v>
      </c>
    </row>
    <row r="48" spans="2:13" ht="27.75" customHeight="1" x14ac:dyDescent="0.15">
      <c r="B48" s="1279"/>
      <c r="C48" s="1280"/>
      <c r="D48" s="106"/>
      <c r="E48" s="1283" t="s">
        <v>38</v>
      </c>
      <c r="F48" s="1283"/>
      <c r="G48" s="1283"/>
      <c r="H48" s="1284"/>
      <c r="I48" s="107" t="s">
        <v>508</v>
      </c>
      <c r="J48" s="108" t="s">
        <v>508</v>
      </c>
      <c r="K48" s="108" t="s">
        <v>508</v>
      </c>
      <c r="L48" s="108" t="s">
        <v>508</v>
      </c>
      <c r="M48" s="109" t="s">
        <v>508</v>
      </c>
    </row>
    <row r="49" spans="2:13" ht="27.75" customHeight="1" x14ac:dyDescent="0.15">
      <c r="B49" s="1281"/>
      <c r="C49" s="1282"/>
      <c r="D49" s="106"/>
      <c r="E49" s="1283" t="s">
        <v>39</v>
      </c>
      <c r="F49" s="1283"/>
      <c r="G49" s="1283"/>
      <c r="H49" s="1284"/>
      <c r="I49" s="107" t="s">
        <v>508</v>
      </c>
      <c r="J49" s="108" t="s">
        <v>508</v>
      </c>
      <c r="K49" s="108" t="s">
        <v>508</v>
      </c>
      <c r="L49" s="108" t="s">
        <v>508</v>
      </c>
      <c r="M49" s="109" t="s">
        <v>508</v>
      </c>
    </row>
    <row r="50" spans="2:13" ht="27.75" customHeight="1" x14ac:dyDescent="0.15">
      <c r="B50" s="1277" t="s">
        <v>40</v>
      </c>
      <c r="C50" s="1278"/>
      <c r="D50" s="112"/>
      <c r="E50" s="1283" t="s">
        <v>41</v>
      </c>
      <c r="F50" s="1283"/>
      <c r="G50" s="1283"/>
      <c r="H50" s="1284"/>
      <c r="I50" s="107">
        <v>1808</v>
      </c>
      <c r="J50" s="108">
        <v>1839</v>
      </c>
      <c r="K50" s="108">
        <v>1794</v>
      </c>
      <c r="L50" s="108">
        <v>1760</v>
      </c>
      <c r="M50" s="109">
        <v>1614</v>
      </c>
    </row>
    <row r="51" spans="2:13" ht="27.75" customHeight="1" x14ac:dyDescent="0.15">
      <c r="B51" s="1279"/>
      <c r="C51" s="1280"/>
      <c r="D51" s="106"/>
      <c r="E51" s="1283" t="s">
        <v>42</v>
      </c>
      <c r="F51" s="1283"/>
      <c r="G51" s="1283"/>
      <c r="H51" s="1284"/>
      <c r="I51" s="107">
        <v>35</v>
      </c>
      <c r="J51" s="108">
        <v>35</v>
      </c>
      <c r="K51" s="108">
        <v>31</v>
      </c>
      <c r="L51" s="108">
        <v>25</v>
      </c>
      <c r="M51" s="109">
        <v>21</v>
      </c>
    </row>
    <row r="52" spans="2:13" ht="27.75" customHeight="1" x14ac:dyDescent="0.15">
      <c r="B52" s="1281"/>
      <c r="C52" s="1282"/>
      <c r="D52" s="106"/>
      <c r="E52" s="1283" t="s">
        <v>43</v>
      </c>
      <c r="F52" s="1283"/>
      <c r="G52" s="1283"/>
      <c r="H52" s="1284"/>
      <c r="I52" s="107">
        <v>3837</v>
      </c>
      <c r="J52" s="108">
        <v>3661</v>
      </c>
      <c r="K52" s="108">
        <v>3483</v>
      </c>
      <c r="L52" s="108">
        <v>3356</v>
      </c>
      <c r="M52" s="109">
        <v>3175</v>
      </c>
    </row>
    <row r="53" spans="2:13" ht="27.75" customHeight="1" thickBot="1" x14ac:dyDescent="0.2">
      <c r="B53" s="1285" t="s">
        <v>44</v>
      </c>
      <c r="C53" s="1286"/>
      <c r="D53" s="113"/>
      <c r="E53" s="1287" t="s">
        <v>45</v>
      </c>
      <c r="F53" s="1287"/>
      <c r="G53" s="1287"/>
      <c r="H53" s="1288"/>
      <c r="I53" s="114">
        <v>539</v>
      </c>
      <c r="J53" s="115">
        <v>478</v>
      </c>
      <c r="K53" s="115">
        <v>401</v>
      </c>
      <c r="L53" s="115">
        <v>358</v>
      </c>
      <c r="M53" s="116">
        <v>629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gyCZGa1Ri2ylPA+qKXat4X/0Y1Mmj6NULiWOrizvXGFXea58SBZcqUcT4fDyvJvStVuTThXWaU4DlTCv1vjtA==" saltValue="zaYFTY0fsAza8JCEky3a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7"/>
  <sheetViews>
    <sheetView showGridLines="0" zoomScale="70" zoomScaleNormal="70" zoomScaleSheetLayoutView="100" workbookViewId="0">
      <selection activeCell="R8" sqref="V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4" t="s">
        <v>48</v>
      </c>
      <c r="D55" s="1304"/>
      <c r="E55" s="1305"/>
      <c r="F55" s="128">
        <v>968</v>
      </c>
      <c r="G55" s="128">
        <v>787</v>
      </c>
      <c r="H55" s="129">
        <v>711</v>
      </c>
    </row>
    <row r="56" spans="2:8" ht="52.5" customHeight="1" x14ac:dyDescent="0.15">
      <c r="B56" s="130"/>
      <c r="C56" s="1306" t="s">
        <v>49</v>
      </c>
      <c r="D56" s="1306"/>
      <c r="E56" s="1307"/>
      <c r="F56" s="131">
        <v>41</v>
      </c>
      <c r="G56" s="131">
        <v>41</v>
      </c>
      <c r="H56" s="132">
        <v>41</v>
      </c>
    </row>
    <row r="57" spans="2:8" ht="53.25" customHeight="1" x14ac:dyDescent="0.15">
      <c r="B57" s="130"/>
      <c r="C57" s="1308" t="s">
        <v>50</v>
      </c>
      <c r="D57" s="1308"/>
      <c r="E57" s="1309"/>
      <c r="F57" s="133">
        <v>346</v>
      </c>
      <c r="G57" s="133">
        <v>410</v>
      </c>
      <c r="H57" s="134">
        <v>289</v>
      </c>
    </row>
    <row r="58" spans="2:8" ht="45.75" customHeight="1" x14ac:dyDescent="0.15">
      <c r="B58" s="135"/>
      <c r="C58" s="1296" t="s">
        <v>591</v>
      </c>
      <c r="D58" s="1297"/>
      <c r="E58" s="1298"/>
      <c r="F58" s="136">
        <v>200</v>
      </c>
      <c r="G58" s="136">
        <v>281</v>
      </c>
      <c r="H58" s="137">
        <v>169</v>
      </c>
    </row>
    <row r="59" spans="2:8" ht="45.75" customHeight="1" x14ac:dyDescent="0.15">
      <c r="B59" s="135"/>
      <c r="C59" s="1296" t="s">
        <v>592</v>
      </c>
      <c r="D59" s="1297"/>
      <c r="E59" s="1298"/>
      <c r="F59" s="136">
        <v>31</v>
      </c>
      <c r="G59" s="136">
        <v>31</v>
      </c>
      <c r="H59" s="137">
        <v>34</v>
      </c>
    </row>
    <row r="60" spans="2:8" ht="45.75" customHeight="1" x14ac:dyDescent="0.15">
      <c r="B60" s="135"/>
      <c r="C60" s="1296" t="s">
        <v>593</v>
      </c>
      <c r="D60" s="1297"/>
      <c r="E60" s="1298"/>
      <c r="F60" s="136">
        <v>61</v>
      </c>
      <c r="G60" s="136">
        <v>47</v>
      </c>
      <c r="H60" s="137">
        <v>30</v>
      </c>
    </row>
    <row r="61" spans="2:8" ht="45.75" customHeight="1" x14ac:dyDescent="0.15">
      <c r="B61" s="135"/>
      <c r="C61" s="1296" t="s">
        <v>594</v>
      </c>
      <c r="D61" s="1297"/>
      <c r="E61" s="1298"/>
      <c r="F61" s="136">
        <v>12</v>
      </c>
      <c r="G61" s="136">
        <v>17</v>
      </c>
      <c r="H61" s="137">
        <v>22</v>
      </c>
    </row>
    <row r="62" spans="2:8" ht="45.75" customHeight="1" thickBot="1" x14ac:dyDescent="0.2">
      <c r="B62" s="138"/>
      <c r="C62" s="1299" t="s">
        <v>595</v>
      </c>
      <c r="D62" s="1300"/>
      <c r="E62" s="1301"/>
      <c r="F62" s="139">
        <v>10</v>
      </c>
      <c r="G62" s="139">
        <v>10</v>
      </c>
      <c r="H62" s="140">
        <v>10</v>
      </c>
    </row>
    <row r="63" spans="2:8" ht="52.5" customHeight="1" thickBot="1" x14ac:dyDescent="0.2">
      <c r="B63" s="141"/>
      <c r="C63" s="1302" t="s">
        <v>51</v>
      </c>
      <c r="D63" s="1302"/>
      <c r="E63" s="1303"/>
      <c r="F63" s="142">
        <v>1354</v>
      </c>
      <c r="G63" s="142">
        <v>1238</v>
      </c>
      <c r="H63" s="143">
        <v>1041</v>
      </c>
    </row>
    <row r="64" spans="2:8" ht="15" customHeight="1" x14ac:dyDescent="0.15"/>
    <row r="65" ht="0" hidden="1" customHeight="1" x14ac:dyDescent="0.15"/>
    <row r="66" ht="0" hidden="1" customHeight="1" x14ac:dyDescent="0.15"/>
    <row r="67" ht="0" hidden="1" customHeight="1" x14ac:dyDescent="0.15"/>
  </sheetData>
  <sheetProtection algorithmName="SHA-512" hashValue="w2Y/PvnFQeCZTwG0QSUZct4+E1f54EYeCmGUwNXXQRfTTI3x+hn5U+gDQokjzTo56noGiRv3XiQ1lW5A3UbjkQ==" saltValue="AQiEntb82VsRlVeROpy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D9A0B-1575-403F-8BD2-B6550F708993}">
  <sheetPr>
    <pageSetUpPr fitToPage="1"/>
  </sheetPr>
  <dimension ref="A1:WZM166"/>
  <sheetViews>
    <sheetView showGridLines="0" topLeftCell="AI49" zoomScale="85" zoomScaleNormal="85" zoomScaleSheetLayoutView="55" workbookViewId="0">
      <selection activeCell="R8" sqref="V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550</v>
      </c>
      <c r="BQ50" s="1315"/>
      <c r="BR50" s="1315"/>
      <c r="BS50" s="1315"/>
      <c r="BT50" s="1315"/>
      <c r="BU50" s="1315"/>
      <c r="BV50" s="1315"/>
      <c r="BW50" s="1315"/>
      <c r="BX50" s="1315" t="s">
        <v>551</v>
      </c>
      <c r="BY50" s="1315"/>
      <c r="BZ50" s="1315"/>
      <c r="CA50" s="1315"/>
      <c r="CB50" s="1315"/>
      <c r="CC50" s="1315"/>
      <c r="CD50" s="1315"/>
      <c r="CE50" s="1315"/>
      <c r="CF50" s="1315" t="s">
        <v>552</v>
      </c>
      <c r="CG50" s="1315"/>
      <c r="CH50" s="1315"/>
      <c r="CI50" s="1315"/>
      <c r="CJ50" s="1315"/>
      <c r="CK50" s="1315"/>
      <c r="CL50" s="1315"/>
      <c r="CM50" s="1315"/>
      <c r="CN50" s="1315" t="s">
        <v>553</v>
      </c>
      <c r="CO50" s="1315"/>
      <c r="CP50" s="1315"/>
      <c r="CQ50" s="1315"/>
      <c r="CR50" s="1315"/>
      <c r="CS50" s="1315"/>
      <c r="CT50" s="1315"/>
      <c r="CU50" s="1315"/>
      <c r="CV50" s="1315" t="s">
        <v>554</v>
      </c>
      <c r="CW50" s="1315"/>
      <c r="CX50" s="1315"/>
      <c r="CY50" s="1315"/>
      <c r="CZ50" s="1315"/>
      <c r="DA50" s="1315"/>
      <c r="DB50" s="1315"/>
      <c r="DC50" s="1315"/>
    </row>
    <row r="51" spans="1:109" ht="13.5" customHeight="1" x14ac:dyDescent="0.15">
      <c r="B51" s="395"/>
      <c r="G51" s="1318"/>
      <c r="H51" s="1318"/>
      <c r="I51" s="1332"/>
      <c r="J51" s="1332"/>
      <c r="K51" s="1317"/>
      <c r="L51" s="1317"/>
      <c r="M51" s="1317"/>
      <c r="N51" s="1317"/>
      <c r="AM51" s="404"/>
      <c r="AN51" s="1313" t="s">
        <v>600</v>
      </c>
      <c r="AO51" s="1313"/>
      <c r="AP51" s="1313"/>
      <c r="AQ51" s="1313"/>
      <c r="AR51" s="1313"/>
      <c r="AS51" s="1313"/>
      <c r="AT51" s="1313"/>
      <c r="AU51" s="1313"/>
      <c r="AV51" s="1313"/>
      <c r="AW51" s="1313"/>
      <c r="AX51" s="1313"/>
      <c r="AY51" s="1313"/>
      <c r="AZ51" s="1313"/>
      <c r="BA51" s="1313"/>
      <c r="BB51" s="1313" t="s">
        <v>601</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22"/>
      <c r="BY51" s="1310"/>
      <c r="BZ51" s="1310"/>
      <c r="CA51" s="1310"/>
      <c r="CB51" s="1310"/>
      <c r="CC51" s="1310"/>
      <c r="CD51" s="1310"/>
      <c r="CE51" s="1310"/>
      <c r="CF51" s="1322"/>
      <c r="CG51" s="1310"/>
      <c r="CH51" s="1310"/>
      <c r="CI51" s="1310"/>
      <c r="CJ51" s="1310"/>
      <c r="CK51" s="1310"/>
      <c r="CL51" s="1310"/>
      <c r="CM51" s="1310"/>
      <c r="CN51" s="1322"/>
      <c r="CO51" s="1310"/>
      <c r="CP51" s="1310"/>
      <c r="CQ51" s="1310"/>
      <c r="CR51" s="1310"/>
      <c r="CS51" s="1310"/>
      <c r="CT51" s="1310"/>
      <c r="CU51" s="1310"/>
      <c r="CV51" s="1322"/>
      <c r="CW51" s="1310"/>
      <c r="CX51" s="1310"/>
      <c r="CY51" s="1310"/>
      <c r="CZ51" s="1310"/>
      <c r="DA51" s="1310"/>
      <c r="DB51" s="1310"/>
      <c r="DC51" s="1310"/>
    </row>
    <row r="52" spans="1:109" x14ac:dyDescent="0.15">
      <c r="B52" s="395"/>
      <c r="G52" s="1318"/>
      <c r="H52" s="1318"/>
      <c r="I52" s="1332"/>
      <c r="J52" s="1332"/>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602</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22"/>
      <c r="BY53" s="1310"/>
      <c r="BZ53" s="1310"/>
      <c r="CA53" s="1310"/>
      <c r="CB53" s="1310"/>
      <c r="CC53" s="1310"/>
      <c r="CD53" s="1310"/>
      <c r="CE53" s="1310"/>
      <c r="CF53" s="1322"/>
      <c r="CG53" s="1310"/>
      <c r="CH53" s="1310"/>
      <c r="CI53" s="1310"/>
      <c r="CJ53" s="1310"/>
      <c r="CK53" s="1310"/>
      <c r="CL53" s="1310"/>
      <c r="CM53" s="1310"/>
      <c r="CN53" s="1322"/>
      <c r="CO53" s="1310"/>
      <c r="CP53" s="1310"/>
      <c r="CQ53" s="1310"/>
      <c r="CR53" s="1310"/>
      <c r="CS53" s="1310"/>
      <c r="CT53" s="1310"/>
      <c r="CU53" s="1310"/>
      <c r="CV53" s="1322"/>
      <c r="CW53" s="1310"/>
      <c r="CX53" s="1310"/>
      <c r="CY53" s="1310"/>
      <c r="CZ53" s="1310"/>
      <c r="DA53" s="1310"/>
      <c r="DB53" s="1310"/>
      <c r="DC53" s="1310"/>
    </row>
    <row r="54" spans="1:109" x14ac:dyDescent="0.15">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16"/>
      <c r="H55" s="1316"/>
      <c r="I55" s="1316"/>
      <c r="J55" s="1316"/>
      <c r="K55" s="1317"/>
      <c r="L55" s="1317"/>
      <c r="M55" s="1317"/>
      <c r="N55" s="1317"/>
      <c r="AN55" s="1315" t="s">
        <v>603</v>
      </c>
      <c r="AO55" s="1315"/>
      <c r="AP55" s="1315"/>
      <c r="AQ55" s="1315"/>
      <c r="AR55" s="1315"/>
      <c r="AS55" s="1315"/>
      <c r="AT55" s="1315"/>
      <c r="AU55" s="1315"/>
      <c r="AV55" s="1315"/>
      <c r="AW55" s="1315"/>
      <c r="AX55" s="1315"/>
      <c r="AY55" s="1315"/>
      <c r="AZ55" s="1315"/>
      <c r="BA55" s="1315"/>
      <c r="BB55" s="1313" t="s">
        <v>601</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22"/>
      <c r="BY55" s="1310"/>
      <c r="BZ55" s="1310"/>
      <c r="CA55" s="1310"/>
      <c r="CB55" s="1310"/>
      <c r="CC55" s="1310"/>
      <c r="CD55" s="1310"/>
      <c r="CE55" s="1310"/>
      <c r="CF55" s="1322"/>
      <c r="CG55" s="1310"/>
      <c r="CH55" s="1310"/>
      <c r="CI55" s="1310"/>
      <c r="CJ55" s="1310"/>
      <c r="CK55" s="1310"/>
      <c r="CL55" s="1310"/>
      <c r="CM55" s="1310"/>
      <c r="CN55" s="1322"/>
      <c r="CO55" s="1310"/>
      <c r="CP55" s="1310"/>
      <c r="CQ55" s="1310"/>
      <c r="CR55" s="1310"/>
      <c r="CS55" s="1310"/>
      <c r="CT55" s="1310"/>
      <c r="CU55" s="1310"/>
      <c r="CV55" s="1322"/>
      <c r="CW55" s="1310"/>
      <c r="CX55" s="1310"/>
      <c r="CY55" s="1310"/>
      <c r="CZ55" s="1310"/>
      <c r="DA55" s="1310"/>
      <c r="DB55" s="1310"/>
      <c r="DC55" s="1310"/>
    </row>
    <row r="56" spans="1:109" x14ac:dyDescent="0.15">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602</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22"/>
      <c r="BY57" s="1310"/>
      <c r="BZ57" s="1310"/>
      <c r="CA57" s="1310"/>
      <c r="CB57" s="1310"/>
      <c r="CC57" s="1310"/>
      <c r="CD57" s="1310"/>
      <c r="CE57" s="1310"/>
      <c r="CF57" s="1322"/>
      <c r="CG57" s="1310"/>
      <c r="CH57" s="1310"/>
      <c r="CI57" s="1310"/>
      <c r="CJ57" s="1310"/>
      <c r="CK57" s="1310"/>
      <c r="CL57" s="1310"/>
      <c r="CM57" s="1310"/>
      <c r="CN57" s="1322"/>
      <c r="CO57" s="1310"/>
      <c r="CP57" s="1310"/>
      <c r="CQ57" s="1310"/>
      <c r="CR57" s="1310"/>
      <c r="CS57" s="1310"/>
      <c r="CT57" s="1310"/>
      <c r="CU57" s="1310"/>
      <c r="CV57" s="1322"/>
      <c r="CW57" s="1310"/>
      <c r="CX57" s="1310"/>
      <c r="CY57" s="1310"/>
      <c r="CZ57" s="1310"/>
      <c r="DA57" s="1310"/>
      <c r="DB57" s="1310"/>
      <c r="DC57" s="1310"/>
      <c r="DD57" s="408"/>
      <c r="DE57" s="407"/>
    </row>
    <row r="58" spans="1:109" s="403" customFormat="1" x14ac:dyDescent="0.15">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606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550</v>
      </c>
      <c r="BQ72" s="1315"/>
      <c r="BR72" s="1315"/>
      <c r="BS72" s="1315"/>
      <c r="BT72" s="1315"/>
      <c r="BU72" s="1315"/>
      <c r="BV72" s="1315"/>
      <c r="BW72" s="1315"/>
      <c r="BX72" s="1315" t="s">
        <v>551</v>
      </c>
      <c r="BY72" s="1315"/>
      <c r="BZ72" s="1315"/>
      <c r="CA72" s="1315"/>
      <c r="CB72" s="1315"/>
      <c r="CC72" s="1315"/>
      <c r="CD72" s="1315"/>
      <c r="CE72" s="1315"/>
      <c r="CF72" s="1315" t="s">
        <v>552</v>
      </c>
      <c r="CG72" s="1315"/>
      <c r="CH72" s="1315"/>
      <c r="CI72" s="1315"/>
      <c r="CJ72" s="1315"/>
      <c r="CK72" s="1315"/>
      <c r="CL72" s="1315"/>
      <c r="CM72" s="1315"/>
      <c r="CN72" s="1315" t="s">
        <v>553</v>
      </c>
      <c r="CO72" s="1315"/>
      <c r="CP72" s="1315"/>
      <c r="CQ72" s="1315"/>
      <c r="CR72" s="1315"/>
      <c r="CS72" s="1315"/>
      <c r="CT72" s="1315"/>
      <c r="CU72" s="1315"/>
      <c r="CV72" s="1315" t="s">
        <v>554</v>
      </c>
      <c r="CW72" s="1315"/>
      <c r="CX72" s="1315"/>
      <c r="CY72" s="1315"/>
      <c r="CZ72" s="1315"/>
      <c r="DA72" s="1315"/>
      <c r="DB72" s="1315"/>
      <c r="DC72" s="1315"/>
    </row>
    <row r="73" spans="2:107" x14ac:dyDescent="0.15">
      <c r="B73" s="395"/>
      <c r="G73" s="1318"/>
      <c r="H73" s="1318"/>
      <c r="I73" s="1318"/>
      <c r="J73" s="1318"/>
      <c r="K73" s="1314"/>
      <c r="L73" s="1314"/>
      <c r="M73" s="1314"/>
      <c r="N73" s="1314"/>
      <c r="AM73" s="404"/>
      <c r="AN73" s="1313" t="s">
        <v>600</v>
      </c>
      <c r="AO73" s="1313"/>
      <c r="AP73" s="1313"/>
      <c r="AQ73" s="1313"/>
      <c r="AR73" s="1313"/>
      <c r="AS73" s="1313"/>
      <c r="AT73" s="1313"/>
      <c r="AU73" s="1313"/>
      <c r="AV73" s="1313"/>
      <c r="AW73" s="1313"/>
      <c r="AX73" s="1313"/>
      <c r="AY73" s="1313"/>
      <c r="AZ73" s="1313"/>
      <c r="BA73" s="1313"/>
      <c r="BB73" s="1313" t="s">
        <v>601</v>
      </c>
      <c r="BC73" s="1313"/>
      <c r="BD73" s="1313"/>
      <c r="BE73" s="1313"/>
      <c r="BF73" s="1313"/>
      <c r="BG73" s="1313"/>
      <c r="BH73" s="1313"/>
      <c r="BI73" s="1313"/>
      <c r="BJ73" s="1313"/>
      <c r="BK73" s="1313"/>
      <c r="BL73" s="1313"/>
      <c r="BM73" s="1313"/>
      <c r="BN73" s="1313"/>
      <c r="BO73" s="1313"/>
      <c r="BP73" s="1310">
        <v>22.6</v>
      </c>
      <c r="BQ73" s="1310"/>
      <c r="BR73" s="1310"/>
      <c r="BS73" s="1310"/>
      <c r="BT73" s="1310"/>
      <c r="BU73" s="1310"/>
      <c r="BV73" s="1310"/>
      <c r="BW73" s="1310"/>
      <c r="BX73" s="1310">
        <v>20.5</v>
      </c>
      <c r="BY73" s="1310"/>
      <c r="BZ73" s="1310"/>
      <c r="CA73" s="1310"/>
      <c r="CB73" s="1310"/>
      <c r="CC73" s="1310"/>
      <c r="CD73" s="1310"/>
      <c r="CE73" s="1310"/>
      <c r="CF73" s="1310">
        <v>17.600000000000001</v>
      </c>
      <c r="CG73" s="1310"/>
      <c r="CH73" s="1310"/>
      <c r="CI73" s="1310"/>
      <c r="CJ73" s="1310"/>
      <c r="CK73" s="1310"/>
      <c r="CL73" s="1310"/>
      <c r="CM73" s="1310"/>
      <c r="CN73" s="1310">
        <v>15.9</v>
      </c>
      <c r="CO73" s="1310"/>
      <c r="CP73" s="1310"/>
      <c r="CQ73" s="1310"/>
      <c r="CR73" s="1310"/>
      <c r="CS73" s="1310"/>
      <c r="CT73" s="1310"/>
      <c r="CU73" s="1310"/>
      <c r="CV73" s="1310">
        <v>28</v>
      </c>
      <c r="CW73" s="1310"/>
      <c r="CX73" s="1310"/>
      <c r="CY73" s="1310"/>
      <c r="CZ73" s="1310"/>
      <c r="DA73" s="1310"/>
      <c r="DB73" s="1310"/>
      <c r="DC73" s="1310"/>
    </row>
    <row r="74" spans="2:107" x14ac:dyDescent="0.15">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605</v>
      </c>
      <c r="BC75" s="1313"/>
      <c r="BD75" s="1313"/>
      <c r="BE75" s="1313"/>
      <c r="BF75" s="1313"/>
      <c r="BG75" s="1313"/>
      <c r="BH75" s="1313"/>
      <c r="BI75" s="1313"/>
      <c r="BJ75" s="1313"/>
      <c r="BK75" s="1313"/>
      <c r="BL75" s="1313"/>
      <c r="BM75" s="1313"/>
      <c r="BN75" s="1313"/>
      <c r="BO75" s="1313"/>
      <c r="BP75" s="1310">
        <v>8.9</v>
      </c>
      <c r="BQ75" s="1310"/>
      <c r="BR75" s="1310"/>
      <c r="BS75" s="1310"/>
      <c r="BT75" s="1310"/>
      <c r="BU75" s="1310"/>
      <c r="BV75" s="1310"/>
      <c r="BW75" s="1310"/>
      <c r="BX75" s="1310">
        <v>8.5</v>
      </c>
      <c r="BY75" s="1310"/>
      <c r="BZ75" s="1310"/>
      <c r="CA75" s="1310"/>
      <c r="CB75" s="1310"/>
      <c r="CC75" s="1310"/>
      <c r="CD75" s="1310"/>
      <c r="CE75" s="1310"/>
      <c r="CF75" s="1310">
        <v>8.6</v>
      </c>
      <c r="CG75" s="1310"/>
      <c r="CH75" s="1310"/>
      <c r="CI75" s="1310"/>
      <c r="CJ75" s="1310"/>
      <c r="CK75" s="1310"/>
      <c r="CL75" s="1310"/>
      <c r="CM75" s="1310"/>
      <c r="CN75" s="1310">
        <v>8.6999999999999993</v>
      </c>
      <c r="CO75" s="1310"/>
      <c r="CP75" s="1310"/>
      <c r="CQ75" s="1310"/>
      <c r="CR75" s="1310"/>
      <c r="CS75" s="1310"/>
      <c r="CT75" s="1310"/>
      <c r="CU75" s="1310"/>
      <c r="CV75" s="1310">
        <v>8.6</v>
      </c>
      <c r="CW75" s="1310"/>
      <c r="CX75" s="1310"/>
      <c r="CY75" s="1310"/>
      <c r="CZ75" s="1310"/>
      <c r="DA75" s="1310"/>
      <c r="DB75" s="1310"/>
      <c r="DC75" s="1310"/>
    </row>
    <row r="76" spans="2:107" x14ac:dyDescent="0.15">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16"/>
      <c r="H77" s="1316"/>
      <c r="I77" s="1316"/>
      <c r="J77" s="1316"/>
      <c r="K77" s="1314"/>
      <c r="L77" s="1314"/>
      <c r="M77" s="1314"/>
      <c r="N77" s="1314"/>
      <c r="AN77" s="1315" t="s">
        <v>603</v>
      </c>
      <c r="AO77" s="1315"/>
      <c r="AP77" s="1315"/>
      <c r="AQ77" s="1315"/>
      <c r="AR77" s="1315"/>
      <c r="AS77" s="1315"/>
      <c r="AT77" s="1315"/>
      <c r="AU77" s="1315"/>
      <c r="AV77" s="1315"/>
      <c r="AW77" s="1315"/>
      <c r="AX77" s="1315"/>
      <c r="AY77" s="1315"/>
      <c r="AZ77" s="1315"/>
      <c r="BA77" s="1315"/>
      <c r="BB77" s="1313" t="s">
        <v>601</v>
      </c>
      <c r="BC77" s="1313"/>
      <c r="BD77" s="1313"/>
      <c r="BE77" s="1313"/>
      <c r="BF77" s="1313"/>
      <c r="BG77" s="1313"/>
      <c r="BH77" s="1313"/>
      <c r="BI77" s="1313"/>
      <c r="BJ77" s="1313"/>
      <c r="BK77" s="1313"/>
      <c r="BL77" s="1313"/>
      <c r="BM77" s="1313"/>
      <c r="BN77" s="1313"/>
      <c r="BO77" s="1313"/>
      <c r="BP77" s="1310">
        <v>0.8</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605</v>
      </c>
      <c r="BC79" s="1313"/>
      <c r="BD79" s="1313"/>
      <c r="BE79" s="1313"/>
      <c r="BF79" s="1313"/>
      <c r="BG79" s="1313"/>
      <c r="BH79" s="1313"/>
      <c r="BI79" s="1313"/>
      <c r="BJ79" s="1313"/>
      <c r="BK79" s="1313"/>
      <c r="BL79" s="1313"/>
      <c r="BM79" s="1313"/>
      <c r="BN79" s="1313"/>
      <c r="BO79" s="1313"/>
      <c r="BP79" s="1310">
        <v>8.1</v>
      </c>
      <c r="BQ79" s="1310"/>
      <c r="BR79" s="1310"/>
      <c r="BS79" s="1310"/>
      <c r="BT79" s="1310"/>
      <c r="BU79" s="1310"/>
      <c r="BV79" s="1310"/>
      <c r="BW79" s="1310"/>
      <c r="BX79" s="1310">
        <v>7.3</v>
      </c>
      <c r="BY79" s="1310"/>
      <c r="BZ79" s="1310"/>
      <c r="CA79" s="1310"/>
      <c r="CB79" s="1310"/>
      <c r="CC79" s="1310"/>
      <c r="CD79" s="1310"/>
      <c r="CE79" s="1310"/>
      <c r="CF79" s="1310">
        <v>7.2</v>
      </c>
      <c r="CG79" s="1310"/>
      <c r="CH79" s="1310"/>
      <c r="CI79" s="1310"/>
      <c r="CJ79" s="1310"/>
      <c r="CK79" s="1310"/>
      <c r="CL79" s="1310"/>
      <c r="CM79" s="1310"/>
      <c r="CN79" s="1310">
        <v>7.2</v>
      </c>
      <c r="CO79" s="1310"/>
      <c r="CP79" s="1310"/>
      <c r="CQ79" s="1310"/>
      <c r="CR79" s="1310"/>
      <c r="CS79" s="1310"/>
      <c r="CT79" s="1310"/>
      <c r="CU79" s="1310"/>
      <c r="CV79" s="1310">
        <v>7.7</v>
      </c>
      <c r="CW79" s="1310"/>
      <c r="CX79" s="1310"/>
      <c r="CY79" s="1310"/>
      <c r="CZ79" s="1310"/>
      <c r="DA79" s="1310"/>
      <c r="DB79" s="1310"/>
      <c r="DC79" s="1310"/>
    </row>
    <row r="80" spans="2:107" x14ac:dyDescent="0.15">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sheetData>
  <sheetProtection algorithmName="SHA-512" hashValue="FlGdLR7pI5M7UyMxzsUxaRmJlj82Q4kLSnr3pviWOq+G0/yibFtBzFM8VDWp5gMUv5gYw24tqh10gJSKHNg6Hg==" saltValue="slCiH3YYPCw5VV//dp4g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BC0D5-0846-426E-9DEC-11E0F6682273}">
  <sheetPr>
    <pageSetUpPr fitToPage="1"/>
  </sheetPr>
  <dimension ref="A1:DR125"/>
  <sheetViews>
    <sheetView showGridLines="0" topLeftCell="A76" zoomScale="40" zoomScaleNormal="40" zoomScaleSheetLayoutView="70" workbookViewId="0">
      <selection activeCell="R8" sqref="V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ejmw903545ICtGbtZGEF/dMVkC0Gj+V86xceawjEsl8/8I6fi7IGveCzrNK91uit2O5rOC8CFDU0zymbRHFIAA==" saltValue="GrYGK2xLJeNqA9h/kIEsp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8E78D-6963-4605-95BB-E0A6621C2365}">
  <sheetPr>
    <pageSetUpPr fitToPage="1"/>
  </sheetPr>
  <dimension ref="A1:DR125"/>
  <sheetViews>
    <sheetView showGridLines="0" topLeftCell="A69" zoomScale="40" zoomScaleNormal="40" zoomScaleSheetLayoutView="55" workbookViewId="0">
      <selection activeCell="R8" sqref="V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ODDkGq5/QzJuYvn1R6LJ1UMSDrfzg8Bxwvc4MZkZFLZASZzxZkZ2/GkiYEUXqSguHR+46qSrJZPavydNg+AVGQ==" saltValue="BksqV6HUETEGYm2yHJv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221338</v>
      </c>
      <c r="E3" s="162"/>
      <c r="F3" s="163">
        <v>128611</v>
      </c>
      <c r="G3" s="164"/>
      <c r="H3" s="165"/>
    </row>
    <row r="4" spans="1:8" x14ac:dyDescent="0.15">
      <c r="A4" s="166"/>
      <c r="B4" s="167"/>
      <c r="C4" s="168"/>
      <c r="D4" s="169">
        <v>133605</v>
      </c>
      <c r="E4" s="170"/>
      <c r="F4" s="171">
        <v>61552</v>
      </c>
      <c r="G4" s="172"/>
      <c r="H4" s="173"/>
    </row>
    <row r="5" spans="1:8" x14ac:dyDescent="0.15">
      <c r="A5" s="154" t="s">
        <v>542</v>
      </c>
      <c r="B5" s="159"/>
      <c r="C5" s="160"/>
      <c r="D5" s="161">
        <v>165632</v>
      </c>
      <c r="E5" s="162"/>
      <c r="F5" s="163">
        <v>138651</v>
      </c>
      <c r="G5" s="164"/>
      <c r="H5" s="165"/>
    </row>
    <row r="6" spans="1:8" x14ac:dyDescent="0.15">
      <c r="A6" s="166"/>
      <c r="B6" s="167"/>
      <c r="C6" s="168"/>
      <c r="D6" s="169">
        <v>71714</v>
      </c>
      <c r="E6" s="170"/>
      <c r="F6" s="171">
        <v>71211</v>
      </c>
      <c r="G6" s="172"/>
      <c r="H6" s="173"/>
    </row>
    <row r="7" spans="1:8" x14ac:dyDescent="0.15">
      <c r="A7" s="154" t="s">
        <v>543</v>
      </c>
      <c r="B7" s="159"/>
      <c r="C7" s="160"/>
      <c r="D7" s="161">
        <v>231992</v>
      </c>
      <c r="E7" s="162"/>
      <c r="F7" s="163">
        <v>122882</v>
      </c>
      <c r="G7" s="164"/>
      <c r="H7" s="165"/>
    </row>
    <row r="8" spans="1:8" x14ac:dyDescent="0.15">
      <c r="A8" s="166"/>
      <c r="B8" s="167"/>
      <c r="C8" s="168"/>
      <c r="D8" s="169">
        <v>87343</v>
      </c>
      <c r="E8" s="170"/>
      <c r="F8" s="171">
        <v>65785</v>
      </c>
      <c r="G8" s="172"/>
      <c r="H8" s="173"/>
    </row>
    <row r="9" spans="1:8" x14ac:dyDescent="0.15">
      <c r="A9" s="154" t="s">
        <v>544</v>
      </c>
      <c r="B9" s="159"/>
      <c r="C9" s="160"/>
      <c r="D9" s="161">
        <v>219231</v>
      </c>
      <c r="E9" s="162"/>
      <c r="F9" s="163">
        <v>114790</v>
      </c>
      <c r="G9" s="164"/>
      <c r="H9" s="165"/>
    </row>
    <row r="10" spans="1:8" x14ac:dyDescent="0.15">
      <c r="A10" s="166"/>
      <c r="B10" s="167"/>
      <c r="C10" s="168"/>
      <c r="D10" s="169">
        <v>72100</v>
      </c>
      <c r="E10" s="170"/>
      <c r="F10" s="171">
        <v>55601</v>
      </c>
      <c r="G10" s="172"/>
      <c r="H10" s="173"/>
    </row>
    <row r="11" spans="1:8" x14ac:dyDescent="0.15">
      <c r="A11" s="154" t="s">
        <v>545</v>
      </c>
      <c r="B11" s="159"/>
      <c r="C11" s="160"/>
      <c r="D11" s="161">
        <v>215637</v>
      </c>
      <c r="E11" s="162"/>
      <c r="F11" s="163">
        <v>126262</v>
      </c>
      <c r="G11" s="164"/>
      <c r="H11" s="165"/>
    </row>
    <row r="12" spans="1:8" x14ac:dyDescent="0.15">
      <c r="A12" s="166"/>
      <c r="B12" s="167"/>
      <c r="C12" s="174"/>
      <c r="D12" s="169">
        <v>72058</v>
      </c>
      <c r="E12" s="170"/>
      <c r="F12" s="171">
        <v>56769</v>
      </c>
      <c r="G12" s="172"/>
      <c r="H12" s="173"/>
    </row>
    <row r="13" spans="1:8" x14ac:dyDescent="0.15">
      <c r="A13" s="154"/>
      <c r="B13" s="159"/>
      <c r="C13" s="175"/>
      <c r="D13" s="176">
        <v>210766</v>
      </c>
      <c r="E13" s="177"/>
      <c r="F13" s="178">
        <v>126239</v>
      </c>
      <c r="G13" s="179"/>
      <c r="H13" s="165"/>
    </row>
    <row r="14" spans="1:8" x14ac:dyDescent="0.15">
      <c r="A14" s="166"/>
      <c r="B14" s="167"/>
      <c r="C14" s="168"/>
      <c r="D14" s="169">
        <v>87364</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6.47</v>
      </c>
      <c r="C19" s="180">
        <f>ROUND(VALUE(SUBSTITUTE(実質収支比率等に係る経年分析!G$48,"▲","-")),2)</f>
        <v>5.63</v>
      </c>
      <c r="D19" s="180">
        <f>ROUND(VALUE(SUBSTITUTE(実質収支比率等に係る経年分析!H$48,"▲","-")),2)</f>
        <v>6.97</v>
      </c>
      <c r="E19" s="180">
        <f>ROUND(VALUE(SUBSTITUTE(実質収支比率等に係る経年分析!I$48,"▲","-")),2)</f>
        <v>5.84</v>
      </c>
      <c r="F19" s="180">
        <f>ROUND(VALUE(SUBSTITUTE(実質収支比率等に係る経年分析!J$48,"▲","-")),2)</f>
        <v>2.68</v>
      </c>
    </row>
    <row r="20" spans="1:11" x14ac:dyDescent="0.15">
      <c r="A20" s="180" t="s">
        <v>55</v>
      </c>
      <c r="B20" s="180">
        <f>ROUND(VALUE(SUBSTITUTE(実質収支比率等に係る経年分析!F$47,"▲","-")),2)</f>
        <v>41.26</v>
      </c>
      <c r="C20" s="180">
        <f>ROUND(VALUE(SUBSTITUTE(実質収支比率等に係る経年分析!G$47,"▲","-")),2)</f>
        <v>37.979999999999997</v>
      </c>
      <c r="D20" s="180">
        <f>ROUND(VALUE(SUBSTITUTE(実質収支比率等に係る経年分析!H$47,"▲","-")),2)</f>
        <v>36.630000000000003</v>
      </c>
      <c r="E20" s="180">
        <f>ROUND(VALUE(SUBSTITUTE(実質収支比率等に係る経年分析!I$47,"▲","-")),2)</f>
        <v>30.24</v>
      </c>
      <c r="F20" s="180">
        <f>ROUND(VALUE(SUBSTITUTE(実質収支比率等に係る経年分析!J$47,"▲","-")),2)</f>
        <v>27.44</v>
      </c>
    </row>
    <row r="21" spans="1:11" x14ac:dyDescent="0.15">
      <c r="A21" s="180" t="s">
        <v>56</v>
      </c>
      <c r="B21" s="180">
        <f>IF(ISNUMBER(VALUE(SUBSTITUTE(実質収支比率等に係る経年分析!F$49,"▲","-"))),ROUND(VALUE(SUBSTITUTE(実質収支比率等に係る経年分析!F$49,"▲","-")),2),NA())</f>
        <v>0.11</v>
      </c>
      <c r="C21" s="180">
        <f>IF(ISNUMBER(VALUE(SUBSTITUTE(実質収支比率等に係る経年分析!G$49,"▲","-"))),ROUND(VALUE(SUBSTITUTE(実質収支比率等に係る経年分析!G$49,"▲","-")),2),NA())</f>
        <v>-5.04</v>
      </c>
      <c r="D21" s="180">
        <f>IF(ISNUMBER(VALUE(SUBSTITUTE(実質収支比率等に係る経年分析!H$49,"▲","-"))),ROUND(VALUE(SUBSTITUTE(実質収支比率等に係る経年分析!H$49,"▲","-")),2),NA())</f>
        <v>-1.2</v>
      </c>
      <c r="E21" s="180">
        <f>IF(ISNUMBER(VALUE(SUBSTITUTE(実質収支比率等に係る経年分析!I$49,"▲","-"))),ROUND(VALUE(SUBSTITUTE(実質収支比率等に係る経年分析!I$49,"▲","-")),2),NA())</f>
        <v>-8.18</v>
      </c>
      <c r="F21" s="180">
        <f>IF(ISNUMBER(VALUE(SUBSTITUTE(実質収支比率等に係る経年分析!J$49,"▲","-"))),ROUND(VALUE(SUBSTITUTE(実質収支比率等に係る経年分析!J$49,"▲","-")),2),NA())</f>
        <v>-6.11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0.17</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国民健康保険特別会計（直診勘定）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0.13</v>
      </c>
    </row>
    <row r="30" spans="1:11" x14ac:dyDescent="0.15">
      <c r="A30" s="181" t="str">
        <f>IF(連結実質赤字比率に係る赤字・黒字の構成分析!C$40="",NA(),連結実質赤字比率に係る赤字・黒字の構成分析!C$40)</f>
        <v>大山地区排水処理施設事業特別会計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5.81</v>
      </c>
    </row>
    <row r="36" spans="1:16" x14ac:dyDescent="0.15">
      <c r="A36" s="181" t="str">
        <f>IF(連結実質赤字比率に係る赤字・黒字の構成分析!C$34="",NA(),連結実質赤字比率に係る赤字・黒字の構成分析!C$34)</f>
        <v>工業用地取得造成事業特別会計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9.8800000000000008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390</v>
      </c>
      <c r="E42" s="182"/>
      <c r="F42" s="182"/>
      <c r="G42" s="182">
        <f>'実質公債費比率（分子）の構造'!L$52</f>
        <v>386</v>
      </c>
      <c r="H42" s="182"/>
      <c r="I42" s="182"/>
      <c r="J42" s="182">
        <f>'実質公債費比率（分子）の構造'!M$52</f>
        <v>370</v>
      </c>
      <c r="K42" s="182"/>
      <c r="L42" s="182"/>
      <c r="M42" s="182">
        <f>'実質公債費比率（分子）の構造'!N$52</f>
        <v>359</v>
      </c>
      <c r="N42" s="182"/>
      <c r="O42" s="182"/>
      <c r="P42" s="182">
        <f>'実質公債費比率（分子）の構造'!O$52</f>
        <v>350</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44</v>
      </c>
      <c r="C44" s="182"/>
      <c r="D44" s="182"/>
      <c r="E44" s="182">
        <f>'実質公債費比率（分子）の構造'!L$50</f>
        <v>36</v>
      </c>
      <c r="F44" s="182"/>
      <c r="G44" s="182"/>
      <c r="H44" s="182">
        <f>'実質公債費比率（分子）の構造'!M$50</f>
        <v>35</v>
      </c>
      <c r="I44" s="182"/>
      <c r="J44" s="182"/>
      <c r="K44" s="182">
        <f>'実質公債費比率（分子）の構造'!N$50</f>
        <v>30</v>
      </c>
      <c r="L44" s="182"/>
      <c r="M44" s="182"/>
      <c r="N44" s="182">
        <f>'実質公債費比率（分子）の構造'!O$50</f>
        <v>8</v>
      </c>
      <c r="O44" s="182"/>
      <c r="P44" s="182"/>
    </row>
    <row r="45" spans="1:16" x14ac:dyDescent="0.15">
      <c r="A45" s="182" t="s">
        <v>66</v>
      </c>
      <c r="B45" s="182">
        <f>'実質公債費比率（分子）の構造'!K$49</f>
        <v>3</v>
      </c>
      <c r="C45" s="182"/>
      <c r="D45" s="182"/>
      <c r="E45" s="182">
        <f>'実質公債費比率（分子）の構造'!L$49</f>
        <v>3</v>
      </c>
      <c r="F45" s="182"/>
      <c r="G45" s="182"/>
      <c r="H45" s="182">
        <f>'実質公債費比率（分子）の構造'!M$49</f>
        <v>1</v>
      </c>
      <c r="I45" s="182"/>
      <c r="J45" s="182"/>
      <c r="K45" s="182">
        <f>'実質公債費比率（分子）の構造'!N$49</f>
        <v>2</v>
      </c>
      <c r="L45" s="182"/>
      <c r="M45" s="182"/>
      <c r="N45" s="182">
        <f>'実質公債費比率（分子）の構造'!O$49</f>
        <v>3</v>
      </c>
      <c r="O45" s="182"/>
      <c r="P45" s="182"/>
    </row>
    <row r="46" spans="1:16" x14ac:dyDescent="0.15">
      <c r="A46" s="182" t="s">
        <v>67</v>
      </c>
      <c r="B46" s="182">
        <f>'実質公債費比率（分子）の構造'!K$48</f>
        <v>143</v>
      </c>
      <c r="C46" s="182"/>
      <c r="D46" s="182"/>
      <c r="E46" s="182">
        <f>'実質公債費比率（分子）の構造'!L$48</f>
        <v>142</v>
      </c>
      <c r="F46" s="182"/>
      <c r="G46" s="182"/>
      <c r="H46" s="182">
        <f>'実質公債費比率（分子）の構造'!M$48</f>
        <v>158</v>
      </c>
      <c r="I46" s="182"/>
      <c r="J46" s="182"/>
      <c r="K46" s="182">
        <f>'実質公債費比率（分子）の構造'!N$48</f>
        <v>155</v>
      </c>
      <c r="L46" s="182"/>
      <c r="M46" s="182"/>
      <c r="N46" s="182">
        <f>'実質公債費比率（分子）の構造'!O$48</f>
        <v>154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398</v>
      </c>
      <c r="C49" s="182"/>
      <c r="D49" s="182"/>
      <c r="E49" s="182">
        <f>'実質公債費比率（分子）の構造'!L$45</f>
        <v>396</v>
      </c>
      <c r="F49" s="182"/>
      <c r="G49" s="182"/>
      <c r="H49" s="182">
        <f>'実質公債費比率（分子）の構造'!M$45</f>
        <v>388</v>
      </c>
      <c r="I49" s="182"/>
      <c r="J49" s="182"/>
      <c r="K49" s="182">
        <f>'実質公債費比率（分子）の構造'!N$45</f>
        <v>366</v>
      </c>
      <c r="L49" s="182"/>
      <c r="M49" s="182"/>
      <c r="N49" s="182">
        <f>'実質公債費比率（分子）の構造'!O$45</f>
        <v>362</v>
      </c>
      <c r="O49" s="182"/>
      <c r="P49" s="182"/>
    </row>
    <row r="50" spans="1:16" x14ac:dyDescent="0.15">
      <c r="A50" s="182" t="s">
        <v>71</v>
      </c>
      <c r="B50" s="182" t="e">
        <f>NA()</f>
        <v>#N/A</v>
      </c>
      <c r="C50" s="182">
        <f>IF(ISNUMBER('実質公債費比率（分子）の構造'!K$53),'実質公債費比率（分子）の構造'!K$53,NA())</f>
        <v>198</v>
      </c>
      <c r="D50" s="182" t="e">
        <f>NA()</f>
        <v>#N/A</v>
      </c>
      <c r="E50" s="182" t="e">
        <f>NA()</f>
        <v>#N/A</v>
      </c>
      <c r="F50" s="182">
        <f>IF(ISNUMBER('実質公債費比率（分子）の構造'!L$53),'実質公債費比率（分子）の構造'!L$53,NA())</f>
        <v>191</v>
      </c>
      <c r="G50" s="182" t="e">
        <f>NA()</f>
        <v>#N/A</v>
      </c>
      <c r="H50" s="182" t="e">
        <f>NA()</f>
        <v>#N/A</v>
      </c>
      <c r="I50" s="182">
        <f>IF(ISNUMBER('実質公債費比率（分子）の構造'!M$53),'実質公債費比率（分子）の構造'!M$53,NA())</f>
        <v>212</v>
      </c>
      <c r="J50" s="182" t="e">
        <f>NA()</f>
        <v>#N/A</v>
      </c>
      <c r="K50" s="182" t="e">
        <f>NA()</f>
        <v>#N/A</v>
      </c>
      <c r="L50" s="182">
        <f>IF(ISNUMBER('実質公債費比率（分子）の構造'!N$53),'実質公債費比率（分子）の構造'!N$53,NA())</f>
        <v>194</v>
      </c>
      <c r="M50" s="182" t="e">
        <f>NA()</f>
        <v>#N/A</v>
      </c>
      <c r="N50" s="182" t="e">
        <f>NA()</f>
        <v>#N/A</v>
      </c>
      <c r="O50" s="182">
        <f>IF(ISNUMBER('実質公債費比率（分子）の構造'!O$53),'実質公債費比率（分子）の構造'!O$53,NA())</f>
        <v>177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3837</v>
      </c>
      <c r="E56" s="181"/>
      <c r="F56" s="181"/>
      <c r="G56" s="181">
        <f>'将来負担比率（分子）の構造'!J$52</f>
        <v>3661</v>
      </c>
      <c r="H56" s="181"/>
      <c r="I56" s="181"/>
      <c r="J56" s="181">
        <f>'将来負担比率（分子）の構造'!K$52</f>
        <v>3483</v>
      </c>
      <c r="K56" s="181"/>
      <c r="L56" s="181"/>
      <c r="M56" s="181">
        <f>'将来負担比率（分子）の構造'!L$52</f>
        <v>3356</v>
      </c>
      <c r="N56" s="181"/>
      <c r="O56" s="181"/>
      <c r="P56" s="181">
        <f>'将来負担比率（分子）の構造'!M$52</f>
        <v>3175</v>
      </c>
    </row>
    <row r="57" spans="1:16" x14ac:dyDescent="0.15">
      <c r="A57" s="181" t="s">
        <v>42</v>
      </c>
      <c r="B57" s="181"/>
      <c r="C57" s="181"/>
      <c r="D57" s="181">
        <f>'将来負担比率（分子）の構造'!I$51</f>
        <v>35</v>
      </c>
      <c r="E57" s="181"/>
      <c r="F57" s="181"/>
      <c r="G57" s="181">
        <f>'将来負担比率（分子）の構造'!J$51</f>
        <v>35</v>
      </c>
      <c r="H57" s="181"/>
      <c r="I57" s="181"/>
      <c r="J57" s="181">
        <f>'将来負担比率（分子）の構造'!K$51</f>
        <v>31</v>
      </c>
      <c r="K57" s="181"/>
      <c r="L57" s="181"/>
      <c r="M57" s="181">
        <f>'将来負担比率（分子）の構造'!L$51</f>
        <v>25</v>
      </c>
      <c r="N57" s="181"/>
      <c r="O57" s="181"/>
      <c r="P57" s="181">
        <f>'将来負担比率（分子）の構造'!M$51</f>
        <v>21</v>
      </c>
    </row>
    <row r="58" spans="1:16" x14ac:dyDescent="0.15">
      <c r="A58" s="181" t="s">
        <v>41</v>
      </c>
      <c r="B58" s="181"/>
      <c r="C58" s="181"/>
      <c r="D58" s="181">
        <f>'将来負担比率（分子）の構造'!I$50</f>
        <v>1808</v>
      </c>
      <c r="E58" s="181"/>
      <c r="F58" s="181"/>
      <c r="G58" s="181">
        <f>'将来負担比率（分子）の構造'!J$50</f>
        <v>1839</v>
      </c>
      <c r="H58" s="181"/>
      <c r="I58" s="181"/>
      <c r="J58" s="181">
        <f>'将来負担比率（分子）の構造'!K$50</f>
        <v>1794</v>
      </c>
      <c r="K58" s="181"/>
      <c r="L58" s="181"/>
      <c r="M58" s="181">
        <f>'将来負担比率（分子）の構造'!L$50</f>
        <v>1760</v>
      </c>
      <c r="N58" s="181"/>
      <c r="O58" s="181"/>
      <c r="P58" s="181">
        <f>'将来負担比率（分子）の構造'!M$50</f>
        <v>1614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568</v>
      </c>
      <c r="C62" s="181"/>
      <c r="D62" s="181"/>
      <c r="E62" s="181">
        <f>'将来負担比率（分子）の構造'!J$45</f>
        <v>522</v>
      </c>
      <c r="F62" s="181"/>
      <c r="G62" s="181"/>
      <c r="H62" s="181">
        <f>'将来負担比率（分子）の構造'!K$45</f>
        <v>446</v>
      </c>
      <c r="I62" s="181"/>
      <c r="J62" s="181"/>
      <c r="K62" s="181">
        <f>'将来負担比率（分子）の構造'!L$45</f>
        <v>425</v>
      </c>
      <c r="L62" s="181"/>
      <c r="M62" s="181"/>
      <c r="N62" s="181">
        <f>'将来負担比率（分子）の構造'!M$45</f>
        <v>423</v>
      </c>
      <c r="O62" s="181"/>
      <c r="P62" s="181"/>
    </row>
    <row r="63" spans="1:16" x14ac:dyDescent="0.15">
      <c r="A63" s="181" t="s">
        <v>34</v>
      </c>
      <c r="B63" s="181">
        <f>'将来負担比率（分子）の構造'!I$44</f>
        <v>44</v>
      </c>
      <c r="C63" s="181"/>
      <c r="D63" s="181"/>
      <c r="E63" s="181">
        <f>'将来負担比率（分子）の構造'!J$44</f>
        <v>63</v>
      </c>
      <c r="F63" s="181"/>
      <c r="G63" s="181"/>
      <c r="H63" s="181">
        <f>'将来負担比率（分子）の構造'!K$44</f>
        <v>76</v>
      </c>
      <c r="I63" s="181"/>
      <c r="J63" s="181"/>
      <c r="K63" s="181">
        <f>'将来負担比率（分子）の構造'!L$44</f>
        <v>156</v>
      </c>
      <c r="L63" s="181"/>
      <c r="M63" s="181"/>
      <c r="N63" s="181">
        <f>'将来負担比率（分子）の構造'!M$44</f>
        <v>174</v>
      </c>
      <c r="O63" s="181"/>
      <c r="P63" s="181"/>
    </row>
    <row r="64" spans="1:16" x14ac:dyDescent="0.15">
      <c r="A64" s="181" t="s">
        <v>33</v>
      </c>
      <c r="B64" s="181">
        <f>'将来負担比率（分子）の構造'!I$43</f>
        <v>1338</v>
      </c>
      <c r="C64" s="181"/>
      <c r="D64" s="181"/>
      <c r="E64" s="181">
        <f>'将来負担比率（分子）の構造'!J$43</f>
        <v>1393</v>
      </c>
      <c r="F64" s="181"/>
      <c r="G64" s="181"/>
      <c r="H64" s="181">
        <f>'将来負担比率（分子）の構造'!K$43</f>
        <v>1322</v>
      </c>
      <c r="I64" s="181"/>
      <c r="J64" s="181"/>
      <c r="K64" s="181">
        <f>'将来負担比率（分子）の構造'!L$43</f>
        <v>1259</v>
      </c>
      <c r="L64" s="181"/>
      <c r="M64" s="181"/>
      <c r="N64" s="181">
        <f>'将来負担比率（分子）の構造'!M$43</f>
        <v>1189</v>
      </c>
      <c r="O64" s="181"/>
      <c r="P64" s="181"/>
    </row>
    <row r="65" spans="1:16" x14ac:dyDescent="0.15">
      <c r="A65" s="181" t="s">
        <v>32</v>
      </c>
      <c r="B65" s="181">
        <f>'将来負担比率（分子）の構造'!I$42</f>
        <v>143</v>
      </c>
      <c r="C65" s="181"/>
      <c r="D65" s="181"/>
      <c r="E65" s="181">
        <f>'将来負担比率（分子）の構造'!J$42</f>
        <v>111</v>
      </c>
      <c r="F65" s="181"/>
      <c r="G65" s="181"/>
      <c r="H65" s="181">
        <f>'将来負担比率（分子）の構造'!K$42</f>
        <v>79</v>
      </c>
      <c r="I65" s="181"/>
      <c r="J65" s="181"/>
      <c r="K65" s="181">
        <f>'将来負担比率（分子）の構造'!L$42</f>
        <v>51</v>
      </c>
      <c r="L65" s="181"/>
      <c r="M65" s="181"/>
      <c r="N65" s="181">
        <f>'将来負担比率（分子）の構造'!M$42</f>
        <v>43</v>
      </c>
      <c r="O65" s="181"/>
      <c r="P65" s="181"/>
    </row>
    <row r="66" spans="1:16" x14ac:dyDescent="0.15">
      <c r="A66" s="181" t="s">
        <v>31</v>
      </c>
      <c r="B66" s="181">
        <f>'将来負担比率（分子）の構造'!I$41</f>
        <v>4126</v>
      </c>
      <c r="C66" s="181"/>
      <c r="D66" s="181"/>
      <c r="E66" s="181">
        <f>'将来負担比率（分子）の構造'!J$41</f>
        <v>3925</v>
      </c>
      <c r="F66" s="181"/>
      <c r="G66" s="181"/>
      <c r="H66" s="181">
        <f>'将来負担比率（分子）の構造'!K$41</f>
        <v>3785</v>
      </c>
      <c r="I66" s="181"/>
      <c r="J66" s="181"/>
      <c r="K66" s="181">
        <f>'将来負担比率（分子）の構造'!L$41</f>
        <v>3607</v>
      </c>
      <c r="L66" s="181"/>
      <c r="M66" s="181"/>
      <c r="N66" s="181">
        <f>'将来負担比率（分子）の構造'!M$41</f>
        <v>3611</v>
      </c>
      <c r="O66" s="181"/>
      <c r="P66" s="181"/>
    </row>
    <row r="67" spans="1:16" x14ac:dyDescent="0.15">
      <c r="A67" s="181" t="s">
        <v>75</v>
      </c>
      <c r="B67" s="181" t="e">
        <f>NA()</f>
        <v>#N/A</v>
      </c>
      <c r="C67" s="181">
        <f>IF(ISNUMBER('将来負担比率（分子）の構造'!I$53), IF('将来負担比率（分子）の構造'!I$53 &lt; 0, 0, '将来負担比率（分子）の構造'!I$53), NA())</f>
        <v>539</v>
      </c>
      <c r="D67" s="181" t="e">
        <f>NA()</f>
        <v>#N/A</v>
      </c>
      <c r="E67" s="181" t="e">
        <f>NA()</f>
        <v>#N/A</v>
      </c>
      <c r="F67" s="181">
        <f>IF(ISNUMBER('将来負担比率（分子）の構造'!J$53), IF('将来負担比率（分子）の構造'!J$53 &lt; 0, 0, '将来負担比率（分子）の構造'!J$53), NA())</f>
        <v>478</v>
      </c>
      <c r="G67" s="181" t="e">
        <f>NA()</f>
        <v>#N/A</v>
      </c>
      <c r="H67" s="181" t="e">
        <f>NA()</f>
        <v>#N/A</v>
      </c>
      <c r="I67" s="181">
        <f>IF(ISNUMBER('将来負担比率（分子）の構造'!K$53), IF('将来負担比率（分子）の構造'!K$53 &lt; 0, 0, '将来負担比率（分子）の構造'!K$53), NA())</f>
        <v>401</v>
      </c>
      <c r="J67" s="181" t="e">
        <f>NA()</f>
        <v>#N/A</v>
      </c>
      <c r="K67" s="181" t="e">
        <f>NA()</f>
        <v>#N/A</v>
      </c>
      <c r="L67" s="181">
        <f>IF(ISNUMBER('将来負担比率（分子）の構造'!L$53), IF('将来負担比率（分子）の構造'!L$53 &lt; 0, 0, '将来負担比率（分子）の構造'!L$53), NA())</f>
        <v>358</v>
      </c>
      <c r="M67" s="181" t="e">
        <f>NA()</f>
        <v>#N/A</v>
      </c>
      <c r="N67" s="181" t="e">
        <f>NA()</f>
        <v>#N/A</v>
      </c>
      <c r="O67" s="181">
        <f>IF(ISNUMBER('将来負担比率（分子）の構造'!M$53), IF('将来負担比率（分子）の構造'!M$53 &lt; 0, 0, '将来負担比率（分子）の構造'!M$53), NA())</f>
        <v>629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968</v>
      </c>
      <c r="C72" s="185">
        <f>基金残高に係る経年分析!G55</f>
        <v>787</v>
      </c>
      <c r="D72" s="185">
        <f>基金残高に係る経年分析!H55</f>
        <v>711</v>
      </c>
    </row>
    <row r="73" spans="1:16" x14ac:dyDescent="0.15">
      <c r="A73" s="184" t="s">
        <v>78</v>
      </c>
      <c r="B73" s="185">
        <f>基金残高に係る経年分析!F56</f>
        <v>41</v>
      </c>
      <c r="C73" s="185">
        <f>基金残高に係る経年分析!G56</f>
        <v>41</v>
      </c>
      <c r="D73" s="185">
        <f>基金残高に係る経年分析!H56</f>
        <v>41</v>
      </c>
    </row>
    <row r="74" spans="1:16" x14ac:dyDescent="0.15">
      <c r="A74" s="184" t="s">
        <v>79</v>
      </c>
      <c r="B74" s="185">
        <f>基金残高に係る経年分析!F57</f>
        <v>346</v>
      </c>
      <c r="C74" s="185">
        <f>基金残高に係る経年分析!G57</f>
        <v>410</v>
      </c>
      <c r="D74" s="185">
        <f>基金残高に係る経年分析!H57</f>
        <v>289</v>
      </c>
    </row>
  </sheetData>
  <sheetProtection algorithmName="SHA-512" hashValue="P1NmwGjXTTNifGqpt2EoyrtncDCWVJi/e/fIM+YZWhvJiUjppBqPw74RzP0fHSVQZ1DOPX/swxqpSVl60J4KJg==" saltValue="GoGe+GogpL1wvpW+22i7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P1" workbookViewId="0">
      <selection activeCell="R8" sqref="R8:Y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758286</v>
      </c>
      <c r="S5" s="734"/>
      <c r="T5" s="734"/>
      <c r="U5" s="734"/>
      <c r="V5" s="734"/>
      <c r="W5" s="734"/>
      <c r="X5" s="734"/>
      <c r="Y5" s="777"/>
      <c r="Z5" s="795">
        <v>16.100000000000001</v>
      </c>
      <c r="AA5" s="795"/>
      <c r="AB5" s="795"/>
      <c r="AC5" s="795"/>
      <c r="AD5" s="796">
        <v>758286</v>
      </c>
      <c r="AE5" s="796"/>
      <c r="AF5" s="796"/>
      <c r="AG5" s="796"/>
      <c r="AH5" s="796"/>
      <c r="AI5" s="796"/>
      <c r="AJ5" s="796"/>
      <c r="AK5" s="796"/>
      <c r="AL5" s="778">
        <v>29.9</v>
      </c>
      <c r="AM5" s="749"/>
      <c r="AN5" s="749"/>
      <c r="AO5" s="779"/>
      <c r="AP5" s="744" t="s">
        <v>225</v>
      </c>
      <c r="AQ5" s="745"/>
      <c r="AR5" s="745"/>
      <c r="AS5" s="745"/>
      <c r="AT5" s="745"/>
      <c r="AU5" s="745"/>
      <c r="AV5" s="745"/>
      <c r="AW5" s="745"/>
      <c r="AX5" s="745"/>
      <c r="AY5" s="745"/>
      <c r="AZ5" s="745"/>
      <c r="BA5" s="745"/>
      <c r="BB5" s="745"/>
      <c r="BC5" s="745"/>
      <c r="BD5" s="745"/>
      <c r="BE5" s="745"/>
      <c r="BF5" s="746"/>
      <c r="BG5" s="678">
        <v>749300</v>
      </c>
      <c r="BH5" s="679"/>
      <c r="BI5" s="679"/>
      <c r="BJ5" s="679"/>
      <c r="BK5" s="679"/>
      <c r="BL5" s="679"/>
      <c r="BM5" s="679"/>
      <c r="BN5" s="680"/>
      <c r="BO5" s="715">
        <v>98.8</v>
      </c>
      <c r="BP5" s="715"/>
      <c r="BQ5" s="715"/>
      <c r="BR5" s="715"/>
      <c r="BS5" s="716" t="s">
        <v>175</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85895</v>
      </c>
      <c r="S6" s="679"/>
      <c r="T6" s="679"/>
      <c r="U6" s="679"/>
      <c r="V6" s="679"/>
      <c r="W6" s="679"/>
      <c r="X6" s="679"/>
      <c r="Y6" s="680"/>
      <c r="Z6" s="715">
        <v>1.8</v>
      </c>
      <c r="AA6" s="715"/>
      <c r="AB6" s="715"/>
      <c r="AC6" s="715"/>
      <c r="AD6" s="716">
        <v>85895</v>
      </c>
      <c r="AE6" s="716"/>
      <c r="AF6" s="716"/>
      <c r="AG6" s="716"/>
      <c r="AH6" s="716"/>
      <c r="AI6" s="716"/>
      <c r="AJ6" s="716"/>
      <c r="AK6" s="716"/>
      <c r="AL6" s="681">
        <v>3.4</v>
      </c>
      <c r="AM6" s="682"/>
      <c r="AN6" s="682"/>
      <c r="AO6" s="717"/>
      <c r="AP6" s="675" t="s">
        <v>230</v>
      </c>
      <c r="AQ6" s="676"/>
      <c r="AR6" s="676"/>
      <c r="AS6" s="676"/>
      <c r="AT6" s="676"/>
      <c r="AU6" s="676"/>
      <c r="AV6" s="676"/>
      <c r="AW6" s="676"/>
      <c r="AX6" s="676"/>
      <c r="AY6" s="676"/>
      <c r="AZ6" s="676"/>
      <c r="BA6" s="676"/>
      <c r="BB6" s="676"/>
      <c r="BC6" s="676"/>
      <c r="BD6" s="676"/>
      <c r="BE6" s="676"/>
      <c r="BF6" s="677"/>
      <c r="BG6" s="678">
        <v>749300</v>
      </c>
      <c r="BH6" s="679"/>
      <c r="BI6" s="679"/>
      <c r="BJ6" s="679"/>
      <c r="BK6" s="679"/>
      <c r="BL6" s="679"/>
      <c r="BM6" s="679"/>
      <c r="BN6" s="680"/>
      <c r="BO6" s="715">
        <v>98.8</v>
      </c>
      <c r="BP6" s="715"/>
      <c r="BQ6" s="715"/>
      <c r="BR6" s="715"/>
      <c r="BS6" s="716" t="s">
        <v>129</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70810</v>
      </c>
      <c r="CS6" s="679"/>
      <c r="CT6" s="679"/>
      <c r="CU6" s="679"/>
      <c r="CV6" s="679"/>
      <c r="CW6" s="679"/>
      <c r="CX6" s="679"/>
      <c r="CY6" s="680"/>
      <c r="CZ6" s="778">
        <v>1.6</v>
      </c>
      <c r="DA6" s="749"/>
      <c r="DB6" s="749"/>
      <c r="DC6" s="781"/>
      <c r="DD6" s="684" t="s">
        <v>129</v>
      </c>
      <c r="DE6" s="679"/>
      <c r="DF6" s="679"/>
      <c r="DG6" s="679"/>
      <c r="DH6" s="679"/>
      <c r="DI6" s="679"/>
      <c r="DJ6" s="679"/>
      <c r="DK6" s="679"/>
      <c r="DL6" s="679"/>
      <c r="DM6" s="679"/>
      <c r="DN6" s="679"/>
      <c r="DO6" s="679"/>
      <c r="DP6" s="680"/>
      <c r="DQ6" s="684">
        <v>70810</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362</v>
      </c>
      <c r="S7" s="679"/>
      <c r="T7" s="679"/>
      <c r="U7" s="679"/>
      <c r="V7" s="679"/>
      <c r="W7" s="679"/>
      <c r="X7" s="679"/>
      <c r="Y7" s="680"/>
      <c r="Z7" s="715">
        <v>0</v>
      </c>
      <c r="AA7" s="715"/>
      <c r="AB7" s="715"/>
      <c r="AC7" s="715"/>
      <c r="AD7" s="716">
        <v>362</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244802</v>
      </c>
      <c r="BH7" s="679"/>
      <c r="BI7" s="679"/>
      <c r="BJ7" s="679"/>
      <c r="BK7" s="679"/>
      <c r="BL7" s="679"/>
      <c r="BM7" s="679"/>
      <c r="BN7" s="680"/>
      <c r="BO7" s="715">
        <v>32.299999999999997</v>
      </c>
      <c r="BP7" s="715"/>
      <c r="BQ7" s="715"/>
      <c r="BR7" s="715"/>
      <c r="BS7" s="716" t="s">
        <v>129</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749365</v>
      </c>
      <c r="CS7" s="679"/>
      <c r="CT7" s="679"/>
      <c r="CU7" s="679"/>
      <c r="CV7" s="679"/>
      <c r="CW7" s="679"/>
      <c r="CX7" s="679"/>
      <c r="CY7" s="680"/>
      <c r="CZ7" s="715">
        <v>16.399999999999999</v>
      </c>
      <c r="DA7" s="715"/>
      <c r="DB7" s="715"/>
      <c r="DC7" s="715"/>
      <c r="DD7" s="684">
        <v>51035</v>
      </c>
      <c r="DE7" s="679"/>
      <c r="DF7" s="679"/>
      <c r="DG7" s="679"/>
      <c r="DH7" s="679"/>
      <c r="DI7" s="679"/>
      <c r="DJ7" s="679"/>
      <c r="DK7" s="679"/>
      <c r="DL7" s="679"/>
      <c r="DM7" s="679"/>
      <c r="DN7" s="679"/>
      <c r="DO7" s="679"/>
      <c r="DP7" s="680"/>
      <c r="DQ7" s="684">
        <v>657894</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1794</v>
      </c>
      <c r="S8" s="679"/>
      <c r="T8" s="679"/>
      <c r="U8" s="679"/>
      <c r="V8" s="679"/>
      <c r="W8" s="679"/>
      <c r="X8" s="679"/>
      <c r="Y8" s="680"/>
      <c r="Z8" s="715">
        <v>0</v>
      </c>
      <c r="AA8" s="715"/>
      <c r="AB8" s="715"/>
      <c r="AC8" s="715"/>
      <c r="AD8" s="716">
        <v>1794</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11814</v>
      </c>
      <c r="BH8" s="679"/>
      <c r="BI8" s="679"/>
      <c r="BJ8" s="679"/>
      <c r="BK8" s="679"/>
      <c r="BL8" s="679"/>
      <c r="BM8" s="679"/>
      <c r="BN8" s="680"/>
      <c r="BO8" s="715">
        <v>1.6</v>
      </c>
      <c r="BP8" s="715"/>
      <c r="BQ8" s="715"/>
      <c r="BR8" s="715"/>
      <c r="BS8" s="684" t="s">
        <v>129</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935963</v>
      </c>
      <c r="CS8" s="679"/>
      <c r="CT8" s="679"/>
      <c r="CU8" s="679"/>
      <c r="CV8" s="679"/>
      <c r="CW8" s="679"/>
      <c r="CX8" s="679"/>
      <c r="CY8" s="680"/>
      <c r="CZ8" s="715">
        <v>20.5</v>
      </c>
      <c r="DA8" s="715"/>
      <c r="DB8" s="715"/>
      <c r="DC8" s="715"/>
      <c r="DD8" s="684">
        <v>221803</v>
      </c>
      <c r="DE8" s="679"/>
      <c r="DF8" s="679"/>
      <c r="DG8" s="679"/>
      <c r="DH8" s="679"/>
      <c r="DI8" s="679"/>
      <c r="DJ8" s="679"/>
      <c r="DK8" s="679"/>
      <c r="DL8" s="679"/>
      <c r="DM8" s="679"/>
      <c r="DN8" s="679"/>
      <c r="DO8" s="679"/>
      <c r="DP8" s="680"/>
      <c r="DQ8" s="684">
        <v>412986</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882</v>
      </c>
      <c r="S9" s="679"/>
      <c r="T9" s="679"/>
      <c r="U9" s="679"/>
      <c r="V9" s="679"/>
      <c r="W9" s="679"/>
      <c r="X9" s="679"/>
      <c r="Y9" s="680"/>
      <c r="Z9" s="715">
        <v>0</v>
      </c>
      <c r="AA9" s="715"/>
      <c r="AB9" s="715"/>
      <c r="AC9" s="715"/>
      <c r="AD9" s="716">
        <v>882</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193234</v>
      </c>
      <c r="BH9" s="679"/>
      <c r="BI9" s="679"/>
      <c r="BJ9" s="679"/>
      <c r="BK9" s="679"/>
      <c r="BL9" s="679"/>
      <c r="BM9" s="679"/>
      <c r="BN9" s="680"/>
      <c r="BO9" s="715">
        <v>25.5</v>
      </c>
      <c r="BP9" s="715"/>
      <c r="BQ9" s="715"/>
      <c r="BR9" s="715"/>
      <c r="BS9" s="684" t="s">
        <v>240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254167</v>
      </c>
      <c r="CS9" s="679"/>
      <c r="CT9" s="679"/>
      <c r="CU9" s="679"/>
      <c r="CV9" s="679"/>
      <c r="CW9" s="679"/>
      <c r="CX9" s="679"/>
      <c r="CY9" s="680"/>
      <c r="CZ9" s="715">
        <v>5.6</v>
      </c>
      <c r="DA9" s="715"/>
      <c r="DB9" s="715"/>
      <c r="DC9" s="715"/>
      <c r="DD9" s="684">
        <v>177</v>
      </c>
      <c r="DE9" s="679"/>
      <c r="DF9" s="679"/>
      <c r="DG9" s="679"/>
      <c r="DH9" s="679"/>
      <c r="DI9" s="679"/>
      <c r="DJ9" s="679"/>
      <c r="DK9" s="679"/>
      <c r="DL9" s="679"/>
      <c r="DM9" s="679"/>
      <c r="DN9" s="679"/>
      <c r="DO9" s="679"/>
      <c r="DP9" s="680"/>
      <c r="DQ9" s="684">
        <v>248651</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240</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15454</v>
      </c>
      <c r="BH10" s="679"/>
      <c r="BI10" s="679"/>
      <c r="BJ10" s="679"/>
      <c r="BK10" s="679"/>
      <c r="BL10" s="679"/>
      <c r="BM10" s="679"/>
      <c r="BN10" s="680"/>
      <c r="BO10" s="715">
        <v>2</v>
      </c>
      <c r="BP10" s="715"/>
      <c r="BQ10" s="715"/>
      <c r="BR10" s="715"/>
      <c r="BS10" s="684" t="s">
        <v>129</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8988</v>
      </c>
      <c r="CS10" s="679"/>
      <c r="CT10" s="679"/>
      <c r="CU10" s="679"/>
      <c r="CV10" s="679"/>
      <c r="CW10" s="679"/>
      <c r="CX10" s="679"/>
      <c r="CY10" s="680"/>
      <c r="CZ10" s="715">
        <v>0.2</v>
      </c>
      <c r="DA10" s="715"/>
      <c r="DB10" s="715"/>
      <c r="DC10" s="715"/>
      <c r="DD10" s="684" t="s">
        <v>175</v>
      </c>
      <c r="DE10" s="679"/>
      <c r="DF10" s="679"/>
      <c r="DG10" s="679"/>
      <c r="DH10" s="679"/>
      <c r="DI10" s="679"/>
      <c r="DJ10" s="679"/>
      <c r="DK10" s="679"/>
      <c r="DL10" s="679"/>
      <c r="DM10" s="679"/>
      <c r="DN10" s="679"/>
      <c r="DO10" s="679"/>
      <c r="DP10" s="680"/>
      <c r="DQ10" s="684">
        <v>4613</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98260</v>
      </c>
      <c r="S11" s="679"/>
      <c r="T11" s="679"/>
      <c r="U11" s="679"/>
      <c r="V11" s="679"/>
      <c r="W11" s="679"/>
      <c r="X11" s="679"/>
      <c r="Y11" s="680"/>
      <c r="Z11" s="681">
        <v>2.1</v>
      </c>
      <c r="AA11" s="682"/>
      <c r="AB11" s="682"/>
      <c r="AC11" s="683"/>
      <c r="AD11" s="684">
        <v>98260</v>
      </c>
      <c r="AE11" s="679"/>
      <c r="AF11" s="679"/>
      <c r="AG11" s="679"/>
      <c r="AH11" s="679"/>
      <c r="AI11" s="679"/>
      <c r="AJ11" s="679"/>
      <c r="AK11" s="680"/>
      <c r="AL11" s="681">
        <v>3.9</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24300</v>
      </c>
      <c r="BH11" s="679"/>
      <c r="BI11" s="679"/>
      <c r="BJ11" s="679"/>
      <c r="BK11" s="679"/>
      <c r="BL11" s="679"/>
      <c r="BM11" s="679"/>
      <c r="BN11" s="680"/>
      <c r="BO11" s="715">
        <v>3.2</v>
      </c>
      <c r="BP11" s="715"/>
      <c r="BQ11" s="715"/>
      <c r="BR11" s="715"/>
      <c r="BS11" s="684" t="s">
        <v>129</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713854</v>
      </c>
      <c r="CS11" s="679"/>
      <c r="CT11" s="679"/>
      <c r="CU11" s="679"/>
      <c r="CV11" s="679"/>
      <c r="CW11" s="679"/>
      <c r="CX11" s="679"/>
      <c r="CY11" s="680"/>
      <c r="CZ11" s="715">
        <v>15.7</v>
      </c>
      <c r="DA11" s="715"/>
      <c r="DB11" s="715"/>
      <c r="DC11" s="715"/>
      <c r="DD11" s="684">
        <v>271205</v>
      </c>
      <c r="DE11" s="679"/>
      <c r="DF11" s="679"/>
      <c r="DG11" s="679"/>
      <c r="DH11" s="679"/>
      <c r="DI11" s="679"/>
      <c r="DJ11" s="679"/>
      <c r="DK11" s="679"/>
      <c r="DL11" s="679"/>
      <c r="DM11" s="679"/>
      <c r="DN11" s="679"/>
      <c r="DO11" s="679"/>
      <c r="DP11" s="680"/>
      <c r="DQ11" s="684">
        <v>372496</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8096</v>
      </c>
      <c r="S12" s="679"/>
      <c r="T12" s="679"/>
      <c r="U12" s="679"/>
      <c r="V12" s="679"/>
      <c r="W12" s="679"/>
      <c r="X12" s="679"/>
      <c r="Y12" s="680"/>
      <c r="Z12" s="715">
        <v>0.2</v>
      </c>
      <c r="AA12" s="715"/>
      <c r="AB12" s="715"/>
      <c r="AC12" s="715"/>
      <c r="AD12" s="716">
        <v>8096</v>
      </c>
      <c r="AE12" s="716"/>
      <c r="AF12" s="716"/>
      <c r="AG12" s="716"/>
      <c r="AH12" s="716"/>
      <c r="AI12" s="716"/>
      <c r="AJ12" s="716"/>
      <c r="AK12" s="716"/>
      <c r="AL12" s="681">
        <v>0.3</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442881</v>
      </c>
      <c r="BH12" s="679"/>
      <c r="BI12" s="679"/>
      <c r="BJ12" s="679"/>
      <c r="BK12" s="679"/>
      <c r="BL12" s="679"/>
      <c r="BM12" s="679"/>
      <c r="BN12" s="680"/>
      <c r="BO12" s="715">
        <v>58.4</v>
      </c>
      <c r="BP12" s="715"/>
      <c r="BQ12" s="715"/>
      <c r="BR12" s="715"/>
      <c r="BS12" s="684" t="s">
        <v>129</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36487</v>
      </c>
      <c r="CS12" s="679"/>
      <c r="CT12" s="679"/>
      <c r="CU12" s="679"/>
      <c r="CV12" s="679"/>
      <c r="CW12" s="679"/>
      <c r="CX12" s="679"/>
      <c r="CY12" s="680"/>
      <c r="CZ12" s="715">
        <v>0.8</v>
      </c>
      <c r="DA12" s="715"/>
      <c r="DB12" s="715"/>
      <c r="DC12" s="715"/>
      <c r="DD12" s="684" t="s">
        <v>129</v>
      </c>
      <c r="DE12" s="679"/>
      <c r="DF12" s="679"/>
      <c r="DG12" s="679"/>
      <c r="DH12" s="679"/>
      <c r="DI12" s="679"/>
      <c r="DJ12" s="679"/>
      <c r="DK12" s="679"/>
      <c r="DL12" s="679"/>
      <c r="DM12" s="679"/>
      <c r="DN12" s="679"/>
      <c r="DO12" s="679"/>
      <c r="DP12" s="680"/>
      <c r="DQ12" s="684">
        <v>33028</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175</v>
      </c>
      <c r="AA13" s="715"/>
      <c r="AB13" s="715"/>
      <c r="AC13" s="715"/>
      <c r="AD13" s="716" t="s">
        <v>129</v>
      </c>
      <c r="AE13" s="716"/>
      <c r="AF13" s="716"/>
      <c r="AG13" s="716"/>
      <c r="AH13" s="716"/>
      <c r="AI13" s="716"/>
      <c r="AJ13" s="716"/>
      <c r="AK13" s="716"/>
      <c r="AL13" s="681" t="s">
        <v>129</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425975</v>
      </c>
      <c r="BH13" s="679"/>
      <c r="BI13" s="679"/>
      <c r="BJ13" s="679"/>
      <c r="BK13" s="679"/>
      <c r="BL13" s="679"/>
      <c r="BM13" s="679"/>
      <c r="BN13" s="680"/>
      <c r="BO13" s="715">
        <v>56.2</v>
      </c>
      <c r="BP13" s="715"/>
      <c r="BQ13" s="715"/>
      <c r="BR13" s="715"/>
      <c r="BS13" s="684" t="s">
        <v>129</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281160</v>
      </c>
      <c r="CS13" s="679"/>
      <c r="CT13" s="679"/>
      <c r="CU13" s="679"/>
      <c r="CV13" s="679"/>
      <c r="CW13" s="679"/>
      <c r="CX13" s="679"/>
      <c r="CY13" s="680"/>
      <c r="CZ13" s="715">
        <v>6.2</v>
      </c>
      <c r="DA13" s="715"/>
      <c r="DB13" s="715"/>
      <c r="DC13" s="715"/>
      <c r="DD13" s="684">
        <v>207906</v>
      </c>
      <c r="DE13" s="679"/>
      <c r="DF13" s="679"/>
      <c r="DG13" s="679"/>
      <c r="DH13" s="679"/>
      <c r="DI13" s="679"/>
      <c r="DJ13" s="679"/>
      <c r="DK13" s="679"/>
      <c r="DL13" s="679"/>
      <c r="DM13" s="679"/>
      <c r="DN13" s="679"/>
      <c r="DO13" s="679"/>
      <c r="DP13" s="680"/>
      <c r="DQ13" s="684">
        <v>202616</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9307</v>
      </c>
      <c r="S14" s="679"/>
      <c r="T14" s="679"/>
      <c r="U14" s="679"/>
      <c r="V14" s="679"/>
      <c r="W14" s="679"/>
      <c r="X14" s="679"/>
      <c r="Y14" s="680"/>
      <c r="Z14" s="715">
        <v>0.2</v>
      </c>
      <c r="AA14" s="715"/>
      <c r="AB14" s="715"/>
      <c r="AC14" s="715"/>
      <c r="AD14" s="716">
        <v>9307</v>
      </c>
      <c r="AE14" s="716"/>
      <c r="AF14" s="716"/>
      <c r="AG14" s="716"/>
      <c r="AH14" s="716"/>
      <c r="AI14" s="716"/>
      <c r="AJ14" s="716"/>
      <c r="AK14" s="716"/>
      <c r="AL14" s="681">
        <v>0.4</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20347</v>
      </c>
      <c r="BH14" s="679"/>
      <c r="BI14" s="679"/>
      <c r="BJ14" s="679"/>
      <c r="BK14" s="679"/>
      <c r="BL14" s="679"/>
      <c r="BM14" s="679"/>
      <c r="BN14" s="680"/>
      <c r="BO14" s="715">
        <v>2.7</v>
      </c>
      <c r="BP14" s="715"/>
      <c r="BQ14" s="715"/>
      <c r="BR14" s="715"/>
      <c r="BS14" s="684" t="s">
        <v>240</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195827</v>
      </c>
      <c r="CS14" s="679"/>
      <c r="CT14" s="679"/>
      <c r="CU14" s="679"/>
      <c r="CV14" s="679"/>
      <c r="CW14" s="679"/>
      <c r="CX14" s="679"/>
      <c r="CY14" s="680"/>
      <c r="CZ14" s="715">
        <v>4.3</v>
      </c>
      <c r="DA14" s="715"/>
      <c r="DB14" s="715"/>
      <c r="DC14" s="715"/>
      <c r="DD14" s="684">
        <v>21987</v>
      </c>
      <c r="DE14" s="679"/>
      <c r="DF14" s="679"/>
      <c r="DG14" s="679"/>
      <c r="DH14" s="679"/>
      <c r="DI14" s="679"/>
      <c r="DJ14" s="679"/>
      <c r="DK14" s="679"/>
      <c r="DL14" s="679"/>
      <c r="DM14" s="679"/>
      <c r="DN14" s="679"/>
      <c r="DO14" s="679"/>
      <c r="DP14" s="680"/>
      <c r="DQ14" s="684">
        <v>186590</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41270</v>
      </c>
      <c r="BH15" s="679"/>
      <c r="BI15" s="679"/>
      <c r="BJ15" s="679"/>
      <c r="BK15" s="679"/>
      <c r="BL15" s="679"/>
      <c r="BM15" s="679"/>
      <c r="BN15" s="680"/>
      <c r="BO15" s="715">
        <v>5.4</v>
      </c>
      <c r="BP15" s="715"/>
      <c r="BQ15" s="715"/>
      <c r="BR15" s="715"/>
      <c r="BS15" s="684" t="s">
        <v>129</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829715</v>
      </c>
      <c r="CS15" s="679"/>
      <c r="CT15" s="679"/>
      <c r="CU15" s="679"/>
      <c r="CV15" s="679"/>
      <c r="CW15" s="679"/>
      <c r="CX15" s="679"/>
      <c r="CY15" s="680"/>
      <c r="CZ15" s="715">
        <v>18.2</v>
      </c>
      <c r="DA15" s="715"/>
      <c r="DB15" s="715"/>
      <c r="DC15" s="715"/>
      <c r="DD15" s="684">
        <v>439278</v>
      </c>
      <c r="DE15" s="679"/>
      <c r="DF15" s="679"/>
      <c r="DG15" s="679"/>
      <c r="DH15" s="679"/>
      <c r="DI15" s="679"/>
      <c r="DJ15" s="679"/>
      <c r="DK15" s="679"/>
      <c r="DL15" s="679"/>
      <c r="DM15" s="679"/>
      <c r="DN15" s="679"/>
      <c r="DO15" s="679"/>
      <c r="DP15" s="680"/>
      <c r="DQ15" s="684">
        <v>404923</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2922</v>
      </c>
      <c r="S16" s="679"/>
      <c r="T16" s="679"/>
      <c r="U16" s="679"/>
      <c r="V16" s="679"/>
      <c r="W16" s="679"/>
      <c r="X16" s="679"/>
      <c r="Y16" s="680"/>
      <c r="Z16" s="715">
        <v>0.1</v>
      </c>
      <c r="AA16" s="715"/>
      <c r="AB16" s="715"/>
      <c r="AC16" s="715"/>
      <c r="AD16" s="716">
        <v>2922</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175</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123216</v>
      </c>
      <c r="CS16" s="679"/>
      <c r="CT16" s="679"/>
      <c r="CU16" s="679"/>
      <c r="CV16" s="679"/>
      <c r="CW16" s="679"/>
      <c r="CX16" s="679"/>
      <c r="CY16" s="680"/>
      <c r="CZ16" s="715">
        <v>2.7</v>
      </c>
      <c r="DA16" s="715"/>
      <c r="DB16" s="715"/>
      <c r="DC16" s="715"/>
      <c r="DD16" s="684" t="s">
        <v>129</v>
      </c>
      <c r="DE16" s="679"/>
      <c r="DF16" s="679"/>
      <c r="DG16" s="679"/>
      <c r="DH16" s="679"/>
      <c r="DI16" s="679"/>
      <c r="DJ16" s="679"/>
      <c r="DK16" s="679"/>
      <c r="DL16" s="679"/>
      <c r="DM16" s="679"/>
      <c r="DN16" s="679"/>
      <c r="DO16" s="679"/>
      <c r="DP16" s="680"/>
      <c r="DQ16" s="684">
        <v>97200</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12244</v>
      </c>
      <c r="S17" s="679"/>
      <c r="T17" s="679"/>
      <c r="U17" s="679"/>
      <c r="V17" s="679"/>
      <c r="W17" s="679"/>
      <c r="X17" s="679"/>
      <c r="Y17" s="680"/>
      <c r="Z17" s="715">
        <v>0.3</v>
      </c>
      <c r="AA17" s="715"/>
      <c r="AB17" s="715"/>
      <c r="AC17" s="715"/>
      <c r="AD17" s="716">
        <v>12244</v>
      </c>
      <c r="AE17" s="716"/>
      <c r="AF17" s="716"/>
      <c r="AG17" s="716"/>
      <c r="AH17" s="716"/>
      <c r="AI17" s="716"/>
      <c r="AJ17" s="716"/>
      <c r="AK17" s="716"/>
      <c r="AL17" s="681">
        <v>0.5</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175</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361630</v>
      </c>
      <c r="CS17" s="679"/>
      <c r="CT17" s="679"/>
      <c r="CU17" s="679"/>
      <c r="CV17" s="679"/>
      <c r="CW17" s="679"/>
      <c r="CX17" s="679"/>
      <c r="CY17" s="680"/>
      <c r="CZ17" s="715">
        <v>7.9</v>
      </c>
      <c r="DA17" s="715"/>
      <c r="DB17" s="715"/>
      <c r="DC17" s="715"/>
      <c r="DD17" s="684" t="s">
        <v>175</v>
      </c>
      <c r="DE17" s="679"/>
      <c r="DF17" s="679"/>
      <c r="DG17" s="679"/>
      <c r="DH17" s="679"/>
      <c r="DI17" s="679"/>
      <c r="DJ17" s="679"/>
      <c r="DK17" s="679"/>
      <c r="DL17" s="679"/>
      <c r="DM17" s="679"/>
      <c r="DN17" s="679"/>
      <c r="DO17" s="679"/>
      <c r="DP17" s="680"/>
      <c r="DQ17" s="684">
        <v>361630</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2100</v>
      </c>
      <c r="S18" s="679"/>
      <c r="T18" s="679"/>
      <c r="U18" s="679"/>
      <c r="V18" s="679"/>
      <c r="W18" s="679"/>
      <c r="X18" s="679"/>
      <c r="Y18" s="680"/>
      <c r="Z18" s="715">
        <v>0</v>
      </c>
      <c r="AA18" s="715"/>
      <c r="AB18" s="715"/>
      <c r="AC18" s="715"/>
      <c r="AD18" s="716">
        <v>2100</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240</v>
      </c>
      <c r="BH18" s="679"/>
      <c r="BI18" s="679"/>
      <c r="BJ18" s="679"/>
      <c r="BK18" s="679"/>
      <c r="BL18" s="679"/>
      <c r="BM18" s="679"/>
      <c r="BN18" s="680"/>
      <c r="BO18" s="715" t="s">
        <v>240</v>
      </c>
      <c r="BP18" s="715"/>
      <c r="BQ18" s="715"/>
      <c r="BR18" s="715"/>
      <c r="BS18" s="684" t="s">
        <v>129</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240</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1255</v>
      </c>
      <c r="S19" s="679"/>
      <c r="T19" s="679"/>
      <c r="U19" s="679"/>
      <c r="V19" s="679"/>
      <c r="W19" s="679"/>
      <c r="X19" s="679"/>
      <c r="Y19" s="680"/>
      <c r="Z19" s="715">
        <v>0</v>
      </c>
      <c r="AA19" s="715"/>
      <c r="AB19" s="715"/>
      <c r="AC19" s="715"/>
      <c r="AD19" s="716">
        <v>1255</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8986</v>
      </c>
      <c r="BH19" s="679"/>
      <c r="BI19" s="679"/>
      <c r="BJ19" s="679"/>
      <c r="BK19" s="679"/>
      <c r="BL19" s="679"/>
      <c r="BM19" s="679"/>
      <c r="BN19" s="680"/>
      <c r="BO19" s="715">
        <v>1.2</v>
      </c>
      <c r="BP19" s="715"/>
      <c r="BQ19" s="715"/>
      <c r="BR19" s="715"/>
      <c r="BS19" s="684" t="s">
        <v>129</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175</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127</v>
      </c>
      <c r="S20" s="679"/>
      <c r="T20" s="679"/>
      <c r="U20" s="679"/>
      <c r="V20" s="679"/>
      <c r="W20" s="679"/>
      <c r="X20" s="679"/>
      <c r="Y20" s="680"/>
      <c r="Z20" s="715">
        <v>0</v>
      </c>
      <c r="AA20" s="715"/>
      <c r="AB20" s="715"/>
      <c r="AC20" s="715"/>
      <c r="AD20" s="716">
        <v>127</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8986</v>
      </c>
      <c r="BH20" s="679"/>
      <c r="BI20" s="679"/>
      <c r="BJ20" s="679"/>
      <c r="BK20" s="679"/>
      <c r="BL20" s="679"/>
      <c r="BM20" s="679"/>
      <c r="BN20" s="680"/>
      <c r="BO20" s="715">
        <v>1.2</v>
      </c>
      <c r="BP20" s="715"/>
      <c r="BQ20" s="715"/>
      <c r="BR20" s="715"/>
      <c r="BS20" s="684" t="s">
        <v>129</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4561182</v>
      </c>
      <c r="CS20" s="679"/>
      <c r="CT20" s="679"/>
      <c r="CU20" s="679"/>
      <c r="CV20" s="679"/>
      <c r="CW20" s="679"/>
      <c r="CX20" s="679"/>
      <c r="CY20" s="680"/>
      <c r="CZ20" s="715">
        <v>100</v>
      </c>
      <c r="DA20" s="715"/>
      <c r="DB20" s="715"/>
      <c r="DC20" s="715"/>
      <c r="DD20" s="684">
        <v>1213391</v>
      </c>
      <c r="DE20" s="679"/>
      <c r="DF20" s="679"/>
      <c r="DG20" s="679"/>
      <c r="DH20" s="679"/>
      <c r="DI20" s="679"/>
      <c r="DJ20" s="679"/>
      <c r="DK20" s="679"/>
      <c r="DL20" s="679"/>
      <c r="DM20" s="679"/>
      <c r="DN20" s="679"/>
      <c r="DO20" s="679"/>
      <c r="DP20" s="680"/>
      <c r="DQ20" s="684">
        <v>3053437</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8762</v>
      </c>
      <c r="S21" s="679"/>
      <c r="T21" s="679"/>
      <c r="U21" s="679"/>
      <c r="V21" s="679"/>
      <c r="W21" s="679"/>
      <c r="X21" s="679"/>
      <c r="Y21" s="680"/>
      <c r="Z21" s="715">
        <v>0.2</v>
      </c>
      <c r="AA21" s="715"/>
      <c r="AB21" s="715"/>
      <c r="AC21" s="715"/>
      <c r="AD21" s="716">
        <v>8762</v>
      </c>
      <c r="AE21" s="716"/>
      <c r="AF21" s="716"/>
      <c r="AG21" s="716"/>
      <c r="AH21" s="716"/>
      <c r="AI21" s="716"/>
      <c r="AJ21" s="716"/>
      <c r="AK21" s="716"/>
      <c r="AL21" s="681">
        <v>0.3</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8986</v>
      </c>
      <c r="BH21" s="679"/>
      <c r="BI21" s="679"/>
      <c r="BJ21" s="679"/>
      <c r="BK21" s="679"/>
      <c r="BL21" s="679"/>
      <c r="BM21" s="679"/>
      <c r="BN21" s="680"/>
      <c r="BO21" s="715">
        <v>1.2</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1717374</v>
      </c>
      <c r="S22" s="679"/>
      <c r="T22" s="679"/>
      <c r="U22" s="679"/>
      <c r="V22" s="679"/>
      <c r="W22" s="679"/>
      <c r="X22" s="679"/>
      <c r="Y22" s="680"/>
      <c r="Z22" s="715">
        <v>36.5</v>
      </c>
      <c r="AA22" s="715"/>
      <c r="AB22" s="715"/>
      <c r="AC22" s="715"/>
      <c r="AD22" s="716">
        <v>1529684</v>
      </c>
      <c r="AE22" s="716"/>
      <c r="AF22" s="716"/>
      <c r="AG22" s="716"/>
      <c r="AH22" s="716"/>
      <c r="AI22" s="716"/>
      <c r="AJ22" s="716"/>
      <c r="AK22" s="716"/>
      <c r="AL22" s="681">
        <v>60.4</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240</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1529684</v>
      </c>
      <c r="S23" s="679"/>
      <c r="T23" s="679"/>
      <c r="U23" s="679"/>
      <c r="V23" s="679"/>
      <c r="W23" s="679"/>
      <c r="X23" s="679"/>
      <c r="Y23" s="680"/>
      <c r="Z23" s="715">
        <v>32.5</v>
      </c>
      <c r="AA23" s="715"/>
      <c r="AB23" s="715"/>
      <c r="AC23" s="715"/>
      <c r="AD23" s="716">
        <v>1529684</v>
      </c>
      <c r="AE23" s="716"/>
      <c r="AF23" s="716"/>
      <c r="AG23" s="716"/>
      <c r="AH23" s="716"/>
      <c r="AI23" s="716"/>
      <c r="AJ23" s="716"/>
      <c r="AK23" s="716"/>
      <c r="AL23" s="681">
        <v>60.4</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175</v>
      </c>
      <c r="BP23" s="715"/>
      <c r="BQ23" s="715"/>
      <c r="BR23" s="715"/>
      <c r="BS23" s="684" t="s">
        <v>240</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167397</v>
      </c>
      <c r="S24" s="679"/>
      <c r="T24" s="679"/>
      <c r="U24" s="679"/>
      <c r="V24" s="679"/>
      <c r="W24" s="679"/>
      <c r="X24" s="679"/>
      <c r="Y24" s="680"/>
      <c r="Z24" s="715">
        <v>3.6</v>
      </c>
      <c r="AA24" s="715"/>
      <c r="AB24" s="715"/>
      <c r="AC24" s="715"/>
      <c r="AD24" s="716" t="s">
        <v>129</v>
      </c>
      <c r="AE24" s="716"/>
      <c r="AF24" s="716"/>
      <c r="AG24" s="716"/>
      <c r="AH24" s="716"/>
      <c r="AI24" s="716"/>
      <c r="AJ24" s="716"/>
      <c r="AK24" s="716"/>
      <c r="AL24" s="681" t="s">
        <v>129</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175</v>
      </c>
      <c r="BP24" s="715"/>
      <c r="BQ24" s="715"/>
      <c r="BR24" s="715"/>
      <c r="BS24" s="684" t="s">
        <v>129</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1283019</v>
      </c>
      <c r="CS24" s="734"/>
      <c r="CT24" s="734"/>
      <c r="CU24" s="734"/>
      <c r="CV24" s="734"/>
      <c r="CW24" s="734"/>
      <c r="CX24" s="734"/>
      <c r="CY24" s="777"/>
      <c r="CZ24" s="778">
        <v>28.1</v>
      </c>
      <c r="DA24" s="749"/>
      <c r="DB24" s="749"/>
      <c r="DC24" s="781"/>
      <c r="DD24" s="776">
        <v>1091239</v>
      </c>
      <c r="DE24" s="734"/>
      <c r="DF24" s="734"/>
      <c r="DG24" s="734"/>
      <c r="DH24" s="734"/>
      <c r="DI24" s="734"/>
      <c r="DJ24" s="734"/>
      <c r="DK24" s="777"/>
      <c r="DL24" s="776">
        <v>1066144</v>
      </c>
      <c r="DM24" s="734"/>
      <c r="DN24" s="734"/>
      <c r="DO24" s="734"/>
      <c r="DP24" s="734"/>
      <c r="DQ24" s="734"/>
      <c r="DR24" s="734"/>
      <c r="DS24" s="734"/>
      <c r="DT24" s="734"/>
      <c r="DU24" s="734"/>
      <c r="DV24" s="777"/>
      <c r="DW24" s="778">
        <v>40.700000000000003</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20293</v>
      </c>
      <c r="S25" s="679"/>
      <c r="T25" s="679"/>
      <c r="U25" s="679"/>
      <c r="V25" s="679"/>
      <c r="W25" s="679"/>
      <c r="X25" s="679"/>
      <c r="Y25" s="680"/>
      <c r="Z25" s="715">
        <v>0.4</v>
      </c>
      <c r="AA25" s="715"/>
      <c r="AB25" s="715"/>
      <c r="AC25" s="715"/>
      <c r="AD25" s="716" t="s">
        <v>129</v>
      </c>
      <c r="AE25" s="716"/>
      <c r="AF25" s="716"/>
      <c r="AG25" s="716"/>
      <c r="AH25" s="716"/>
      <c r="AI25" s="716"/>
      <c r="AJ25" s="716"/>
      <c r="AK25" s="716"/>
      <c r="AL25" s="681" t="s">
        <v>129</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240</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695690</v>
      </c>
      <c r="CS25" s="697"/>
      <c r="CT25" s="697"/>
      <c r="CU25" s="697"/>
      <c r="CV25" s="697"/>
      <c r="CW25" s="697"/>
      <c r="CX25" s="697"/>
      <c r="CY25" s="698"/>
      <c r="CZ25" s="681">
        <v>15.3</v>
      </c>
      <c r="DA25" s="699"/>
      <c r="DB25" s="699"/>
      <c r="DC25" s="700"/>
      <c r="DD25" s="684">
        <v>663014</v>
      </c>
      <c r="DE25" s="697"/>
      <c r="DF25" s="697"/>
      <c r="DG25" s="697"/>
      <c r="DH25" s="697"/>
      <c r="DI25" s="697"/>
      <c r="DJ25" s="697"/>
      <c r="DK25" s="698"/>
      <c r="DL25" s="684">
        <v>658900</v>
      </c>
      <c r="DM25" s="697"/>
      <c r="DN25" s="697"/>
      <c r="DO25" s="697"/>
      <c r="DP25" s="697"/>
      <c r="DQ25" s="697"/>
      <c r="DR25" s="697"/>
      <c r="DS25" s="697"/>
      <c r="DT25" s="697"/>
      <c r="DU25" s="697"/>
      <c r="DV25" s="698"/>
      <c r="DW25" s="681">
        <v>25.1</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2695422</v>
      </c>
      <c r="S26" s="679"/>
      <c r="T26" s="679"/>
      <c r="U26" s="679"/>
      <c r="V26" s="679"/>
      <c r="W26" s="679"/>
      <c r="X26" s="679"/>
      <c r="Y26" s="680"/>
      <c r="Z26" s="715">
        <v>57.3</v>
      </c>
      <c r="AA26" s="715"/>
      <c r="AB26" s="715"/>
      <c r="AC26" s="715"/>
      <c r="AD26" s="716">
        <v>2507732</v>
      </c>
      <c r="AE26" s="716"/>
      <c r="AF26" s="716"/>
      <c r="AG26" s="716"/>
      <c r="AH26" s="716"/>
      <c r="AI26" s="716"/>
      <c r="AJ26" s="716"/>
      <c r="AK26" s="716"/>
      <c r="AL26" s="681">
        <v>98.9</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175</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429544</v>
      </c>
      <c r="CS26" s="679"/>
      <c r="CT26" s="679"/>
      <c r="CU26" s="679"/>
      <c r="CV26" s="679"/>
      <c r="CW26" s="679"/>
      <c r="CX26" s="679"/>
      <c r="CY26" s="680"/>
      <c r="CZ26" s="681">
        <v>9.4</v>
      </c>
      <c r="DA26" s="699"/>
      <c r="DB26" s="699"/>
      <c r="DC26" s="700"/>
      <c r="DD26" s="684">
        <v>408850</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856</v>
      </c>
      <c r="S27" s="679"/>
      <c r="T27" s="679"/>
      <c r="U27" s="679"/>
      <c r="V27" s="679"/>
      <c r="W27" s="679"/>
      <c r="X27" s="679"/>
      <c r="Y27" s="680"/>
      <c r="Z27" s="715">
        <v>0</v>
      </c>
      <c r="AA27" s="715"/>
      <c r="AB27" s="715"/>
      <c r="AC27" s="715"/>
      <c r="AD27" s="716">
        <v>856</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758286</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225699</v>
      </c>
      <c r="CS27" s="697"/>
      <c r="CT27" s="697"/>
      <c r="CU27" s="697"/>
      <c r="CV27" s="697"/>
      <c r="CW27" s="697"/>
      <c r="CX27" s="697"/>
      <c r="CY27" s="698"/>
      <c r="CZ27" s="681">
        <v>4.9000000000000004</v>
      </c>
      <c r="DA27" s="699"/>
      <c r="DB27" s="699"/>
      <c r="DC27" s="700"/>
      <c r="DD27" s="684">
        <v>66595</v>
      </c>
      <c r="DE27" s="697"/>
      <c r="DF27" s="697"/>
      <c r="DG27" s="697"/>
      <c r="DH27" s="697"/>
      <c r="DI27" s="697"/>
      <c r="DJ27" s="697"/>
      <c r="DK27" s="698"/>
      <c r="DL27" s="684">
        <v>66290</v>
      </c>
      <c r="DM27" s="697"/>
      <c r="DN27" s="697"/>
      <c r="DO27" s="697"/>
      <c r="DP27" s="697"/>
      <c r="DQ27" s="697"/>
      <c r="DR27" s="697"/>
      <c r="DS27" s="697"/>
      <c r="DT27" s="697"/>
      <c r="DU27" s="697"/>
      <c r="DV27" s="698"/>
      <c r="DW27" s="681">
        <v>2.5</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4961</v>
      </c>
      <c r="S28" s="679"/>
      <c r="T28" s="679"/>
      <c r="U28" s="679"/>
      <c r="V28" s="679"/>
      <c r="W28" s="679"/>
      <c r="X28" s="679"/>
      <c r="Y28" s="680"/>
      <c r="Z28" s="715">
        <v>0.1</v>
      </c>
      <c r="AA28" s="715"/>
      <c r="AB28" s="715"/>
      <c r="AC28" s="715"/>
      <c r="AD28" s="716">
        <v>367</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361630</v>
      </c>
      <c r="CS28" s="679"/>
      <c r="CT28" s="679"/>
      <c r="CU28" s="679"/>
      <c r="CV28" s="679"/>
      <c r="CW28" s="679"/>
      <c r="CX28" s="679"/>
      <c r="CY28" s="680"/>
      <c r="CZ28" s="681">
        <v>7.9</v>
      </c>
      <c r="DA28" s="699"/>
      <c r="DB28" s="699"/>
      <c r="DC28" s="700"/>
      <c r="DD28" s="684">
        <v>361630</v>
      </c>
      <c r="DE28" s="679"/>
      <c r="DF28" s="679"/>
      <c r="DG28" s="679"/>
      <c r="DH28" s="679"/>
      <c r="DI28" s="679"/>
      <c r="DJ28" s="679"/>
      <c r="DK28" s="680"/>
      <c r="DL28" s="684">
        <v>340954</v>
      </c>
      <c r="DM28" s="679"/>
      <c r="DN28" s="679"/>
      <c r="DO28" s="679"/>
      <c r="DP28" s="679"/>
      <c r="DQ28" s="679"/>
      <c r="DR28" s="679"/>
      <c r="DS28" s="679"/>
      <c r="DT28" s="679"/>
      <c r="DU28" s="679"/>
      <c r="DV28" s="680"/>
      <c r="DW28" s="681">
        <v>13</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21602</v>
      </c>
      <c r="S29" s="679"/>
      <c r="T29" s="679"/>
      <c r="U29" s="679"/>
      <c r="V29" s="679"/>
      <c r="W29" s="679"/>
      <c r="X29" s="679"/>
      <c r="Y29" s="680"/>
      <c r="Z29" s="715">
        <v>0.5</v>
      </c>
      <c r="AA29" s="715"/>
      <c r="AB29" s="715"/>
      <c r="AC29" s="715"/>
      <c r="AD29" s="716">
        <v>10114</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302</v>
      </c>
      <c r="CE29" s="767"/>
      <c r="CF29" s="711" t="s">
        <v>70</v>
      </c>
      <c r="CG29" s="712"/>
      <c r="CH29" s="712"/>
      <c r="CI29" s="712"/>
      <c r="CJ29" s="712"/>
      <c r="CK29" s="712"/>
      <c r="CL29" s="712"/>
      <c r="CM29" s="712"/>
      <c r="CN29" s="712"/>
      <c r="CO29" s="712"/>
      <c r="CP29" s="712"/>
      <c r="CQ29" s="713"/>
      <c r="CR29" s="678">
        <v>361630</v>
      </c>
      <c r="CS29" s="697"/>
      <c r="CT29" s="697"/>
      <c r="CU29" s="697"/>
      <c r="CV29" s="697"/>
      <c r="CW29" s="697"/>
      <c r="CX29" s="697"/>
      <c r="CY29" s="698"/>
      <c r="CZ29" s="681">
        <v>7.9</v>
      </c>
      <c r="DA29" s="699"/>
      <c r="DB29" s="699"/>
      <c r="DC29" s="700"/>
      <c r="DD29" s="684">
        <v>361630</v>
      </c>
      <c r="DE29" s="697"/>
      <c r="DF29" s="697"/>
      <c r="DG29" s="697"/>
      <c r="DH29" s="697"/>
      <c r="DI29" s="697"/>
      <c r="DJ29" s="697"/>
      <c r="DK29" s="698"/>
      <c r="DL29" s="684">
        <v>340954</v>
      </c>
      <c r="DM29" s="697"/>
      <c r="DN29" s="697"/>
      <c r="DO29" s="697"/>
      <c r="DP29" s="697"/>
      <c r="DQ29" s="697"/>
      <c r="DR29" s="697"/>
      <c r="DS29" s="697"/>
      <c r="DT29" s="697"/>
      <c r="DU29" s="697"/>
      <c r="DV29" s="698"/>
      <c r="DW29" s="681">
        <v>13</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3501</v>
      </c>
      <c r="S30" s="679"/>
      <c r="T30" s="679"/>
      <c r="U30" s="679"/>
      <c r="V30" s="679"/>
      <c r="W30" s="679"/>
      <c r="X30" s="679"/>
      <c r="Y30" s="680"/>
      <c r="Z30" s="715">
        <v>0.1</v>
      </c>
      <c r="AA30" s="715"/>
      <c r="AB30" s="715"/>
      <c r="AC30" s="715"/>
      <c r="AD30" s="716" t="s">
        <v>240</v>
      </c>
      <c r="AE30" s="716"/>
      <c r="AF30" s="716"/>
      <c r="AG30" s="716"/>
      <c r="AH30" s="716"/>
      <c r="AI30" s="716"/>
      <c r="AJ30" s="716"/>
      <c r="AK30" s="716"/>
      <c r="AL30" s="681" t="s">
        <v>175</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8"/>
      <c r="CE30" s="769"/>
      <c r="CF30" s="711" t="s">
        <v>306</v>
      </c>
      <c r="CG30" s="712"/>
      <c r="CH30" s="712"/>
      <c r="CI30" s="712"/>
      <c r="CJ30" s="712"/>
      <c r="CK30" s="712"/>
      <c r="CL30" s="712"/>
      <c r="CM30" s="712"/>
      <c r="CN30" s="712"/>
      <c r="CO30" s="712"/>
      <c r="CP30" s="712"/>
      <c r="CQ30" s="713"/>
      <c r="CR30" s="678">
        <v>336190</v>
      </c>
      <c r="CS30" s="679"/>
      <c r="CT30" s="679"/>
      <c r="CU30" s="679"/>
      <c r="CV30" s="679"/>
      <c r="CW30" s="679"/>
      <c r="CX30" s="679"/>
      <c r="CY30" s="680"/>
      <c r="CZ30" s="681">
        <v>7.4</v>
      </c>
      <c r="DA30" s="699"/>
      <c r="DB30" s="699"/>
      <c r="DC30" s="700"/>
      <c r="DD30" s="684">
        <v>336190</v>
      </c>
      <c r="DE30" s="679"/>
      <c r="DF30" s="679"/>
      <c r="DG30" s="679"/>
      <c r="DH30" s="679"/>
      <c r="DI30" s="679"/>
      <c r="DJ30" s="679"/>
      <c r="DK30" s="680"/>
      <c r="DL30" s="684">
        <v>316205</v>
      </c>
      <c r="DM30" s="679"/>
      <c r="DN30" s="679"/>
      <c r="DO30" s="679"/>
      <c r="DP30" s="679"/>
      <c r="DQ30" s="679"/>
      <c r="DR30" s="679"/>
      <c r="DS30" s="679"/>
      <c r="DT30" s="679"/>
      <c r="DU30" s="679"/>
      <c r="DV30" s="680"/>
      <c r="DW30" s="681">
        <v>12.1</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329704</v>
      </c>
      <c r="S31" s="679"/>
      <c r="T31" s="679"/>
      <c r="U31" s="679"/>
      <c r="V31" s="679"/>
      <c r="W31" s="679"/>
      <c r="X31" s="679"/>
      <c r="Y31" s="680"/>
      <c r="Z31" s="715">
        <v>7</v>
      </c>
      <c r="AA31" s="715"/>
      <c r="AB31" s="715"/>
      <c r="AC31" s="715"/>
      <c r="AD31" s="716" t="s">
        <v>129</v>
      </c>
      <c r="AE31" s="716"/>
      <c r="AF31" s="716"/>
      <c r="AG31" s="716"/>
      <c r="AH31" s="716"/>
      <c r="AI31" s="716"/>
      <c r="AJ31" s="716"/>
      <c r="AK31" s="716"/>
      <c r="AL31" s="681" t="s">
        <v>240</v>
      </c>
      <c r="AM31" s="682"/>
      <c r="AN31" s="682"/>
      <c r="AO31" s="717"/>
      <c r="AP31" s="752" t="s">
        <v>308</v>
      </c>
      <c r="AQ31" s="753"/>
      <c r="AR31" s="753"/>
      <c r="AS31" s="753"/>
      <c r="AT31" s="758" t="s">
        <v>309</v>
      </c>
      <c r="AU31" s="231"/>
      <c r="AV31" s="231"/>
      <c r="AW31" s="231"/>
      <c r="AX31" s="744" t="s">
        <v>187</v>
      </c>
      <c r="AY31" s="745"/>
      <c r="AZ31" s="745"/>
      <c r="BA31" s="745"/>
      <c r="BB31" s="745"/>
      <c r="BC31" s="745"/>
      <c r="BD31" s="745"/>
      <c r="BE31" s="745"/>
      <c r="BF31" s="746"/>
      <c r="BG31" s="747">
        <v>96.8</v>
      </c>
      <c r="BH31" s="748"/>
      <c r="BI31" s="748"/>
      <c r="BJ31" s="748"/>
      <c r="BK31" s="748"/>
      <c r="BL31" s="748"/>
      <c r="BM31" s="749">
        <v>86.5</v>
      </c>
      <c r="BN31" s="748"/>
      <c r="BO31" s="748"/>
      <c r="BP31" s="748"/>
      <c r="BQ31" s="750"/>
      <c r="BR31" s="747">
        <v>99.3</v>
      </c>
      <c r="BS31" s="748"/>
      <c r="BT31" s="748"/>
      <c r="BU31" s="748"/>
      <c r="BV31" s="748"/>
      <c r="BW31" s="748"/>
      <c r="BX31" s="749">
        <v>88.4</v>
      </c>
      <c r="BY31" s="748"/>
      <c r="BZ31" s="748"/>
      <c r="CA31" s="748"/>
      <c r="CB31" s="750"/>
      <c r="CD31" s="768"/>
      <c r="CE31" s="769"/>
      <c r="CF31" s="711" t="s">
        <v>310</v>
      </c>
      <c r="CG31" s="712"/>
      <c r="CH31" s="712"/>
      <c r="CI31" s="712"/>
      <c r="CJ31" s="712"/>
      <c r="CK31" s="712"/>
      <c r="CL31" s="712"/>
      <c r="CM31" s="712"/>
      <c r="CN31" s="712"/>
      <c r="CO31" s="712"/>
      <c r="CP31" s="712"/>
      <c r="CQ31" s="713"/>
      <c r="CR31" s="678">
        <v>25440</v>
      </c>
      <c r="CS31" s="697"/>
      <c r="CT31" s="697"/>
      <c r="CU31" s="697"/>
      <c r="CV31" s="697"/>
      <c r="CW31" s="697"/>
      <c r="CX31" s="697"/>
      <c r="CY31" s="698"/>
      <c r="CZ31" s="681">
        <v>0.6</v>
      </c>
      <c r="DA31" s="699"/>
      <c r="DB31" s="699"/>
      <c r="DC31" s="700"/>
      <c r="DD31" s="684">
        <v>25440</v>
      </c>
      <c r="DE31" s="697"/>
      <c r="DF31" s="697"/>
      <c r="DG31" s="697"/>
      <c r="DH31" s="697"/>
      <c r="DI31" s="697"/>
      <c r="DJ31" s="697"/>
      <c r="DK31" s="698"/>
      <c r="DL31" s="684">
        <v>24749</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311</v>
      </c>
      <c r="C32" s="762"/>
      <c r="D32" s="762"/>
      <c r="E32" s="762"/>
      <c r="F32" s="762"/>
      <c r="G32" s="762"/>
      <c r="H32" s="762"/>
      <c r="I32" s="762"/>
      <c r="J32" s="762"/>
      <c r="K32" s="762"/>
      <c r="L32" s="762"/>
      <c r="M32" s="762"/>
      <c r="N32" s="762"/>
      <c r="O32" s="762"/>
      <c r="P32" s="762"/>
      <c r="Q32" s="763"/>
      <c r="R32" s="678">
        <v>8092</v>
      </c>
      <c r="S32" s="679"/>
      <c r="T32" s="679"/>
      <c r="U32" s="679"/>
      <c r="V32" s="679"/>
      <c r="W32" s="679"/>
      <c r="X32" s="679"/>
      <c r="Y32" s="680"/>
      <c r="Z32" s="715">
        <v>0.2</v>
      </c>
      <c r="AA32" s="715"/>
      <c r="AB32" s="715"/>
      <c r="AC32" s="715"/>
      <c r="AD32" s="716">
        <v>8092</v>
      </c>
      <c r="AE32" s="716"/>
      <c r="AF32" s="716"/>
      <c r="AG32" s="716"/>
      <c r="AH32" s="716"/>
      <c r="AI32" s="716"/>
      <c r="AJ32" s="716"/>
      <c r="AK32" s="716"/>
      <c r="AL32" s="681">
        <v>0.3</v>
      </c>
      <c r="AM32" s="682"/>
      <c r="AN32" s="682"/>
      <c r="AO32" s="717"/>
      <c r="AP32" s="754"/>
      <c r="AQ32" s="755"/>
      <c r="AR32" s="755"/>
      <c r="AS32" s="755"/>
      <c r="AT32" s="759"/>
      <c r="AU32" s="230" t="s">
        <v>312</v>
      </c>
      <c r="AV32" s="230"/>
      <c r="AW32" s="230"/>
      <c r="AX32" s="675" t="s">
        <v>313</v>
      </c>
      <c r="AY32" s="676"/>
      <c r="AZ32" s="676"/>
      <c r="BA32" s="676"/>
      <c r="BB32" s="676"/>
      <c r="BC32" s="676"/>
      <c r="BD32" s="676"/>
      <c r="BE32" s="676"/>
      <c r="BF32" s="677"/>
      <c r="BG32" s="751">
        <v>97.3</v>
      </c>
      <c r="BH32" s="697"/>
      <c r="BI32" s="697"/>
      <c r="BJ32" s="697"/>
      <c r="BK32" s="697"/>
      <c r="BL32" s="697"/>
      <c r="BM32" s="682">
        <v>95.9</v>
      </c>
      <c r="BN32" s="743"/>
      <c r="BO32" s="743"/>
      <c r="BP32" s="743"/>
      <c r="BQ32" s="721"/>
      <c r="BR32" s="751">
        <v>99.4</v>
      </c>
      <c r="BS32" s="697"/>
      <c r="BT32" s="697"/>
      <c r="BU32" s="697"/>
      <c r="BV32" s="697"/>
      <c r="BW32" s="697"/>
      <c r="BX32" s="682">
        <v>97.9</v>
      </c>
      <c r="BY32" s="743"/>
      <c r="BZ32" s="743"/>
      <c r="CA32" s="743"/>
      <c r="CB32" s="721"/>
      <c r="CD32" s="770"/>
      <c r="CE32" s="771"/>
      <c r="CF32" s="711" t="s">
        <v>314</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175</v>
      </c>
      <c r="DE32" s="679"/>
      <c r="DF32" s="679"/>
      <c r="DG32" s="679"/>
      <c r="DH32" s="679"/>
      <c r="DI32" s="679"/>
      <c r="DJ32" s="679"/>
      <c r="DK32" s="680"/>
      <c r="DL32" s="684" t="s">
        <v>175</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697903</v>
      </c>
      <c r="S33" s="679"/>
      <c r="T33" s="679"/>
      <c r="U33" s="679"/>
      <c r="V33" s="679"/>
      <c r="W33" s="679"/>
      <c r="X33" s="679"/>
      <c r="Y33" s="680"/>
      <c r="Z33" s="715">
        <v>14.8</v>
      </c>
      <c r="AA33" s="715"/>
      <c r="AB33" s="715"/>
      <c r="AC33" s="715"/>
      <c r="AD33" s="716" t="s">
        <v>129</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316</v>
      </c>
      <c r="AY33" s="660"/>
      <c r="AZ33" s="660"/>
      <c r="BA33" s="660"/>
      <c r="BB33" s="660"/>
      <c r="BC33" s="660"/>
      <c r="BD33" s="660"/>
      <c r="BE33" s="660"/>
      <c r="BF33" s="661"/>
      <c r="BG33" s="742">
        <v>95.9</v>
      </c>
      <c r="BH33" s="663"/>
      <c r="BI33" s="663"/>
      <c r="BJ33" s="663"/>
      <c r="BK33" s="663"/>
      <c r="BL33" s="663"/>
      <c r="BM33" s="706">
        <v>80.099999999999994</v>
      </c>
      <c r="BN33" s="663"/>
      <c r="BO33" s="663"/>
      <c r="BP33" s="663"/>
      <c r="BQ33" s="727"/>
      <c r="BR33" s="742">
        <v>99.1</v>
      </c>
      <c r="BS33" s="663"/>
      <c r="BT33" s="663"/>
      <c r="BU33" s="663"/>
      <c r="BV33" s="663"/>
      <c r="BW33" s="663"/>
      <c r="BX33" s="706">
        <v>82.4</v>
      </c>
      <c r="BY33" s="663"/>
      <c r="BZ33" s="663"/>
      <c r="CA33" s="663"/>
      <c r="CB33" s="727"/>
      <c r="CD33" s="711" t="s">
        <v>317</v>
      </c>
      <c r="CE33" s="712"/>
      <c r="CF33" s="712"/>
      <c r="CG33" s="712"/>
      <c r="CH33" s="712"/>
      <c r="CI33" s="712"/>
      <c r="CJ33" s="712"/>
      <c r="CK33" s="712"/>
      <c r="CL33" s="712"/>
      <c r="CM33" s="712"/>
      <c r="CN33" s="712"/>
      <c r="CO33" s="712"/>
      <c r="CP33" s="712"/>
      <c r="CQ33" s="713"/>
      <c r="CR33" s="678">
        <v>1941556</v>
      </c>
      <c r="CS33" s="697"/>
      <c r="CT33" s="697"/>
      <c r="CU33" s="697"/>
      <c r="CV33" s="697"/>
      <c r="CW33" s="697"/>
      <c r="CX33" s="697"/>
      <c r="CY33" s="698"/>
      <c r="CZ33" s="681">
        <v>42.6</v>
      </c>
      <c r="DA33" s="699"/>
      <c r="DB33" s="699"/>
      <c r="DC33" s="700"/>
      <c r="DD33" s="684">
        <v>1537869</v>
      </c>
      <c r="DE33" s="697"/>
      <c r="DF33" s="697"/>
      <c r="DG33" s="697"/>
      <c r="DH33" s="697"/>
      <c r="DI33" s="697"/>
      <c r="DJ33" s="697"/>
      <c r="DK33" s="698"/>
      <c r="DL33" s="684">
        <v>1124204</v>
      </c>
      <c r="DM33" s="697"/>
      <c r="DN33" s="697"/>
      <c r="DO33" s="697"/>
      <c r="DP33" s="697"/>
      <c r="DQ33" s="697"/>
      <c r="DR33" s="697"/>
      <c r="DS33" s="697"/>
      <c r="DT33" s="697"/>
      <c r="DU33" s="697"/>
      <c r="DV33" s="698"/>
      <c r="DW33" s="681">
        <v>42.9</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15601</v>
      </c>
      <c r="S34" s="679"/>
      <c r="T34" s="679"/>
      <c r="U34" s="679"/>
      <c r="V34" s="679"/>
      <c r="W34" s="679"/>
      <c r="X34" s="679"/>
      <c r="Y34" s="680"/>
      <c r="Z34" s="715">
        <v>0.3</v>
      </c>
      <c r="AA34" s="715"/>
      <c r="AB34" s="715"/>
      <c r="AC34" s="715"/>
      <c r="AD34" s="716">
        <v>1131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797356</v>
      </c>
      <c r="CS34" s="679"/>
      <c r="CT34" s="679"/>
      <c r="CU34" s="679"/>
      <c r="CV34" s="679"/>
      <c r="CW34" s="679"/>
      <c r="CX34" s="679"/>
      <c r="CY34" s="680"/>
      <c r="CZ34" s="681">
        <v>17.5</v>
      </c>
      <c r="DA34" s="699"/>
      <c r="DB34" s="699"/>
      <c r="DC34" s="700"/>
      <c r="DD34" s="684">
        <v>588534</v>
      </c>
      <c r="DE34" s="679"/>
      <c r="DF34" s="679"/>
      <c r="DG34" s="679"/>
      <c r="DH34" s="679"/>
      <c r="DI34" s="679"/>
      <c r="DJ34" s="679"/>
      <c r="DK34" s="680"/>
      <c r="DL34" s="684">
        <v>469957</v>
      </c>
      <c r="DM34" s="679"/>
      <c r="DN34" s="679"/>
      <c r="DO34" s="679"/>
      <c r="DP34" s="679"/>
      <c r="DQ34" s="679"/>
      <c r="DR34" s="679"/>
      <c r="DS34" s="679"/>
      <c r="DT34" s="679"/>
      <c r="DU34" s="679"/>
      <c r="DV34" s="680"/>
      <c r="DW34" s="681">
        <v>17.899999999999999</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26666</v>
      </c>
      <c r="S35" s="679"/>
      <c r="T35" s="679"/>
      <c r="U35" s="679"/>
      <c r="V35" s="679"/>
      <c r="W35" s="679"/>
      <c r="X35" s="679"/>
      <c r="Y35" s="680"/>
      <c r="Z35" s="715">
        <v>0.6</v>
      </c>
      <c r="AA35" s="715"/>
      <c r="AB35" s="715"/>
      <c r="AC35" s="715"/>
      <c r="AD35" s="716" t="s">
        <v>129</v>
      </c>
      <c r="AE35" s="716"/>
      <c r="AF35" s="716"/>
      <c r="AG35" s="716"/>
      <c r="AH35" s="716"/>
      <c r="AI35" s="716"/>
      <c r="AJ35" s="716"/>
      <c r="AK35" s="716"/>
      <c r="AL35" s="681" t="s">
        <v>175</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57687</v>
      </c>
      <c r="CS35" s="697"/>
      <c r="CT35" s="697"/>
      <c r="CU35" s="697"/>
      <c r="CV35" s="697"/>
      <c r="CW35" s="697"/>
      <c r="CX35" s="697"/>
      <c r="CY35" s="698"/>
      <c r="CZ35" s="681">
        <v>1.3</v>
      </c>
      <c r="DA35" s="699"/>
      <c r="DB35" s="699"/>
      <c r="DC35" s="700"/>
      <c r="DD35" s="684">
        <v>48753</v>
      </c>
      <c r="DE35" s="697"/>
      <c r="DF35" s="697"/>
      <c r="DG35" s="697"/>
      <c r="DH35" s="697"/>
      <c r="DI35" s="697"/>
      <c r="DJ35" s="697"/>
      <c r="DK35" s="698"/>
      <c r="DL35" s="684">
        <v>48753</v>
      </c>
      <c r="DM35" s="697"/>
      <c r="DN35" s="697"/>
      <c r="DO35" s="697"/>
      <c r="DP35" s="697"/>
      <c r="DQ35" s="697"/>
      <c r="DR35" s="697"/>
      <c r="DS35" s="697"/>
      <c r="DT35" s="697"/>
      <c r="DU35" s="697"/>
      <c r="DV35" s="698"/>
      <c r="DW35" s="681">
        <v>1.9</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343331</v>
      </c>
      <c r="S36" s="679"/>
      <c r="T36" s="679"/>
      <c r="U36" s="679"/>
      <c r="V36" s="679"/>
      <c r="W36" s="679"/>
      <c r="X36" s="679"/>
      <c r="Y36" s="680"/>
      <c r="Z36" s="715">
        <v>7.3</v>
      </c>
      <c r="AA36" s="715"/>
      <c r="AB36" s="715"/>
      <c r="AC36" s="715"/>
      <c r="AD36" s="716" t="s">
        <v>240</v>
      </c>
      <c r="AE36" s="716"/>
      <c r="AF36" s="716"/>
      <c r="AG36" s="716"/>
      <c r="AH36" s="716"/>
      <c r="AI36" s="716"/>
      <c r="AJ36" s="716"/>
      <c r="AK36" s="716"/>
      <c r="AL36" s="681" t="s">
        <v>129</v>
      </c>
      <c r="AM36" s="682"/>
      <c r="AN36" s="682"/>
      <c r="AO36" s="717"/>
      <c r="AP36" s="235"/>
      <c r="AQ36" s="730" t="s">
        <v>325</v>
      </c>
      <c r="AR36" s="731"/>
      <c r="AS36" s="731"/>
      <c r="AT36" s="731"/>
      <c r="AU36" s="731"/>
      <c r="AV36" s="731"/>
      <c r="AW36" s="731"/>
      <c r="AX36" s="731"/>
      <c r="AY36" s="732"/>
      <c r="AZ36" s="733">
        <v>468482</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45751</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545265</v>
      </c>
      <c r="CS36" s="679"/>
      <c r="CT36" s="679"/>
      <c r="CU36" s="679"/>
      <c r="CV36" s="679"/>
      <c r="CW36" s="679"/>
      <c r="CX36" s="679"/>
      <c r="CY36" s="680"/>
      <c r="CZ36" s="681">
        <v>12</v>
      </c>
      <c r="DA36" s="699"/>
      <c r="DB36" s="699"/>
      <c r="DC36" s="700"/>
      <c r="DD36" s="684">
        <v>424405</v>
      </c>
      <c r="DE36" s="679"/>
      <c r="DF36" s="679"/>
      <c r="DG36" s="679"/>
      <c r="DH36" s="679"/>
      <c r="DI36" s="679"/>
      <c r="DJ36" s="679"/>
      <c r="DK36" s="680"/>
      <c r="DL36" s="684">
        <v>267735</v>
      </c>
      <c r="DM36" s="679"/>
      <c r="DN36" s="679"/>
      <c r="DO36" s="679"/>
      <c r="DP36" s="679"/>
      <c r="DQ36" s="679"/>
      <c r="DR36" s="679"/>
      <c r="DS36" s="679"/>
      <c r="DT36" s="679"/>
      <c r="DU36" s="679"/>
      <c r="DV36" s="680"/>
      <c r="DW36" s="681">
        <v>10.199999999999999</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182870</v>
      </c>
      <c r="S37" s="679"/>
      <c r="T37" s="679"/>
      <c r="U37" s="679"/>
      <c r="V37" s="679"/>
      <c r="W37" s="679"/>
      <c r="X37" s="679"/>
      <c r="Y37" s="680"/>
      <c r="Z37" s="715">
        <v>3.9</v>
      </c>
      <c r="AA37" s="715"/>
      <c r="AB37" s="715"/>
      <c r="AC37" s="715"/>
      <c r="AD37" s="716" t="s">
        <v>129</v>
      </c>
      <c r="AE37" s="716"/>
      <c r="AF37" s="716"/>
      <c r="AG37" s="716"/>
      <c r="AH37" s="716"/>
      <c r="AI37" s="716"/>
      <c r="AJ37" s="716"/>
      <c r="AK37" s="716"/>
      <c r="AL37" s="681" t="s">
        <v>175</v>
      </c>
      <c r="AM37" s="682"/>
      <c r="AN37" s="682"/>
      <c r="AO37" s="717"/>
      <c r="AQ37" s="718" t="s">
        <v>329</v>
      </c>
      <c r="AR37" s="719"/>
      <c r="AS37" s="719"/>
      <c r="AT37" s="719"/>
      <c r="AU37" s="719"/>
      <c r="AV37" s="719"/>
      <c r="AW37" s="719"/>
      <c r="AX37" s="719"/>
      <c r="AY37" s="720"/>
      <c r="AZ37" s="678">
        <v>141235</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43610</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185463</v>
      </c>
      <c r="CS37" s="697"/>
      <c r="CT37" s="697"/>
      <c r="CU37" s="697"/>
      <c r="CV37" s="697"/>
      <c r="CW37" s="697"/>
      <c r="CX37" s="697"/>
      <c r="CY37" s="698"/>
      <c r="CZ37" s="681">
        <v>4.0999999999999996</v>
      </c>
      <c r="DA37" s="699"/>
      <c r="DB37" s="699"/>
      <c r="DC37" s="700"/>
      <c r="DD37" s="684">
        <v>185463</v>
      </c>
      <c r="DE37" s="697"/>
      <c r="DF37" s="697"/>
      <c r="DG37" s="697"/>
      <c r="DH37" s="697"/>
      <c r="DI37" s="697"/>
      <c r="DJ37" s="697"/>
      <c r="DK37" s="698"/>
      <c r="DL37" s="684">
        <v>150001</v>
      </c>
      <c r="DM37" s="697"/>
      <c r="DN37" s="697"/>
      <c r="DO37" s="697"/>
      <c r="DP37" s="697"/>
      <c r="DQ37" s="697"/>
      <c r="DR37" s="697"/>
      <c r="DS37" s="697"/>
      <c r="DT37" s="697"/>
      <c r="DU37" s="697"/>
      <c r="DV37" s="698"/>
      <c r="DW37" s="681">
        <v>5.7</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36591</v>
      </c>
      <c r="S38" s="679"/>
      <c r="T38" s="679"/>
      <c r="U38" s="679"/>
      <c r="V38" s="679"/>
      <c r="W38" s="679"/>
      <c r="X38" s="679"/>
      <c r="Y38" s="680"/>
      <c r="Z38" s="715">
        <v>0.8</v>
      </c>
      <c r="AA38" s="715"/>
      <c r="AB38" s="715"/>
      <c r="AC38" s="715"/>
      <c r="AD38" s="716">
        <v>6330</v>
      </c>
      <c r="AE38" s="716"/>
      <c r="AF38" s="716"/>
      <c r="AG38" s="716"/>
      <c r="AH38" s="716"/>
      <c r="AI38" s="716"/>
      <c r="AJ38" s="716"/>
      <c r="AK38" s="716"/>
      <c r="AL38" s="681">
        <v>0.2</v>
      </c>
      <c r="AM38" s="682"/>
      <c r="AN38" s="682"/>
      <c r="AO38" s="717"/>
      <c r="AQ38" s="718" t="s">
        <v>333</v>
      </c>
      <c r="AR38" s="719"/>
      <c r="AS38" s="719"/>
      <c r="AT38" s="719"/>
      <c r="AU38" s="719"/>
      <c r="AV38" s="719"/>
      <c r="AW38" s="719"/>
      <c r="AX38" s="719"/>
      <c r="AY38" s="720"/>
      <c r="AZ38" s="678">
        <v>70120</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762</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387700</v>
      </c>
      <c r="CS38" s="679"/>
      <c r="CT38" s="679"/>
      <c r="CU38" s="679"/>
      <c r="CV38" s="679"/>
      <c r="CW38" s="679"/>
      <c r="CX38" s="679"/>
      <c r="CY38" s="680"/>
      <c r="CZ38" s="681">
        <v>8.5</v>
      </c>
      <c r="DA38" s="699"/>
      <c r="DB38" s="699"/>
      <c r="DC38" s="700"/>
      <c r="DD38" s="684">
        <v>348918</v>
      </c>
      <c r="DE38" s="679"/>
      <c r="DF38" s="679"/>
      <c r="DG38" s="679"/>
      <c r="DH38" s="679"/>
      <c r="DI38" s="679"/>
      <c r="DJ38" s="679"/>
      <c r="DK38" s="680"/>
      <c r="DL38" s="684">
        <v>337759</v>
      </c>
      <c r="DM38" s="679"/>
      <c r="DN38" s="679"/>
      <c r="DO38" s="679"/>
      <c r="DP38" s="679"/>
      <c r="DQ38" s="679"/>
      <c r="DR38" s="679"/>
      <c r="DS38" s="679"/>
      <c r="DT38" s="679"/>
      <c r="DU38" s="679"/>
      <c r="DV38" s="680"/>
      <c r="DW38" s="681">
        <v>12.9</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339813</v>
      </c>
      <c r="S39" s="679"/>
      <c r="T39" s="679"/>
      <c r="U39" s="679"/>
      <c r="V39" s="679"/>
      <c r="W39" s="679"/>
      <c r="X39" s="679"/>
      <c r="Y39" s="680"/>
      <c r="Z39" s="715">
        <v>7.2</v>
      </c>
      <c r="AA39" s="715"/>
      <c r="AB39" s="715"/>
      <c r="AC39" s="715"/>
      <c r="AD39" s="716" t="s">
        <v>175</v>
      </c>
      <c r="AE39" s="716"/>
      <c r="AF39" s="716"/>
      <c r="AG39" s="716"/>
      <c r="AH39" s="716"/>
      <c r="AI39" s="716"/>
      <c r="AJ39" s="716"/>
      <c r="AK39" s="716"/>
      <c r="AL39" s="681" t="s">
        <v>129</v>
      </c>
      <c r="AM39" s="682"/>
      <c r="AN39" s="682"/>
      <c r="AO39" s="717"/>
      <c r="AQ39" s="718" t="s">
        <v>337</v>
      </c>
      <c r="AR39" s="719"/>
      <c r="AS39" s="719"/>
      <c r="AT39" s="719"/>
      <c r="AU39" s="719"/>
      <c r="AV39" s="719"/>
      <c r="AW39" s="719"/>
      <c r="AX39" s="719"/>
      <c r="AY39" s="720"/>
      <c r="AZ39" s="678">
        <v>10662</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1324</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110325</v>
      </c>
      <c r="CS39" s="697"/>
      <c r="CT39" s="697"/>
      <c r="CU39" s="697"/>
      <c r="CV39" s="697"/>
      <c r="CW39" s="697"/>
      <c r="CX39" s="697"/>
      <c r="CY39" s="698"/>
      <c r="CZ39" s="681">
        <v>2.4</v>
      </c>
      <c r="DA39" s="699"/>
      <c r="DB39" s="699"/>
      <c r="DC39" s="700"/>
      <c r="DD39" s="684">
        <v>84036</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175</v>
      </c>
      <c r="S40" s="679"/>
      <c r="T40" s="679"/>
      <c r="U40" s="679"/>
      <c r="V40" s="679"/>
      <c r="W40" s="679"/>
      <c r="X40" s="679"/>
      <c r="Y40" s="680"/>
      <c r="Z40" s="715" t="s">
        <v>129</v>
      </c>
      <c r="AA40" s="715"/>
      <c r="AB40" s="715"/>
      <c r="AC40" s="715"/>
      <c r="AD40" s="716" t="s">
        <v>240</v>
      </c>
      <c r="AE40" s="716"/>
      <c r="AF40" s="716"/>
      <c r="AG40" s="716"/>
      <c r="AH40" s="716"/>
      <c r="AI40" s="716"/>
      <c r="AJ40" s="716"/>
      <c r="AK40" s="716"/>
      <c r="AL40" s="681" t="s">
        <v>175</v>
      </c>
      <c r="AM40" s="682"/>
      <c r="AN40" s="682"/>
      <c r="AO40" s="717"/>
      <c r="AQ40" s="718" t="s">
        <v>341</v>
      </c>
      <c r="AR40" s="719"/>
      <c r="AS40" s="719"/>
      <c r="AT40" s="719"/>
      <c r="AU40" s="719"/>
      <c r="AV40" s="719"/>
      <c r="AW40" s="719"/>
      <c r="AX40" s="719"/>
      <c r="AY40" s="720"/>
      <c r="AZ40" s="678">
        <v>971</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98</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43223</v>
      </c>
      <c r="CS40" s="679"/>
      <c r="CT40" s="679"/>
      <c r="CU40" s="679"/>
      <c r="CV40" s="679"/>
      <c r="CW40" s="679"/>
      <c r="CX40" s="679"/>
      <c r="CY40" s="680"/>
      <c r="CZ40" s="681">
        <v>0.9</v>
      </c>
      <c r="DA40" s="699"/>
      <c r="DB40" s="699"/>
      <c r="DC40" s="700"/>
      <c r="DD40" s="684">
        <v>43223</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86813</v>
      </c>
      <c r="S41" s="679"/>
      <c r="T41" s="679"/>
      <c r="U41" s="679"/>
      <c r="V41" s="679"/>
      <c r="W41" s="679"/>
      <c r="X41" s="679"/>
      <c r="Y41" s="680"/>
      <c r="Z41" s="715">
        <v>1.8</v>
      </c>
      <c r="AA41" s="715"/>
      <c r="AB41" s="715"/>
      <c r="AC41" s="715"/>
      <c r="AD41" s="716" t="s">
        <v>129</v>
      </c>
      <c r="AE41" s="716"/>
      <c r="AF41" s="716"/>
      <c r="AG41" s="716"/>
      <c r="AH41" s="716"/>
      <c r="AI41" s="716"/>
      <c r="AJ41" s="716"/>
      <c r="AK41" s="716"/>
      <c r="AL41" s="681" t="s">
        <v>129</v>
      </c>
      <c r="AM41" s="682"/>
      <c r="AN41" s="682"/>
      <c r="AO41" s="717"/>
      <c r="AQ41" s="718" t="s">
        <v>346</v>
      </c>
      <c r="AR41" s="719"/>
      <c r="AS41" s="719"/>
      <c r="AT41" s="719"/>
      <c r="AU41" s="719"/>
      <c r="AV41" s="719"/>
      <c r="AW41" s="719"/>
      <c r="AX41" s="719"/>
      <c r="AY41" s="720"/>
      <c r="AZ41" s="678">
        <v>57453</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129</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175</v>
      </c>
      <c r="CS41" s="697"/>
      <c r="CT41" s="697"/>
      <c r="CU41" s="697"/>
      <c r="CV41" s="697"/>
      <c r="CW41" s="697"/>
      <c r="CX41" s="697"/>
      <c r="CY41" s="698"/>
      <c r="CZ41" s="681" t="s">
        <v>175</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4706913</v>
      </c>
      <c r="S42" s="701"/>
      <c r="T42" s="701"/>
      <c r="U42" s="701"/>
      <c r="V42" s="701"/>
      <c r="W42" s="701"/>
      <c r="X42" s="701"/>
      <c r="Y42" s="703"/>
      <c r="Z42" s="704">
        <v>100</v>
      </c>
      <c r="AA42" s="704"/>
      <c r="AB42" s="704"/>
      <c r="AC42" s="704"/>
      <c r="AD42" s="705">
        <v>2534622</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188041</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353</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1336607</v>
      </c>
      <c r="CS42" s="679"/>
      <c r="CT42" s="679"/>
      <c r="CU42" s="679"/>
      <c r="CV42" s="679"/>
      <c r="CW42" s="679"/>
      <c r="CX42" s="679"/>
      <c r="CY42" s="680"/>
      <c r="CZ42" s="681">
        <v>29.3</v>
      </c>
      <c r="DA42" s="682"/>
      <c r="DB42" s="682"/>
      <c r="DC42" s="683"/>
      <c r="DD42" s="684">
        <v>424329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35576</v>
      </c>
      <c r="CS43" s="697"/>
      <c r="CT43" s="697"/>
      <c r="CU43" s="697"/>
      <c r="CV43" s="697"/>
      <c r="CW43" s="697"/>
      <c r="CX43" s="697"/>
      <c r="CY43" s="698"/>
      <c r="CZ43" s="681">
        <v>0.8</v>
      </c>
      <c r="DA43" s="699"/>
      <c r="DB43" s="699"/>
      <c r="DC43" s="700"/>
      <c r="DD43" s="684">
        <v>35576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1213391</v>
      </c>
      <c r="CS44" s="679"/>
      <c r="CT44" s="679"/>
      <c r="CU44" s="679"/>
      <c r="CV44" s="679"/>
      <c r="CW44" s="679"/>
      <c r="CX44" s="679"/>
      <c r="CY44" s="680"/>
      <c r="CZ44" s="681">
        <v>26.6</v>
      </c>
      <c r="DA44" s="682"/>
      <c r="DB44" s="682"/>
      <c r="DC44" s="683"/>
      <c r="DD44" s="684">
        <v>327129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805361</v>
      </c>
      <c r="CS45" s="697"/>
      <c r="CT45" s="697"/>
      <c r="CU45" s="697"/>
      <c r="CV45" s="697"/>
      <c r="CW45" s="697"/>
      <c r="CX45" s="697"/>
      <c r="CY45" s="698"/>
      <c r="CZ45" s="681">
        <v>17.7</v>
      </c>
      <c r="DA45" s="699"/>
      <c r="DB45" s="699"/>
      <c r="DC45" s="700"/>
      <c r="DD45" s="684">
        <v>70886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405470</v>
      </c>
      <c r="CS46" s="679"/>
      <c r="CT46" s="679"/>
      <c r="CU46" s="679"/>
      <c r="CV46" s="679"/>
      <c r="CW46" s="679"/>
      <c r="CX46" s="679"/>
      <c r="CY46" s="680"/>
      <c r="CZ46" s="681">
        <v>8.9</v>
      </c>
      <c r="DA46" s="682"/>
      <c r="DB46" s="682"/>
      <c r="DC46" s="683"/>
      <c r="DD46" s="684">
        <v>253683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123216</v>
      </c>
      <c r="CS47" s="697"/>
      <c r="CT47" s="697"/>
      <c r="CU47" s="697"/>
      <c r="CV47" s="697"/>
      <c r="CW47" s="697"/>
      <c r="CX47" s="697"/>
      <c r="CY47" s="698"/>
      <c r="CZ47" s="681">
        <v>2.7</v>
      </c>
      <c r="DA47" s="699"/>
      <c r="DB47" s="699"/>
      <c r="DC47" s="700"/>
      <c r="DD47" s="684">
        <v>97200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240</v>
      </c>
      <c r="CS48" s="679"/>
      <c r="CT48" s="679"/>
      <c r="CU48" s="679"/>
      <c r="CV48" s="679"/>
      <c r="CW48" s="679"/>
      <c r="CX48" s="679"/>
      <c r="CY48" s="680"/>
      <c r="CZ48" s="681" t="s">
        <v>240</v>
      </c>
      <c r="DA48" s="682"/>
      <c r="DB48" s="682"/>
      <c r="DC48" s="683"/>
      <c r="DD48" s="684" t="s">
        <v>240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4561182</v>
      </c>
      <c r="CS49" s="663"/>
      <c r="CT49" s="663"/>
      <c r="CU49" s="663"/>
      <c r="CV49" s="663"/>
      <c r="CW49" s="663"/>
      <c r="CX49" s="663"/>
      <c r="CY49" s="664"/>
      <c r="CZ49" s="665">
        <v>100</v>
      </c>
      <c r="DA49" s="666"/>
      <c r="DB49" s="666"/>
      <c r="DC49" s="667"/>
      <c r="DD49" s="668">
        <v>3053437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sUc3RR6b1UJvMnTkGiazFD0WYaBT3xGydxFNXMFZmqvHCZuyCBwB5O2f/ggRvjWznl6SH4ugCKivT+cbc8hEeQ==" saltValue="PsJd2qPv/PfyiUPWB8WmV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4" zoomScale="70" zoomScaleNormal="25" zoomScaleSheetLayoutView="70" workbookViewId="0">
      <selection activeCell="R8" sqref="V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364</v>
      </c>
      <c r="DK2" s="1205"/>
      <c r="DL2" s="1205"/>
      <c r="DM2" s="1205"/>
      <c r="DN2" s="1205"/>
      <c r="DO2" s="1206"/>
      <c r="DP2" s="250"/>
      <c r="DQ2" s="1204" t="s">
        <v>365</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366</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368</v>
      </c>
      <c r="B5" s="1090"/>
      <c r="C5" s="1090"/>
      <c r="D5" s="1090"/>
      <c r="E5" s="1090"/>
      <c r="F5" s="1090"/>
      <c r="G5" s="1090"/>
      <c r="H5" s="1090"/>
      <c r="I5" s="1090"/>
      <c r="J5" s="1090"/>
      <c r="K5" s="1090"/>
      <c r="L5" s="1090"/>
      <c r="M5" s="1090"/>
      <c r="N5" s="1090"/>
      <c r="O5" s="1090"/>
      <c r="P5" s="1091"/>
      <c r="Q5" s="1095" t="s">
        <v>369</v>
      </c>
      <c r="R5" s="1096"/>
      <c r="S5" s="1096"/>
      <c r="T5" s="1096"/>
      <c r="U5" s="1097"/>
      <c r="V5" s="1095" t="s">
        <v>370</v>
      </c>
      <c r="W5" s="1096"/>
      <c r="X5" s="1096"/>
      <c r="Y5" s="1096"/>
      <c r="Z5" s="1097"/>
      <c r="AA5" s="1095" t="s">
        <v>371</v>
      </c>
      <c r="AB5" s="1096"/>
      <c r="AC5" s="1096"/>
      <c r="AD5" s="1096"/>
      <c r="AE5" s="1096"/>
      <c r="AF5" s="1207" t="s">
        <v>372</v>
      </c>
      <c r="AG5" s="1096"/>
      <c r="AH5" s="1096"/>
      <c r="AI5" s="1096"/>
      <c r="AJ5" s="1111"/>
      <c r="AK5" s="1096" t="s">
        <v>373</v>
      </c>
      <c r="AL5" s="1096"/>
      <c r="AM5" s="1096"/>
      <c r="AN5" s="1096"/>
      <c r="AO5" s="1097"/>
      <c r="AP5" s="1095" t="s">
        <v>374</v>
      </c>
      <c r="AQ5" s="1096"/>
      <c r="AR5" s="1096"/>
      <c r="AS5" s="1096"/>
      <c r="AT5" s="1097"/>
      <c r="AU5" s="1095" t="s">
        <v>375</v>
      </c>
      <c r="AV5" s="1096"/>
      <c r="AW5" s="1096"/>
      <c r="AX5" s="1096"/>
      <c r="AY5" s="1111"/>
      <c r="AZ5" s="257"/>
      <c r="BA5" s="257"/>
      <c r="BB5" s="257"/>
      <c r="BC5" s="257"/>
      <c r="BD5" s="257"/>
      <c r="BE5" s="258"/>
      <c r="BF5" s="258"/>
      <c r="BG5" s="258"/>
      <c r="BH5" s="258"/>
      <c r="BI5" s="258"/>
      <c r="BJ5" s="258"/>
      <c r="BK5" s="258"/>
      <c r="BL5" s="258"/>
      <c r="BM5" s="258"/>
      <c r="BN5" s="258"/>
      <c r="BO5" s="258"/>
      <c r="BP5" s="258"/>
      <c r="BQ5" s="1089" t="s">
        <v>376</v>
      </c>
      <c r="BR5" s="1090"/>
      <c r="BS5" s="1090"/>
      <c r="BT5" s="1090"/>
      <c r="BU5" s="1090"/>
      <c r="BV5" s="1090"/>
      <c r="BW5" s="1090"/>
      <c r="BX5" s="1090"/>
      <c r="BY5" s="1090"/>
      <c r="BZ5" s="1090"/>
      <c r="CA5" s="1090"/>
      <c r="CB5" s="1090"/>
      <c r="CC5" s="1090"/>
      <c r="CD5" s="1090"/>
      <c r="CE5" s="1090"/>
      <c r="CF5" s="1090"/>
      <c r="CG5" s="1091"/>
      <c r="CH5" s="1095" t="s">
        <v>377</v>
      </c>
      <c r="CI5" s="1096"/>
      <c r="CJ5" s="1096"/>
      <c r="CK5" s="1096"/>
      <c r="CL5" s="1097"/>
      <c r="CM5" s="1095" t="s">
        <v>378</v>
      </c>
      <c r="CN5" s="1096"/>
      <c r="CO5" s="1096"/>
      <c r="CP5" s="1096"/>
      <c r="CQ5" s="1097"/>
      <c r="CR5" s="1095" t="s">
        <v>379</v>
      </c>
      <c r="CS5" s="1096"/>
      <c r="CT5" s="1096"/>
      <c r="CU5" s="1096"/>
      <c r="CV5" s="1097"/>
      <c r="CW5" s="1095" t="s">
        <v>380</v>
      </c>
      <c r="CX5" s="1096"/>
      <c r="CY5" s="1096"/>
      <c r="CZ5" s="1096"/>
      <c r="DA5" s="1097"/>
      <c r="DB5" s="1095" t="s">
        <v>381</v>
      </c>
      <c r="DC5" s="1096"/>
      <c r="DD5" s="1096"/>
      <c r="DE5" s="1096"/>
      <c r="DF5" s="1097"/>
      <c r="DG5" s="1192" t="s">
        <v>382</v>
      </c>
      <c r="DH5" s="1193"/>
      <c r="DI5" s="1193"/>
      <c r="DJ5" s="1193"/>
      <c r="DK5" s="1194"/>
      <c r="DL5" s="1192" t="s">
        <v>383</v>
      </c>
      <c r="DM5" s="1193"/>
      <c r="DN5" s="1193"/>
      <c r="DO5" s="1193"/>
      <c r="DP5" s="1194"/>
      <c r="DQ5" s="1095" t="s">
        <v>384</v>
      </c>
      <c r="DR5" s="1096"/>
      <c r="DS5" s="1096"/>
      <c r="DT5" s="1096"/>
      <c r="DU5" s="1097"/>
      <c r="DV5" s="1095" t="s">
        <v>375</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x14ac:dyDescent="0.15">
      <c r="A7" s="259">
        <v>1</v>
      </c>
      <c r="B7" s="1144" t="s">
        <v>385</v>
      </c>
      <c r="C7" s="1145"/>
      <c r="D7" s="1145"/>
      <c r="E7" s="1145"/>
      <c r="F7" s="1145"/>
      <c r="G7" s="1145"/>
      <c r="H7" s="1145"/>
      <c r="I7" s="1145"/>
      <c r="J7" s="1145"/>
      <c r="K7" s="1145"/>
      <c r="L7" s="1145"/>
      <c r="M7" s="1145"/>
      <c r="N7" s="1145"/>
      <c r="O7" s="1145"/>
      <c r="P7" s="1146"/>
      <c r="Q7" s="1198">
        <v>4707</v>
      </c>
      <c r="R7" s="1199"/>
      <c r="S7" s="1199"/>
      <c r="T7" s="1199"/>
      <c r="U7" s="1199"/>
      <c r="V7" s="1199">
        <v>4561</v>
      </c>
      <c r="W7" s="1199"/>
      <c r="X7" s="1199"/>
      <c r="Y7" s="1199"/>
      <c r="Z7" s="1199"/>
      <c r="AA7" s="1199">
        <v>146</v>
      </c>
      <c r="AB7" s="1199"/>
      <c r="AC7" s="1199"/>
      <c r="AD7" s="1199"/>
      <c r="AE7" s="1200"/>
      <c r="AF7" s="1201">
        <v>70</v>
      </c>
      <c r="AG7" s="1202"/>
      <c r="AH7" s="1202"/>
      <c r="AI7" s="1202"/>
      <c r="AJ7" s="1203"/>
      <c r="AK7" s="1185">
        <v>342</v>
      </c>
      <c r="AL7" s="1186"/>
      <c r="AM7" s="1186"/>
      <c r="AN7" s="1186"/>
      <c r="AO7" s="1186"/>
      <c r="AP7" s="1186">
        <v>3611</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589</v>
      </c>
      <c r="BT7" s="1190"/>
      <c r="BU7" s="1190"/>
      <c r="BV7" s="1190"/>
      <c r="BW7" s="1190"/>
      <c r="BX7" s="1190"/>
      <c r="BY7" s="1190"/>
      <c r="BZ7" s="1190"/>
      <c r="CA7" s="1190"/>
      <c r="CB7" s="1190"/>
      <c r="CC7" s="1190"/>
      <c r="CD7" s="1190"/>
      <c r="CE7" s="1190"/>
      <c r="CF7" s="1190"/>
      <c r="CG7" s="1191"/>
      <c r="CH7" s="1182">
        <v>0</v>
      </c>
      <c r="CI7" s="1183"/>
      <c r="CJ7" s="1183"/>
      <c r="CK7" s="1183"/>
      <c r="CL7" s="1184"/>
      <c r="CM7" s="1182">
        <v>12</v>
      </c>
      <c r="CN7" s="1183"/>
      <c r="CO7" s="1183"/>
      <c r="CP7" s="1183"/>
      <c r="CQ7" s="1184"/>
      <c r="CR7" s="1182">
        <v>30</v>
      </c>
      <c r="CS7" s="1183"/>
      <c r="CT7" s="1183"/>
      <c r="CU7" s="1183"/>
      <c r="CV7" s="1184"/>
      <c r="CW7" s="1182" t="s">
        <v>587</v>
      </c>
      <c r="CX7" s="1183"/>
      <c r="CY7" s="1183"/>
      <c r="CZ7" s="1183"/>
      <c r="DA7" s="1184"/>
      <c r="DB7" s="1182" t="s">
        <v>587</v>
      </c>
      <c r="DC7" s="1183"/>
      <c r="DD7" s="1183"/>
      <c r="DE7" s="1183"/>
      <c r="DF7" s="1184"/>
      <c r="DG7" s="1182" t="s">
        <v>587</v>
      </c>
      <c r="DH7" s="1183"/>
      <c r="DI7" s="1183"/>
      <c r="DJ7" s="1183"/>
      <c r="DK7" s="1184"/>
      <c r="DL7" s="1182" t="s">
        <v>587</v>
      </c>
      <c r="DM7" s="1183"/>
      <c r="DN7" s="1183"/>
      <c r="DO7" s="1183"/>
      <c r="DP7" s="1184"/>
      <c r="DQ7" s="1182" t="s">
        <v>587</v>
      </c>
      <c r="DR7" s="1183"/>
      <c r="DS7" s="1183"/>
      <c r="DT7" s="1183"/>
      <c r="DU7" s="1184"/>
      <c r="DV7" s="1209" t="s">
        <v>590</v>
      </c>
      <c r="DW7" s="1210"/>
      <c r="DX7" s="1210"/>
      <c r="DY7" s="1210"/>
      <c r="DZ7" s="1211"/>
      <c r="EA7" s="255"/>
    </row>
    <row r="8" spans="1:131" s="256" customFormat="1" ht="26.25" customHeight="1" x14ac:dyDescent="0.15">
      <c r="A8" s="262">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5"/>
    </row>
    <row r="9" spans="1:131" s="256" customFormat="1" ht="26.25" customHeight="1" x14ac:dyDescent="0.15">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x14ac:dyDescent="0.15">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15">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15">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15">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15">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15">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15">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15">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15">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15">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15">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386</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2">
        <v>4707</v>
      </c>
      <c r="R23" s="1163"/>
      <c r="S23" s="1163"/>
      <c r="T23" s="1163"/>
      <c r="U23" s="1163"/>
      <c r="V23" s="1163">
        <v>4561</v>
      </c>
      <c r="W23" s="1163"/>
      <c r="X23" s="1163"/>
      <c r="Y23" s="1163"/>
      <c r="Z23" s="1163"/>
      <c r="AA23" s="1163">
        <v>146</v>
      </c>
      <c r="AB23" s="1163"/>
      <c r="AC23" s="1163"/>
      <c r="AD23" s="1163"/>
      <c r="AE23" s="1164"/>
      <c r="AF23" s="1165">
        <v>70</v>
      </c>
      <c r="AG23" s="1163"/>
      <c r="AH23" s="1163"/>
      <c r="AI23" s="1163"/>
      <c r="AJ23" s="1166"/>
      <c r="AK23" s="1167"/>
      <c r="AL23" s="1168"/>
      <c r="AM23" s="1168"/>
      <c r="AN23" s="1168"/>
      <c r="AO23" s="1168"/>
      <c r="AP23" s="1163">
        <v>3611</v>
      </c>
      <c r="AQ23" s="1163"/>
      <c r="AR23" s="1163"/>
      <c r="AS23" s="1163"/>
      <c r="AT23" s="1163"/>
      <c r="AU23" s="1169"/>
      <c r="AV23" s="1169"/>
      <c r="AW23" s="1169"/>
      <c r="AX23" s="1169"/>
      <c r="AY23" s="1170"/>
      <c r="AZ23" s="1159" t="s">
        <v>129</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58" t="s">
        <v>389</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7" t="s">
        <v>390</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368</v>
      </c>
      <c r="B26" s="1090"/>
      <c r="C26" s="1090"/>
      <c r="D26" s="1090"/>
      <c r="E26" s="1090"/>
      <c r="F26" s="1090"/>
      <c r="G26" s="1090"/>
      <c r="H26" s="1090"/>
      <c r="I26" s="1090"/>
      <c r="J26" s="1090"/>
      <c r="K26" s="1090"/>
      <c r="L26" s="1090"/>
      <c r="M26" s="1090"/>
      <c r="N26" s="1090"/>
      <c r="O26" s="1090"/>
      <c r="P26" s="1091"/>
      <c r="Q26" s="1095" t="s">
        <v>391</v>
      </c>
      <c r="R26" s="1096"/>
      <c r="S26" s="1096"/>
      <c r="T26" s="1096"/>
      <c r="U26" s="1097"/>
      <c r="V26" s="1095" t="s">
        <v>392</v>
      </c>
      <c r="W26" s="1096"/>
      <c r="X26" s="1096"/>
      <c r="Y26" s="1096"/>
      <c r="Z26" s="1097"/>
      <c r="AA26" s="1095" t="s">
        <v>393</v>
      </c>
      <c r="AB26" s="1096"/>
      <c r="AC26" s="1096"/>
      <c r="AD26" s="1096"/>
      <c r="AE26" s="1096"/>
      <c r="AF26" s="1153" t="s">
        <v>394</v>
      </c>
      <c r="AG26" s="1102"/>
      <c r="AH26" s="1102"/>
      <c r="AI26" s="1102"/>
      <c r="AJ26" s="1154"/>
      <c r="AK26" s="1096" t="s">
        <v>395</v>
      </c>
      <c r="AL26" s="1096"/>
      <c r="AM26" s="1096"/>
      <c r="AN26" s="1096"/>
      <c r="AO26" s="1097"/>
      <c r="AP26" s="1095" t="s">
        <v>396</v>
      </c>
      <c r="AQ26" s="1096"/>
      <c r="AR26" s="1096"/>
      <c r="AS26" s="1096"/>
      <c r="AT26" s="1097"/>
      <c r="AU26" s="1095" t="s">
        <v>397</v>
      </c>
      <c r="AV26" s="1096"/>
      <c r="AW26" s="1096"/>
      <c r="AX26" s="1096"/>
      <c r="AY26" s="1097"/>
      <c r="AZ26" s="1095" t="s">
        <v>398</v>
      </c>
      <c r="BA26" s="1096"/>
      <c r="BB26" s="1096"/>
      <c r="BC26" s="1096"/>
      <c r="BD26" s="1097"/>
      <c r="BE26" s="1095" t="s">
        <v>375</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4" t="s">
        <v>399</v>
      </c>
      <c r="C28" s="1145"/>
      <c r="D28" s="1145"/>
      <c r="E28" s="1145"/>
      <c r="F28" s="1145"/>
      <c r="G28" s="1145"/>
      <c r="H28" s="1145"/>
      <c r="I28" s="1145"/>
      <c r="J28" s="1145"/>
      <c r="K28" s="1145"/>
      <c r="L28" s="1145"/>
      <c r="M28" s="1145"/>
      <c r="N28" s="1145"/>
      <c r="O28" s="1145"/>
      <c r="P28" s="1146"/>
      <c r="Q28" s="1147">
        <v>732</v>
      </c>
      <c r="R28" s="1148"/>
      <c r="S28" s="1148"/>
      <c r="T28" s="1148"/>
      <c r="U28" s="1148"/>
      <c r="V28" s="1148">
        <v>686</v>
      </c>
      <c r="W28" s="1148"/>
      <c r="X28" s="1148"/>
      <c r="Y28" s="1148"/>
      <c r="Z28" s="1148"/>
      <c r="AA28" s="1148">
        <v>46</v>
      </c>
      <c r="AB28" s="1148"/>
      <c r="AC28" s="1148"/>
      <c r="AD28" s="1148"/>
      <c r="AE28" s="1149"/>
      <c r="AF28" s="1150">
        <v>46</v>
      </c>
      <c r="AG28" s="1148"/>
      <c r="AH28" s="1148"/>
      <c r="AI28" s="1148"/>
      <c r="AJ28" s="1151"/>
      <c r="AK28" s="1152">
        <v>43</v>
      </c>
      <c r="AL28" s="1140"/>
      <c r="AM28" s="1140"/>
      <c r="AN28" s="1140"/>
      <c r="AO28" s="1140"/>
      <c r="AP28" s="1140" t="s">
        <v>575</v>
      </c>
      <c r="AQ28" s="1140"/>
      <c r="AR28" s="1140"/>
      <c r="AS28" s="1140"/>
      <c r="AT28" s="1140"/>
      <c r="AU28" s="1140" t="s">
        <v>575</v>
      </c>
      <c r="AV28" s="1140"/>
      <c r="AW28" s="1140"/>
      <c r="AX28" s="1140"/>
      <c r="AY28" s="1140"/>
      <c r="AZ28" s="1141" t="s">
        <v>575</v>
      </c>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1" t="s">
        <v>400</v>
      </c>
      <c r="C29" s="1132"/>
      <c r="D29" s="1132"/>
      <c r="E29" s="1132"/>
      <c r="F29" s="1132"/>
      <c r="G29" s="1132"/>
      <c r="H29" s="1132"/>
      <c r="I29" s="1132"/>
      <c r="J29" s="1132"/>
      <c r="K29" s="1132"/>
      <c r="L29" s="1132"/>
      <c r="M29" s="1132"/>
      <c r="N29" s="1132"/>
      <c r="O29" s="1132"/>
      <c r="P29" s="1133"/>
      <c r="Q29" s="1137">
        <v>45</v>
      </c>
      <c r="R29" s="1138"/>
      <c r="S29" s="1138"/>
      <c r="T29" s="1138"/>
      <c r="U29" s="1138"/>
      <c r="V29" s="1138">
        <v>41</v>
      </c>
      <c r="W29" s="1138"/>
      <c r="X29" s="1138"/>
      <c r="Y29" s="1138"/>
      <c r="Z29" s="1138"/>
      <c r="AA29" s="1138">
        <v>4</v>
      </c>
      <c r="AB29" s="1138"/>
      <c r="AC29" s="1138"/>
      <c r="AD29" s="1138"/>
      <c r="AE29" s="1139"/>
      <c r="AF29" s="1113">
        <v>4</v>
      </c>
      <c r="AG29" s="1114"/>
      <c r="AH29" s="1114"/>
      <c r="AI29" s="1114"/>
      <c r="AJ29" s="1115"/>
      <c r="AK29" s="1074">
        <v>8</v>
      </c>
      <c r="AL29" s="1065"/>
      <c r="AM29" s="1065"/>
      <c r="AN29" s="1065"/>
      <c r="AO29" s="1065"/>
      <c r="AP29" s="1065" t="s">
        <v>575</v>
      </c>
      <c r="AQ29" s="1065"/>
      <c r="AR29" s="1065"/>
      <c r="AS29" s="1065"/>
      <c r="AT29" s="1065"/>
      <c r="AU29" s="1065" t="s">
        <v>575</v>
      </c>
      <c r="AV29" s="1065"/>
      <c r="AW29" s="1065"/>
      <c r="AX29" s="1065"/>
      <c r="AY29" s="1065"/>
      <c r="AZ29" s="1136" t="s">
        <v>575</v>
      </c>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1" t="s">
        <v>401</v>
      </c>
      <c r="C30" s="1132"/>
      <c r="D30" s="1132"/>
      <c r="E30" s="1132"/>
      <c r="F30" s="1132"/>
      <c r="G30" s="1132"/>
      <c r="H30" s="1132"/>
      <c r="I30" s="1132"/>
      <c r="J30" s="1132"/>
      <c r="K30" s="1132"/>
      <c r="L30" s="1132"/>
      <c r="M30" s="1132"/>
      <c r="N30" s="1132"/>
      <c r="O30" s="1132"/>
      <c r="P30" s="1133"/>
      <c r="Q30" s="1137">
        <v>665</v>
      </c>
      <c r="R30" s="1138"/>
      <c r="S30" s="1138"/>
      <c r="T30" s="1138"/>
      <c r="U30" s="1138"/>
      <c r="V30" s="1138">
        <v>665</v>
      </c>
      <c r="W30" s="1138"/>
      <c r="X30" s="1138"/>
      <c r="Y30" s="1138"/>
      <c r="Z30" s="1138"/>
      <c r="AA30" s="1138">
        <v>0</v>
      </c>
      <c r="AB30" s="1138"/>
      <c r="AC30" s="1138"/>
      <c r="AD30" s="1138"/>
      <c r="AE30" s="1139"/>
      <c r="AF30" s="1113">
        <v>0</v>
      </c>
      <c r="AG30" s="1114"/>
      <c r="AH30" s="1114"/>
      <c r="AI30" s="1114"/>
      <c r="AJ30" s="1115"/>
      <c r="AK30" s="1074">
        <v>90</v>
      </c>
      <c r="AL30" s="1065"/>
      <c r="AM30" s="1065"/>
      <c r="AN30" s="1065"/>
      <c r="AO30" s="1065"/>
      <c r="AP30" s="1065" t="s">
        <v>575</v>
      </c>
      <c r="AQ30" s="1065"/>
      <c r="AR30" s="1065"/>
      <c r="AS30" s="1065"/>
      <c r="AT30" s="1065"/>
      <c r="AU30" s="1065" t="s">
        <v>575</v>
      </c>
      <c r="AV30" s="1065"/>
      <c r="AW30" s="1065"/>
      <c r="AX30" s="1065"/>
      <c r="AY30" s="1065"/>
      <c r="AZ30" s="1136" t="s">
        <v>575</v>
      </c>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1" t="s">
        <v>402</v>
      </c>
      <c r="C31" s="1132"/>
      <c r="D31" s="1132"/>
      <c r="E31" s="1132"/>
      <c r="F31" s="1132"/>
      <c r="G31" s="1132"/>
      <c r="H31" s="1132"/>
      <c r="I31" s="1132"/>
      <c r="J31" s="1132"/>
      <c r="K31" s="1132"/>
      <c r="L31" s="1132"/>
      <c r="M31" s="1132"/>
      <c r="N31" s="1132"/>
      <c r="O31" s="1132"/>
      <c r="P31" s="1133"/>
      <c r="Q31" s="1137">
        <v>56</v>
      </c>
      <c r="R31" s="1138"/>
      <c r="S31" s="1138"/>
      <c r="T31" s="1138"/>
      <c r="U31" s="1138"/>
      <c r="V31" s="1138">
        <v>56</v>
      </c>
      <c r="W31" s="1138"/>
      <c r="X31" s="1138"/>
      <c r="Y31" s="1138"/>
      <c r="Z31" s="1138"/>
      <c r="AA31" s="1138">
        <v>0</v>
      </c>
      <c r="AB31" s="1138"/>
      <c r="AC31" s="1138"/>
      <c r="AD31" s="1138"/>
      <c r="AE31" s="1139"/>
      <c r="AF31" s="1113">
        <v>0</v>
      </c>
      <c r="AG31" s="1114"/>
      <c r="AH31" s="1114"/>
      <c r="AI31" s="1114"/>
      <c r="AJ31" s="1115"/>
      <c r="AK31" s="1074">
        <v>16</v>
      </c>
      <c r="AL31" s="1065"/>
      <c r="AM31" s="1065"/>
      <c r="AN31" s="1065"/>
      <c r="AO31" s="1065"/>
      <c r="AP31" s="1065" t="s">
        <v>575</v>
      </c>
      <c r="AQ31" s="1065"/>
      <c r="AR31" s="1065"/>
      <c r="AS31" s="1065"/>
      <c r="AT31" s="1065"/>
      <c r="AU31" s="1065" t="s">
        <v>575</v>
      </c>
      <c r="AV31" s="1065"/>
      <c r="AW31" s="1065"/>
      <c r="AX31" s="1065"/>
      <c r="AY31" s="1065"/>
      <c r="AZ31" s="1136" t="s">
        <v>575</v>
      </c>
      <c r="BA31" s="1136"/>
      <c r="BB31" s="1136"/>
      <c r="BC31" s="1136"/>
      <c r="BD31" s="1136"/>
      <c r="BE31" s="1126"/>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1" t="s">
        <v>403</v>
      </c>
      <c r="C32" s="1132"/>
      <c r="D32" s="1132"/>
      <c r="E32" s="1132"/>
      <c r="F32" s="1132"/>
      <c r="G32" s="1132"/>
      <c r="H32" s="1132"/>
      <c r="I32" s="1132"/>
      <c r="J32" s="1132"/>
      <c r="K32" s="1132"/>
      <c r="L32" s="1132"/>
      <c r="M32" s="1132"/>
      <c r="N32" s="1132"/>
      <c r="O32" s="1132"/>
      <c r="P32" s="1133"/>
      <c r="Q32" s="1137">
        <v>141</v>
      </c>
      <c r="R32" s="1138"/>
      <c r="S32" s="1138"/>
      <c r="T32" s="1138"/>
      <c r="U32" s="1138"/>
      <c r="V32" s="1138">
        <v>135</v>
      </c>
      <c r="W32" s="1138"/>
      <c r="X32" s="1138"/>
      <c r="Y32" s="1138"/>
      <c r="Z32" s="1138"/>
      <c r="AA32" s="1138">
        <v>6</v>
      </c>
      <c r="AB32" s="1138"/>
      <c r="AC32" s="1138"/>
      <c r="AD32" s="1138"/>
      <c r="AE32" s="1139"/>
      <c r="AF32" s="1113">
        <v>151</v>
      </c>
      <c r="AG32" s="1114"/>
      <c r="AH32" s="1114"/>
      <c r="AI32" s="1114"/>
      <c r="AJ32" s="1115"/>
      <c r="AK32" s="1074">
        <v>70</v>
      </c>
      <c r="AL32" s="1065"/>
      <c r="AM32" s="1065"/>
      <c r="AN32" s="1065"/>
      <c r="AO32" s="1065"/>
      <c r="AP32" s="1065">
        <v>813</v>
      </c>
      <c r="AQ32" s="1065"/>
      <c r="AR32" s="1065"/>
      <c r="AS32" s="1065"/>
      <c r="AT32" s="1065"/>
      <c r="AU32" s="1065">
        <v>177</v>
      </c>
      <c r="AV32" s="1065"/>
      <c r="AW32" s="1065"/>
      <c r="AX32" s="1065"/>
      <c r="AY32" s="1065"/>
      <c r="AZ32" s="1136" t="s">
        <v>575</v>
      </c>
      <c r="BA32" s="1136"/>
      <c r="BB32" s="1136"/>
      <c r="BC32" s="1136"/>
      <c r="BD32" s="1136"/>
      <c r="BE32" s="1126" t="s">
        <v>404</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1" t="s">
        <v>405</v>
      </c>
      <c r="C33" s="1132"/>
      <c r="D33" s="1132"/>
      <c r="E33" s="1132"/>
      <c r="F33" s="1132"/>
      <c r="G33" s="1132"/>
      <c r="H33" s="1132"/>
      <c r="I33" s="1132"/>
      <c r="J33" s="1132"/>
      <c r="K33" s="1132"/>
      <c r="L33" s="1132"/>
      <c r="M33" s="1132"/>
      <c r="N33" s="1132"/>
      <c r="O33" s="1132"/>
      <c r="P33" s="1133"/>
      <c r="Q33" s="1137">
        <v>14</v>
      </c>
      <c r="R33" s="1138"/>
      <c r="S33" s="1138"/>
      <c r="T33" s="1138"/>
      <c r="U33" s="1138"/>
      <c r="V33" s="1138">
        <v>10</v>
      </c>
      <c r="W33" s="1138"/>
      <c r="X33" s="1138"/>
      <c r="Y33" s="1138"/>
      <c r="Z33" s="1138"/>
      <c r="AA33" s="1138">
        <v>4</v>
      </c>
      <c r="AB33" s="1138"/>
      <c r="AC33" s="1138"/>
      <c r="AD33" s="1138"/>
      <c r="AE33" s="1139"/>
      <c r="AF33" s="1113">
        <v>4</v>
      </c>
      <c r="AG33" s="1114"/>
      <c r="AH33" s="1114"/>
      <c r="AI33" s="1114"/>
      <c r="AJ33" s="1115"/>
      <c r="AK33" s="1074">
        <v>0</v>
      </c>
      <c r="AL33" s="1065"/>
      <c r="AM33" s="1065"/>
      <c r="AN33" s="1065"/>
      <c r="AO33" s="1065"/>
      <c r="AP33" s="1065" t="s">
        <v>575</v>
      </c>
      <c r="AQ33" s="1065"/>
      <c r="AR33" s="1065"/>
      <c r="AS33" s="1065"/>
      <c r="AT33" s="1065"/>
      <c r="AU33" s="1065" t="s">
        <v>575</v>
      </c>
      <c r="AV33" s="1065"/>
      <c r="AW33" s="1065"/>
      <c r="AX33" s="1065"/>
      <c r="AY33" s="1065"/>
      <c r="AZ33" s="1136" t="s">
        <v>575</v>
      </c>
      <c r="BA33" s="1136"/>
      <c r="BB33" s="1136"/>
      <c r="BC33" s="1136"/>
      <c r="BD33" s="1136"/>
      <c r="BE33" s="1126" t="s">
        <v>406</v>
      </c>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1" t="s">
        <v>407</v>
      </c>
      <c r="C34" s="1132"/>
      <c r="D34" s="1132"/>
      <c r="E34" s="1132"/>
      <c r="F34" s="1132"/>
      <c r="G34" s="1132"/>
      <c r="H34" s="1132"/>
      <c r="I34" s="1132"/>
      <c r="J34" s="1132"/>
      <c r="K34" s="1132"/>
      <c r="L34" s="1132"/>
      <c r="M34" s="1132"/>
      <c r="N34" s="1132"/>
      <c r="O34" s="1132"/>
      <c r="P34" s="1133"/>
      <c r="Q34" s="1137">
        <v>222</v>
      </c>
      <c r="R34" s="1138"/>
      <c r="S34" s="1138"/>
      <c r="T34" s="1138"/>
      <c r="U34" s="1138"/>
      <c r="V34" s="1138">
        <v>207</v>
      </c>
      <c r="W34" s="1138"/>
      <c r="X34" s="1138"/>
      <c r="Y34" s="1138"/>
      <c r="Z34" s="1138"/>
      <c r="AA34" s="1138">
        <v>15</v>
      </c>
      <c r="AB34" s="1138"/>
      <c r="AC34" s="1138"/>
      <c r="AD34" s="1138"/>
      <c r="AE34" s="1139"/>
      <c r="AF34" s="1113">
        <v>15</v>
      </c>
      <c r="AG34" s="1114"/>
      <c r="AH34" s="1114"/>
      <c r="AI34" s="1114"/>
      <c r="AJ34" s="1115"/>
      <c r="AK34" s="1074">
        <v>142</v>
      </c>
      <c r="AL34" s="1065"/>
      <c r="AM34" s="1065"/>
      <c r="AN34" s="1065"/>
      <c r="AO34" s="1065"/>
      <c r="AP34" s="1065">
        <v>980</v>
      </c>
      <c r="AQ34" s="1065"/>
      <c r="AR34" s="1065"/>
      <c r="AS34" s="1065"/>
      <c r="AT34" s="1065"/>
      <c r="AU34" s="1065">
        <v>980</v>
      </c>
      <c r="AV34" s="1065"/>
      <c r="AW34" s="1065"/>
      <c r="AX34" s="1065"/>
      <c r="AY34" s="1065"/>
      <c r="AZ34" s="1136" t="s">
        <v>575</v>
      </c>
      <c r="BA34" s="1136"/>
      <c r="BB34" s="1136"/>
      <c r="BC34" s="1136"/>
      <c r="BD34" s="1136"/>
      <c r="BE34" s="1126" t="s">
        <v>406</v>
      </c>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1" t="s">
        <v>408</v>
      </c>
      <c r="C35" s="1132"/>
      <c r="D35" s="1132"/>
      <c r="E35" s="1132"/>
      <c r="F35" s="1132"/>
      <c r="G35" s="1132"/>
      <c r="H35" s="1132"/>
      <c r="I35" s="1132"/>
      <c r="J35" s="1132"/>
      <c r="K35" s="1132"/>
      <c r="L35" s="1132"/>
      <c r="M35" s="1132"/>
      <c r="N35" s="1132"/>
      <c r="O35" s="1132"/>
      <c r="P35" s="1133"/>
      <c r="Q35" s="1137">
        <v>2</v>
      </c>
      <c r="R35" s="1138"/>
      <c r="S35" s="1138"/>
      <c r="T35" s="1138"/>
      <c r="U35" s="1138"/>
      <c r="V35" s="1138">
        <v>1</v>
      </c>
      <c r="W35" s="1138"/>
      <c r="X35" s="1138"/>
      <c r="Y35" s="1138"/>
      <c r="Z35" s="1138"/>
      <c r="AA35" s="1138">
        <v>1</v>
      </c>
      <c r="AB35" s="1138"/>
      <c r="AC35" s="1138"/>
      <c r="AD35" s="1138"/>
      <c r="AE35" s="1139"/>
      <c r="AF35" s="1113">
        <v>1</v>
      </c>
      <c r="AG35" s="1114"/>
      <c r="AH35" s="1114"/>
      <c r="AI35" s="1114"/>
      <c r="AJ35" s="1115"/>
      <c r="AK35" s="1074">
        <v>1</v>
      </c>
      <c r="AL35" s="1065"/>
      <c r="AM35" s="1065"/>
      <c r="AN35" s="1065"/>
      <c r="AO35" s="1065"/>
      <c r="AP35" s="1065" t="s">
        <v>575</v>
      </c>
      <c r="AQ35" s="1065"/>
      <c r="AR35" s="1065"/>
      <c r="AS35" s="1065"/>
      <c r="AT35" s="1065"/>
      <c r="AU35" s="1065" t="s">
        <v>575</v>
      </c>
      <c r="AV35" s="1065"/>
      <c r="AW35" s="1065"/>
      <c r="AX35" s="1065"/>
      <c r="AY35" s="1065"/>
      <c r="AZ35" s="1136" t="s">
        <v>575</v>
      </c>
      <c r="BA35" s="1136"/>
      <c r="BB35" s="1136"/>
      <c r="BC35" s="1136"/>
      <c r="BD35" s="1136"/>
      <c r="BE35" s="1126" t="s">
        <v>406</v>
      </c>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1" t="s">
        <v>409</v>
      </c>
      <c r="C36" s="1132"/>
      <c r="D36" s="1132"/>
      <c r="E36" s="1132"/>
      <c r="F36" s="1132"/>
      <c r="G36" s="1132"/>
      <c r="H36" s="1132"/>
      <c r="I36" s="1132"/>
      <c r="J36" s="1132"/>
      <c r="K36" s="1132"/>
      <c r="L36" s="1132"/>
      <c r="M36" s="1132"/>
      <c r="N36" s="1132"/>
      <c r="O36" s="1132"/>
      <c r="P36" s="1133"/>
      <c r="Q36" s="1137">
        <v>14</v>
      </c>
      <c r="R36" s="1138"/>
      <c r="S36" s="1138"/>
      <c r="T36" s="1138"/>
      <c r="U36" s="1138"/>
      <c r="V36" s="1138">
        <v>8</v>
      </c>
      <c r="W36" s="1138"/>
      <c r="X36" s="1138"/>
      <c r="Y36" s="1138"/>
      <c r="Z36" s="1138"/>
      <c r="AA36" s="1138">
        <v>6</v>
      </c>
      <c r="AB36" s="1138"/>
      <c r="AC36" s="1138"/>
      <c r="AD36" s="1138"/>
      <c r="AE36" s="1139"/>
      <c r="AF36" s="1113">
        <v>6</v>
      </c>
      <c r="AG36" s="1114"/>
      <c r="AH36" s="1114"/>
      <c r="AI36" s="1114"/>
      <c r="AJ36" s="1115"/>
      <c r="AK36" s="1074">
        <v>0</v>
      </c>
      <c r="AL36" s="1065"/>
      <c r="AM36" s="1065"/>
      <c r="AN36" s="1065"/>
      <c r="AO36" s="1065"/>
      <c r="AP36" s="1065">
        <v>62</v>
      </c>
      <c r="AQ36" s="1065"/>
      <c r="AR36" s="1065"/>
      <c r="AS36" s="1065"/>
      <c r="AT36" s="1065"/>
      <c r="AU36" s="1065">
        <v>31</v>
      </c>
      <c r="AV36" s="1065"/>
      <c r="AW36" s="1065"/>
      <c r="AX36" s="1065"/>
      <c r="AY36" s="1065"/>
      <c r="AZ36" s="1136" t="s">
        <v>575</v>
      </c>
      <c r="BA36" s="1136"/>
      <c r="BB36" s="1136"/>
      <c r="BC36" s="1136"/>
      <c r="BD36" s="1136"/>
      <c r="BE36" s="1126" t="s">
        <v>406</v>
      </c>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1" t="s">
        <v>410</v>
      </c>
      <c r="C37" s="1132"/>
      <c r="D37" s="1132"/>
      <c r="E37" s="1132"/>
      <c r="F37" s="1132"/>
      <c r="G37" s="1132"/>
      <c r="H37" s="1132"/>
      <c r="I37" s="1132"/>
      <c r="J37" s="1132"/>
      <c r="K37" s="1132"/>
      <c r="L37" s="1132"/>
      <c r="M37" s="1132"/>
      <c r="N37" s="1132"/>
      <c r="O37" s="1132"/>
      <c r="P37" s="1133"/>
      <c r="Q37" s="1137">
        <v>2</v>
      </c>
      <c r="R37" s="1138"/>
      <c r="S37" s="1138"/>
      <c r="T37" s="1138"/>
      <c r="U37" s="1138"/>
      <c r="V37" s="1138">
        <v>1</v>
      </c>
      <c r="W37" s="1138"/>
      <c r="X37" s="1138"/>
      <c r="Y37" s="1138"/>
      <c r="Z37" s="1138"/>
      <c r="AA37" s="1138">
        <v>1</v>
      </c>
      <c r="AB37" s="1138"/>
      <c r="AC37" s="1138"/>
      <c r="AD37" s="1138"/>
      <c r="AE37" s="1139"/>
      <c r="AF37" s="1113">
        <v>1</v>
      </c>
      <c r="AG37" s="1114"/>
      <c r="AH37" s="1114"/>
      <c r="AI37" s="1114"/>
      <c r="AJ37" s="1115"/>
      <c r="AK37" s="1074">
        <v>1</v>
      </c>
      <c r="AL37" s="1065"/>
      <c r="AM37" s="1065"/>
      <c r="AN37" s="1065"/>
      <c r="AO37" s="1065"/>
      <c r="AP37" s="1065" t="s">
        <v>575</v>
      </c>
      <c r="AQ37" s="1065"/>
      <c r="AR37" s="1065"/>
      <c r="AS37" s="1065"/>
      <c r="AT37" s="1065"/>
      <c r="AU37" s="1065" t="s">
        <v>575</v>
      </c>
      <c r="AV37" s="1065"/>
      <c r="AW37" s="1065"/>
      <c r="AX37" s="1065"/>
      <c r="AY37" s="1065"/>
      <c r="AZ37" s="1136" t="s">
        <v>575</v>
      </c>
      <c r="BA37" s="1136"/>
      <c r="BB37" s="1136"/>
      <c r="BC37" s="1136"/>
      <c r="BD37" s="1136"/>
      <c r="BE37" s="1126" t="s">
        <v>576</v>
      </c>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1" t="s">
        <v>411</v>
      </c>
      <c r="C38" s="1132"/>
      <c r="D38" s="1132"/>
      <c r="E38" s="1132"/>
      <c r="F38" s="1132"/>
      <c r="G38" s="1132"/>
      <c r="H38" s="1132"/>
      <c r="I38" s="1132"/>
      <c r="J38" s="1132"/>
      <c r="K38" s="1132"/>
      <c r="L38" s="1132"/>
      <c r="M38" s="1132"/>
      <c r="N38" s="1132"/>
      <c r="O38" s="1132"/>
      <c r="P38" s="1133"/>
      <c r="Q38" s="1137">
        <v>55</v>
      </c>
      <c r="R38" s="1138"/>
      <c r="S38" s="1138"/>
      <c r="T38" s="1138"/>
      <c r="U38" s="1138"/>
      <c r="V38" s="1138">
        <v>52</v>
      </c>
      <c r="W38" s="1138"/>
      <c r="X38" s="1138"/>
      <c r="Y38" s="1138"/>
      <c r="Z38" s="1138"/>
      <c r="AA38" s="1138">
        <v>2</v>
      </c>
      <c r="AB38" s="1138"/>
      <c r="AC38" s="1138"/>
      <c r="AD38" s="1138"/>
      <c r="AE38" s="1139"/>
      <c r="AF38" s="1113">
        <v>2</v>
      </c>
      <c r="AG38" s="1114"/>
      <c r="AH38" s="1114"/>
      <c r="AI38" s="1114"/>
      <c r="AJ38" s="1115"/>
      <c r="AK38" s="1074">
        <v>0</v>
      </c>
      <c r="AL38" s="1065"/>
      <c r="AM38" s="1065"/>
      <c r="AN38" s="1065"/>
      <c r="AO38" s="1065"/>
      <c r="AP38" s="1065" t="s">
        <v>575</v>
      </c>
      <c r="AQ38" s="1065"/>
      <c r="AR38" s="1065"/>
      <c r="AS38" s="1065"/>
      <c r="AT38" s="1065"/>
      <c r="AU38" s="1065" t="s">
        <v>575</v>
      </c>
      <c r="AV38" s="1065"/>
      <c r="AW38" s="1065"/>
      <c r="AX38" s="1065"/>
      <c r="AY38" s="1065"/>
      <c r="AZ38" s="1136" t="s">
        <v>575</v>
      </c>
      <c r="BA38" s="1136"/>
      <c r="BB38" s="1136"/>
      <c r="BC38" s="1136"/>
      <c r="BD38" s="1136"/>
      <c r="BE38" s="1126" t="s">
        <v>406</v>
      </c>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1" t="s">
        <v>412</v>
      </c>
      <c r="C39" s="1132"/>
      <c r="D39" s="1132"/>
      <c r="E39" s="1132"/>
      <c r="F39" s="1132"/>
      <c r="G39" s="1132"/>
      <c r="H39" s="1132"/>
      <c r="I39" s="1132"/>
      <c r="J39" s="1132"/>
      <c r="K39" s="1132"/>
      <c r="L39" s="1132"/>
      <c r="M39" s="1132"/>
      <c r="N39" s="1132"/>
      <c r="O39" s="1132"/>
      <c r="P39" s="1133"/>
      <c r="Q39" s="1137">
        <v>35</v>
      </c>
      <c r="R39" s="1138"/>
      <c r="S39" s="1138"/>
      <c r="T39" s="1138"/>
      <c r="U39" s="1138"/>
      <c r="V39" s="1138">
        <v>31</v>
      </c>
      <c r="W39" s="1138"/>
      <c r="X39" s="1138"/>
      <c r="Y39" s="1138"/>
      <c r="Z39" s="1138"/>
      <c r="AA39" s="1138">
        <v>4</v>
      </c>
      <c r="AB39" s="1138"/>
      <c r="AC39" s="1138"/>
      <c r="AD39" s="1138"/>
      <c r="AE39" s="1139"/>
      <c r="AF39" s="1113">
        <v>257</v>
      </c>
      <c r="AG39" s="1114"/>
      <c r="AH39" s="1114"/>
      <c r="AI39" s="1114"/>
      <c r="AJ39" s="1115"/>
      <c r="AK39" s="1074">
        <v>0</v>
      </c>
      <c r="AL39" s="1065"/>
      <c r="AM39" s="1065"/>
      <c r="AN39" s="1065"/>
      <c r="AO39" s="1065"/>
      <c r="AP39" s="1065" t="s">
        <v>575</v>
      </c>
      <c r="AQ39" s="1065"/>
      <c r="AR39" s="1065"/>
      <c r="AS39" s="1065"/>
      <c r="AT39" s="1065"/>
      <c r="AU39" s="1065" t="s">
        <v>575</v>
      </c>
      <c r="AV39" s="1065"/>
      <c r="AW39" s="1065"/>
      <c r="AX39" s="1065"/>
      <c r="AY39" s="1065"/>
      <c r="AZ39" s="1136" t="s">
        <v>575</v>
      </c>
      <c r="BA39" s="1136"/>
      <c r="BB39" s="1136"/>
      <c r="BC39" s="1136"/>
      <c r="BD39" s="1136"/>
      <c r="BE39" s="1126" t="s">
        <v>406</v>
      </c>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413</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387</v>
      </c>
      <c r="B63" s="1037" t="s">
        <v>414</v>
      </c>
      <c r="C63" s="1038"/>
      <c r="D63" s="1038"/>
      <c r="E63" s="1038"/>
      <c r="F63" s="1038"/>
      <c r="G63" s="1038"/>
      <c r="H63" s="1038"/>
      <c r="I63" s="1038"/>
      <c r="J63" s="1038"/>
      <c r="K63" s="1038"/>
      <c r="L63" s="1038"/>
      <c r="M63" s="1038"/>
      <c r="N63" s="1038"/>
      <c r="O63" s="1038"/>
      <c r="P63" s="1039"/>
      <c r="Q63" s="1056"/>
      <c r="R63" s="1057"/>
      <c r="S63" s="1057"/>
      <c r="T63" s="1057"/>
      <c r="U63" s="1057"/>
      <c r="V63" s="1057"/>
      <c r="W63" s="1057"/>
      <c r="X63" s="1057"/>
      <c r="Y63" s="1057"/>
      <c r="Z63" s="1057"/>
      <c r="AA63" s="1057"/>
      <c r="AB63" s="1057"/>
      <c r="AC63" s="1057"/>
      <c r="AD63" s="1057"/>
      <c r="AE63" s="1122"/>
      <c r="AF63" s="1123">
        <v>487</v>
      </c>
      <c r="AG63" s="1053"/>
      <c r="AH63" s="1053"/>
      <c r="AI63" s="1053"/>
      <c r="AJ63" s="1124"/>
      <c r="AK63" s="1125"/>
      <c r="AL63" s="1057"/>
      <c r="AM63" s="1057"/>
      <c r="AN63" s="1057"/>
      <c r="AO63" s="1057"/>
      <c r="AP63" s="1053">
        <v>1855</v>
      </c>
      <c r="AQ63" s="1053"/>
      <c r="AR63" s="1053"/>
      <c r="AS63" s="1053"/>
      <c r="AT63" s="1053"/>
      <c r="AU63" s="1053">
        <v>1188</v>
      </c>
      <c r="AV63" s="1053"/>
      <c r="AW63" s="1053"/>
      <c r="AX63" s="1053"/>
      <c r="AY63" s="1053"/>
      <c r="AZ63" s="1119"/>
      <c r="BA63" s="1119"/>
      <c r="BB63" s="1119"/>
      <c r="BC63" s="1119"/>
      <c r="BD63" s="1119"/>
      <c r="BE63" s="1054"/>
      <c r="BF63" s="1054"/>
      <c r="BG63" s="1054"/>
      <c r="BH63" s="1054"/>
      <c r="BI63" s="1055"/>
      <c r="BJ63" s="1120" t="s">
        <v>129</v>
      </c>
      <c r="BK63" s="1044"/>
      <c r="BL63" s="1044"/>
      <c r="BM63" s="1044"/>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416</v>
      </c>
      <c r="B66" s="1090"/>
      <c r="C66" s="1090"/>
      <c r="D66" s="1090"/>
      <c r="E66" s="1090"/>
      <c r="F66" s="1090"/>
      <c r="G66" s="1090"/>
      <c r="H66" s="1090"/>
      <c r="I66" s="1090"/>
      <c r="J66" s="1090"/>
      <c r="K66" s="1090"/>
      <c r="L66" s="1090"/>
      <c r="M66" s="1090"/>
      <c r="N66" s="1090"/>
      <c r="O66" s="1090"/>
      <c r="P66" s="1091"/>
      <c r="Q66" s="1095" t="s">
        <v>391</v>
      </c>
      <c r="R66" s="1096"/>
      <c r="S66" s="1096"/>
      <c r="T66" s="1096"/>
      <c r="U66" s="1097"/>
      <c r="V66" s="1095" t="s">
        <v>417</v>
      </c>
      <c r="W66" s="1096"/>
      <c r="X66" s="1096"/>
      <c r="Y66" s="1096"/>
      <c r="Z66" s="1097"/>
      <c r="AA66" s="1095" t="s">
        <v>393</v>
      </c>
      <c r="AB66" s="1096"/>
      <c r="AC66" s="1096"/>
      <c r="AD66" s="1096"/>
      <c r="AE66" s="1097"/>
      <c r="AF66" s="1101" t="s">
        <v>394</v>
      </c>
      <c r="AG66" s="1102"/>
      <c r="AH66" s="1102"/>
      <c r="AI66" s="1102"/>
      <c r="AJ66" s="1103"/>
      <c r="AK66" s="1095" t="s">
        <v>395</v>
      </c>
      <c r="AL66" s="1090"/>
      <c r="AM66" s="1090"/>
      <c r="AN66" s="1090"/>
      <c r="AO66" s="1091"/>
      <c r="AP66" s="1095" t="s">
        <v>396</v>
      </c>
      <c r="AQ66" s="1096"/>
      <c r="AR66" s="1096"/>
      <c r="AS66" s="1096"/>
      <c r="AT66" s="1097"/>
      <c r="AU66" s="1095" t="s">
        <v>418</v>
      </c>
      <c r="AV66" s="1096"/>
      <c r="AW66" s="1096"/>
      <c r="AX66" s="1096"/>
      <c r="AY66" s="1097"/>
      <c r="AZ66" s="1095" t="s">
        <v>375</v>
      </c>
      <c r="BA66" s="1096"/>
      <c r="BB66" s="1096"/>
      <c r="BC66" s="1096"/>
      <c r="BD66" s="1111"/>
      <c r="BE66" s="266"/>
      <c r="BF66" s="266"/>
      <c r="BG66" s="266"/>
      <c r="BH66" s="266"/>
      <c r="BI66" s="266"/>
      <c r="BJ66" s="266"/>
      <c r="BK66" s="266"/>
      <c r="BL66" s="266"/>
      <c r="BM66" s="266"/>
      <c r="BN66" s="266"/>
      <c r="BO66" s="266"/>
      <c r="BP66" s="266"/>
      <c r="BQ66" s="263">
        <v>60</v>
      </c>
      <c r="BR66" s="268"/>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4"/>
      <c r="DW66" s="1035"/>
      <c r="DX66" s="1035"/>
      <c r="DY66" s="1035"/>
      <c r="DZ66" s="1036"/>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4"/>
      <c r="DW67" s="1035"/>
      <c r="DX67" s="1035"/>
      <c r="DY67" s="1035"/>
      <c r="DZ67" s="1036"/>
      <c r="EA67" s="247"/>
    </row>
    <row r="68" spans="1:131" s="248" customFormat="1" ht="26.25" customHeight="1" thickTop="1" x14ac:dyDescent="0.15">
      <c r="A68" s="259">
        <v>1</v>
      </c>
      <c r="B68" s="1079" t="s">
        <v>577</v>
      </c>
      <c r="C68" s="1080"/>
      <c r="D68" s="1080"/>
      <c r="E68" s="1080"/>
      <c r="F68" s="1080"/>
      <c r="G68" s="1080"/>
      <c r="H68" s="1080"/>
      <c r="I68" s="1080"/>
      <c r="J68" s="1080"/>
      <c r="K68" s="1080"/>
      <c r="L68" s="1080"/>
      <c r="M68" s="1080"/>
      <c r="N68" s="1080"/>
      <c r="O68" s="1080"/>
      <c r="P68" s="1081"/>
      <c r="Q68" s="1082">
        <v>6124</v>
      </c>
      <c r="R68" s="1076"/>
      <c r="S68" s="1076"/>
      <c r="T68" s="1076"/>
      <c r="U68" s="1076"/>
      <c r="V68" s="1076">
        <v>6179</v>
      </c>
      <c r="W68" s="1076"/>
      <c r="X68" s="1076"/>
      <c r="Y68" s="1076"/>
      <c r="Z68" s="1076"/>
      <c r="AA68" s="1076">
        <v>-55</v>
      </c>
      <c r="AB68" s="1076"/>
      <c r="AC68" s="1076"/>
      <c r="AD68" s="1076"/>
      <c r="AE68" s="1076"/>
      <c r="AF68" s="1076">
        <v>473</v>
      </c>
      <c r="AG68" s="1076"/>
      <c r="AH68" s="1076"/>
      <c r="AI68" s="1076"/>
      <c r="AJ68" s="1076"/>
      <c r="AK68" s="1076">
        <v>586</v>
      </c>
      <c r="AL68" s="1076"/>
      <c r="AM68" s="1076"/>
      <c r="AN68" s="1076"/>
      <c r="AO68" s="1076"/>
      <c r="AP68" s="1076">
        <v>5207</v>
      </c>
      <c r="AQ68" s="1076"/>
      <c r="AR68" s="1076"/>
      <c r="AS68" s="1076"/>
      <c r="AT68" s="1076"/>
      <c r="AU68" s="1076">
        <v>36</v>
      </c>
      <c r="AV68" s="1076"/>
      <c r="AW68" s="1076"/>
      <c r="AX68" s="1076"/>
      <c r="AY68" s="1076"/>
      <c r="AZ68" s="1077" t="s">
        <v>588</v>
      </c>
      <c r="BA68" s="1077"/>
      <c r="BB68" s="1077"/>
      <c r="BC68" s="1077"/>
      <c r="BD68" s="1078"/>
      <c r="BE68" s="266"/>
      <c r="BF68" s="266"/>
      <c r="BG68" s="266"/>
      <c r="BH68" s="266"/>
      <c r="BI68" s="266"/>
      <c r="BJ68" s="266"/>
      <c r="BK68" s="266"/>
      <c r="BL68" s="266"/>
      <c r="BM68" s="266"/>
      <c r="BN68" s="266"/>
      <c r="BO68" s="266"/>
      <c r="BP68" s="266"/>
      <c r="BQ68" s="263">
        <v>62</v>
      </c>
      <c r="BR68" s="268"/>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4"/>
      <c r="DW68" s="1035"/>
      <c r="DX68" s="1035"/>
      <c r="DY68" s="1035"/>
      <c r="DZ68" s="1036"/>
      <c r="EA68" s="247"/>
    </row>
    <row r="69" spans="1:131" s="248" customFormat="1" ht="26.25" customHeight="1" x14ac:dyDescent="0.15">
      <c r="A69" s="262">
        <v>2</v>
      </c>
      <c r="B69" s="1068" t="s">
        <v>578</v>
      </c>
      <c r="C69" s="1069"/>
      <c r="D69" s="1069"/>
      <c r="E69" s="1069"/>
      <c r="F69" s="1069"/>
      <c r="G69" s="1069"/>
      <c r="H69" s="1069"/>
      <c r="I69" s="1069"/>
      <c r="J69" s="1069"/>
      <c r="K69" s="1069"/>
      <c r="L69" s="1069"/>
      <c r="M69" s="1069"/>
      <c r="N69" s="1069"/>
      <c r="O69" s="1069"/>
      <c r="P69" s="1070"/>
      <c r="Q69" s="1071">
        <v>2549</v>
      </c>
      <c r="R69" s="1065"/>
      <c r="S69" s="1065"/>
      <c r="T69" s="1065"/>
      <c r="U69" s="1065"/>
      <c r="V69" s="1065">
        <v>2504</v>
      </c>
      <c r="W69" s="1065"/>
      <c r="X69" s="1065"/>
      <c r="Y69" s="1065"/>
      <c r="Z69" s="1065"/>
      <c r="AA69" s="1065">
        <v>45</v>
      </c>
      <c r="AB69" s="1065"/>
      <c r="AC69" s="1065"/>
      <c r="AD69" s="1065"/>
      <c r="AE69" s="1065"/>
      <c r="AF69" s="1065">
        <v>13</v>
      </c>
      <c r="AG69" s="1065"/>
      <c r="AH69" s="1065"/>
      <c r="AI69" s="1065"/>
      <c r="AJ69" s="1065"/>
      <c r="AK69" s="1065" t="s">
        <v>587</v>
      </c>
      <c r="AL69" s="1065"/>
      <c r="AM69" s="1065"/>
      <c r="AN69" s="1065"/>
      <c r="AO69" s="1065"/>
      <c r="AP69" s="1065">
        <v>1068</v>
      </c>
      <c r="AQ69" s="1065"/>
      <c r="AR69" s="1065"/>
      <c r="AS69" s="1065"/>
      <c r="AT69" s="1065"/>
      <c r="AU69" s="1065">
        <v>69</v>
      </c>
      <c r="AV69" s="1065"/>
      <c r="AW69" s="1065"/>
      <c r="AX69" s="1065"/>
      <c r="AY69" s="1065"/>
      <c r="AZ69" s="1066"/>
      <c r="BA69" s="1066"/>
      <c r="BB69" s="1066"/>
      <c r="BC69" s="1066"/>
      <c r="BD69" s="1067"/>
      <c r="BE69" s="266"/>
      <c r="BF69" s="266"/>
      <c r="BG69" s="266"/>
      <c r="BH69" s="266"/>
      <c r="BI69" s="266"/>
      <c r="BJ69" s="266"/>
      <c r="BK69" s="266"/>
      <c r="BL69" s="266"/>
      <c r="BM69" s="266"/>
      <c r="BN69" s="266"/>
      <c r="BO69" s="266"/>
      <c r="BP69" s="266"/>
      <c r="BQ69" s="263">
        <v>63</v>
      </c>
      <c r="BR69" s="268"/>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4"/>
      <c r="DW69" s="1035"/>
      <c r="DX69" s="1035"/>
      <c r="DY69" s="1035"/>
      <c r="DZ69" s="1036"/>
      <c r="EA69" s="247"/>
    </row>
    <row r="70" spans="1:131" s="248" customFormat="1" ht="26.25" customHeight="1" x14ac:dyDescent="0.15">
      <c r="A70" s="262">
        <v>3</v>
      </c>
      <c r="B70" s="1068" t="s">
        <v>579</v>
      </c>
      <c r="C70" s="1069"/>
      <c r="D70" s="1069"/>
      <c r="E70" s="1069"/>
      <c r="F70" s="1069"/>
      <c r="G70" s="1069"/>
      <c r="H70" s="1069"/>
      <c r="I70" s="1069"/>
      <c r="J70" s="1069"/>
      <c r="K70" s="1069"/>
      <c r="L70" s="1069"/>
      <c r="M70" s="1069"/>
      <c r="N70" s="1069"/>
      <c r="O70" s="1069"/>
      <c r="P70" s="1070"/>
      <c r="Q70" s="1071">
        <v>1871</v>
      </c>
      <c r="R70" s="1065"/>
      <c r="S70" s="1065"/>
      <c r="T70" s="1065"/>
      <c r="U70" s="1065"/>
      <c r="V70" s="1065">
        <v>1443</v>
      </c>
      <c r="W70" s="1065"/>
      <c r="X70" s="1065"/>
      <c r="Y70" s="1065"/>
      <c r="Z70" s="1065"/>
      <c r="AA70" s="1065">
        <v>428</v>
      </c>
      <c r="AB70" s="1065"/>
      <c r="AC70" s="1065"/>
      <c r="AD70" s="1065"/>
      <c r="AE70" s="1065"/>
      <c r="AF70" s="1065">
        <v>321</v>
      </c>
      <c r="AG70" s="1065"/>
      <c r="AH70" s="1065"/>
      <c r="AI70" s="1065"/>
      <c r="AJ70" s="1065"/>
      <c r="AK70" s="1065" t="s">
        <v>587</v>
      </c>
      <c r="AL70" s="1065"/>
      <c r="AM70" s="1065"/>
      <c r="AN70" s="1065"/>
      <c r="AO70" s="1065"/>
      <c r="AP70" s="1065">
        <v>1199</v>
      </c>
      <c r="AQ70" s="1065"/>
      <c r="AR70" s="1065"/>
      <c r="AS70" s="1065"/>
      <c r="AT70" s="1065"/>
      <c r="AU70" s="1065">
        <v>69</v>
      </c>
      <c r="AV70" s="1065"/>
      <c r="AW70" s="1065"/>
      <c r="AX70" s="1065"/>
      <c r="AY70" s="1065"/>
      <c r="AZ70" s="1066"/>
      <c r="BA70" s="1066"/>
      <c r="BB70" s="1066"/>
      <c r="BC70" s="1066"/>
      <c r="BD70" s="1067"/>
      <c r="BE70" s="266"/>
      <c r="BF70" s="266"/>
      <c r="BG70" s="266"/>
      <c r="BH70" s="266"/>
      <c r="BI70" s="266"/>
      <c r="BJ70" s="266"/>
      <c r="BK70" s="266"/>
      <c r="BL70" s="266"/>
      <c r="BM70" s="266"/>
      <c r="BN70" s="266"/>
      <c r="BO70" s="266"/>
      <c r="BP70" s="266"/>
      <c r="BQ70" s="263">
        <v>64</v>
      </c>
      <c r="BR70" s="268"/>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4"/>
      <c r="DW70" s="1035"/>
      <c r="DX70" s="1035"/>
      <c r="DY70" s="1035"/>
      <c r="DZ70" s="1036"/>
      <c r="EA70" s="247"/>
    </row>
    <row r="71" spans="1:131" s="248" customFormat="1" ht="26.25" customHeight="1" x14ac:dyDescent="0.15">
      <c r="A71" s="262">
        <v>4</v>
      </c>
      <c r="B71" s="1068" t="s">
        <v>580</v>
      </c>
      <c r="C71" s="1069"/>
      <c r="D71" s="1069"/>
      <c r="E71" s="1069"/>
      <c r="F71" s="1069"/>
      <c r="G71" s="1069"/>
      <c r="H71" s="1069"/>
      <c r="I71" s="1069"/>
      <c r="J71" s="1069"/>
      <c r="K71" s="1069"/>
      <c r="L71" s="1069"/>
      <c r="M71" s="1069"/>
      <c r="N71" s="1069"/>
      <c r="O71" s="1069"/>
      <c r="P71" s="1070"/>
      <c r="Q71" s="1071">
        <v>899</v>
      </c>
      <c r="R71" s="1065"/>
      <c r="S71" s="1065"/>
      <c r="T71" s="1065"/>
      <c r="U71" s="1065"/>
      <c r="V71" s="1065">
        <v>853</v>
      </c>
      <c r="W71" s="1065"/>
      <c r="X71" s="1065"/>
      <c r="Y71" s="1065"/>
      <c r="Z71" s="1065"/>
      <c r="AA71" s="1065">
        <v>46</v>
      </c>
      <c r="AB71" s="1065"/>
      <c r="AC71" s="1065"/>
      <c r="AD71" s="1065"/>
      <c r="AE71" s="1065"/>
      <c r="AF71" s="1065">
        <v>46</v>
      </c>
      <c r="AG71" s="1065"/>
      <c r="AH71" s="1065"/>
      <c r="AI71" s="1065"/>
      <c r="AJ71" s="1065"/>
      <c r="AK71" s="1065" t="s">
        <v>587</v>
      </c>
      <c r="AL71" s="1065"/>
      <c r="AM71" s="1065"/>
      <c r="AN71" s="1065"/>
      <c r="AO71" s="1065"/>
      <c r="AP71" s="1065" t="s">
        <v>587</v>
      </c>
      <c r="AQ71" s="1065"/>
      <c r="AR71" s="1065"/>
      <c r="AS71" s="1065"/>
      <c r="AT71" s="1065"/>
      <c r="AU71" s="1065" t="s">
        <v>587</v>
      </c>
      <c r="AV71" s="1065"/>
      <c r="AW71" s="1065"/>
      <c r="AX71" s="1065"/>
      <c r="AY71" s="1065"/>
      <c r="AZ71" s="1066"/>
      <c r="BA71" s="1066"/>
      <c r="BB71" s="1066"/>
      <c r="BC71" s="1066"/>
      <c r="BD71" s="1067"/>
      <c r="BE71" s="266"/>
      <c r="BF71" s="266"/>
      <c r="BG71" s="266"/>
      <c r="BH71" s="266"/>
      <c r="BI71" s="266"/>
      <c r="BJ71" s="266"/>
      <c r="BK71" s="266"/>
      <c r="BL71" s="266"/>
      <c r="BM71" s="266"/>
      <c r="BN71" s="266"/>
      <c r="BO71" s="266"/>
      <c r="BP71" s="266"/>
      <c r="BQ71" s="263">
        <v>65</v>
      </c>
      <c r="BR71" s="268"/>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4"/>
      <c r="DW71" s="1035"/>
      <c r="DX71" s="1035"/>
      <c r="DY71" s="1035"/>
      <c r="DZ71" s="1036"/>
      <c r="EA71" s="247"/>
    </row>
    <row r="72" spans="1:131" s="248" customFormat="1" ht="26.25" customHeight="1" x14ac:dyDescent="0.15">
      <c r="A72" s="262">
        <v>5</v>
      </c>
      <c r="B72" s="1068" t="s">
        <v>581</v>
      </c>
      <c r="C72" s="1069"/>
      <c r="D72" s="1069"/>
      <c r="E72" s="1069"/>
      <c r="F72" s="1069"/>
      <c r="G72" s="1069"/>
      <c r="H72" s="1069"/>
      <c r="I72" s="1069"/>
      <c r="J72" s="1069"/>
      <c r="K72" s="1069"/>
      <c r="L72" s="1069"/>
      <c r="M72" s="1069"/>
      <c r="N72" s="1069"/>
      <c r="O72" s="1069"/>
      <c r="P72" s="1070"/>
      <c r="Q72" s="1071">
        <v>255217</v>
      </c>
      <c r="R72" s="1065"/>
      <c r="S72" s="1065"/>
      <c r="T72" s="1065"/>
      <c r="U72" s="1065"/>
      <c r="V72" s="1065">
        <v>243412</v>
      </c>
      <c r="W72" s="1065"/>
      <c r="X72" s="1065"/>
      <c r="Y72" s="1065"/>
      <c r="Z72" s="1065"/>
      <c r="AA72" s="1065">
        <v>11805</v>
      </c>
      <c r="AB72" s="1065"/>
      <c r="AC72" s="1065"/>
      <c r="AD72" s="1065"/>
      <c r="AE72" s="1065"/>
      <c r="AF72" s="1065">
        <v>11805</v>
      </c>
      <c r="AG72" s="1065"/>
      <c r="AH72" s="1065"/>
      <c r="AI72" s="1065"/>
      <c r="AJ72" s="1065"/>
      <c r="AK72" s="1065">
        <v>646</v>
      </c>
      <c r="AL72" s="1065"/>
      <c r="AM72" s="1065"/>
      <c r="AN72" s="1065"/>
      <c r="AO72" s="1065"/>
      <c r="AP72" s="1065" t="s">
        <v>587</v>
      </c>
      <c r="AQ72" s="1065"/>
      <c r="AR72" s="1065"/>
      <c r="AS72" s="1065"/>
      <c r="AT72" s="1065"/>
      <c r="AU72" s="1065" t="s">
        <v>587</v>
      </c>
      <c r="AV72" s="1065"/>
      <c r="AW72" s="1065"/>
      <c r="AX72" s="1065"/>
      <c r="AY72" s="1065"/>
      <c r="AZ72" s="1066"/>
      <c r="BA72" s="1066"/>
      <c r="BB72" s="1066"/>
      <c r="BC72" s="1066"/>
      <c r="BD72" s="1067"/>
      <c r="BE72" s="266"/>
      <c r="BF72" s="266"/>
      <c r="BG72" s="266"/>
      <c r="BH72" s="266"/>
      <c r="BI72" s="266"/>
      <c r="BJ72" s="266"/>
      <c r="BK72" s="266"/>
      <c r="BL72" s="266"/>
      <c r="BM72" s="266"/>
      <c r="BN72" s="266"/>
      <c r="BO72" s="266"/>
      <c r="BP72" s="266"/>
      <c r="BQ72" s="263">
        <v>66</v>
      </c>
      <c r="BR72" s="268"/>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4"/>
      <c r="DW72" s="1035"/>
      <c r="DX72" s="1035"/>
      <c r="DY72" s="1035"/>
      <c r="DZ72" s="1036"/>
      <c r="EA72" s="247"/>
    </row>
    <row r="73" spans="1:131" s="248" customFormat="1" ht="26.25" customHeight="1" x14ac:dyDescent="0.15">
      <c r="A73" s="262">
        <v>6</v>
      </c>
      <c r="B73" s="1068" t="s">
        <v>582</v>
      </c>
      <c r="C73" s="1069"/>
      <c r="D73" s="1069"/>
      <c r="E73" s="1069"/>
      <c r="F73" s="1069"/>
      <c r="G73" s="1069"/>
      <c r="H73" s="1069"/>
      <c r="I73" s="1069"/>
      <c r="J73" s="1069"/>
      <c r="K73" s="1069"/>
      <c r="L73" s="1069"/>
      <c r="M73" s="1069"/>
      <c r="N73" s="1069"/>
      <c r="O73" s="1069"/>
      <c r="P73" s="1070"/>
      <c r="Q73" s="1071">
        <v>7032</v>
      </c>
      <c r="R73" s="1065"/>
      <c r="S73" s="1065"/>
      <c r="T73" s="1065"/>
      <c r="U73" s="1065"/>
      <c r="V73" s="1065">
        <v>6827</v>
      </c>
      <c r="W73" s="1065"/>
      <c r="X73" s="1065"/>
      <c r="Y73" s="1065"/>
      <c r="Z73" s="1065"/>
      <c r="AA73" s="1065">
        <v>205</v>
      </c>
      <c r="AB73" s="1065"/>
      <c r="AC73" s="1065"/>
      <c r="AD73" s="1065"/>
      <c r="AE73" s="1065"/>
      <c r="AF73" s="1065">
        <v>205</v>
      </c>
      <c r="AG73" s="1065"/>
      <c r="AH73" s="1065"/>
      <c r="AI73" s="1065"/>
      <c r="AJ73" s="1065"/>
      <c r="AK73" s="1065">
        <v>15</v>
      </c>
      <c r="AL73" s="1065"/>
      <c r="AM73" s="1065"/>
      <c r="AN73" s="1065"/>
      <c r="AO73" s="1065"/>
      <c r="AP73" s="1065" t="s">
        <v>587</v>
      </c>
      <c r="AQ73" s="1065"/>
      <c r="AR73" s="1065"/>
      <c r="AS73" s="1065"/>
      <c r="AT73" s="1065"/>
      <c r="AU73" s="1065" t="s">
        <v>587</v>
      </c>
      <c r="AV73" s="1065"/>
      <c r="AW73" s="1065"/>
      <c r="AX73" s="1065"/>
      <c r="AY73" s="1065"/>
      <c r="AZ73" s="1066"/>
      <c r="BA73" s="1066"/>
      <c r="BB73" s="1066"/>
      <c r="BC73" s="1066"/>
      <c r="BD73" s="1067"/>
      <c r="BE73" s="266"/>
      <c r="BF73" s="266"/>
      <c r="BG73" s="266"/>
      <c r="BH73" s="266"/>
      <c r="BI73" s="266"/>
      <c r="BJ73" s="266"/>
      <c r="BK73" s="266"/>
      <c r="BL73" s="266"/>
      <c r="BM73" s="266"/>
      <c r="BN73" s="266"/>
      <c r="BO73" s="266"/>
      <c r="BP73" s="266"/>
      <c r="BQ73" s="263">
        <v>67</v>
      </c>
      <c r="BR73" s="268"/>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4"/>
      <c r="DW73" s="1035"/>
      <c r="DX73" s="1035"/>
      <c r="DY73" s="1035"/>
      <c r="DZ73" s="1036"/>
      <c r="EA73" s="247"/>
    </row>
    <row r="74" spans="1:131" s="248" customFormat="1" ht="26.25" customHeight="1" x14ac:dyDescent="0.15">
      <c r="A74" s="262">
        <v>7</v>
      </c>
      <c r="B74" s="1068" t="s">
        <v>583</v>
      </c>
      <c r="C74" s="1069"/>
      <c r="D74" s="1069"/>
      <c r="E74" s="1069"/>
      <c r="F74" s="1069"/>
      <c r="G74" s="1069"/>
      <c r="H74" s="1069"/>
      <c r="I74" s="1069"/>
      <c r="J74" s="1069"/>
      <c r="K74" s="1069"/>
      <c r="L74" s="1069"/>
      <c r="M74" s="1069"/>
      <c r="N74" s="1069"/>
      <c r="O74" s="1069"/>
      <c r="P74" s="1070"/>
      <c r="Q74" s="1071">
        <v>1625</v>
      </c>
      <c r="R74" s="1065"/>
      <c r="S74" s="1065"/>
      <c r="T74" s="1065"/>
      <c r="U74" s="1065"/>
      <c r="V74" s="1065">
        <v>1624</v>
      </c>
      <c r="W74" s="1065"/>
      <c r="X74" s="1065"/>
      <c r="Y74" s="1065"/>
      <c r="Z74" s="1065"/>
      <c r="AA74" s="1065">
        <v>1</v>
      </c>
      <c r="AB74" s="1065"/>
      <c r="AC74" s="1065"/>
      <c r="AD74" s="1065"/>
      <c r="AE74" s="1065"/>
      <c r="AF74" s="1065">
        <v>1</v>
      </c>
      <c r="AG74" s="1065"/>
      <c r="AH74" s="1065"/>
      <c r="AI74" s="1065"/>
      <c r="AJ74" s="1065"/>
      <c r="AK74" s="1065" t="s">
        <v>587</v>
      </c>
      <c r="AL74" s="1065"/>
      <c r="AM74" s="1065"/>
      <c r="AN74" s="1065"/>
      <c r="AO74" s="1065"/>
      <c r="AP74" s="1065" t="s">
        <v>587</v>
      </c>
      <c r="AQ74" s="1065"/>
      <c r="AR74" s="1065"/>
      <c r="AS74" s="1065"/>
      <c r="AT74" s="1065"/>
      <c r="AU74" s="1065" t="s">
        <v>587</v>
      </c>
      <c r="AV74" s="1065"/>
      <c r="AW74" s="1065"/>
      <c r="AX74" s="1065"/>
      <c r="AY74" s="1065"/>
      <c r="AZ74" s="1066"/>
      <c r="BA74" s="1066"/>
      <c r="BB74" s="1066"/>
      <c r="BC74" s="1066"/>
      <c r="BD74" s="1067"/>
      <c r="BE74" s="266"/>
      <c r="BF74" s="266"/>
      <c r="BG74" s="266"/>
      <c r="BH74" s="266"/>
      <c r="BI74" s="266"/>
      <c r="BJ74" s="266"/>
      <c r="BK74" s="266"/>
      <c r="BL74" s="266"/>
      <c r="BM74" s="266"/>
      <c r="BN74" s="266"/>
      <c r="BO74" s="266"/>
      <c r="BP74" s="266"/>
      <c r="BQ74" s="263">
        <v>68</v>
      </c>
      <c r="BR74" s="268"/>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4"/>
      <c r="DW74" s="1035"/>
      <c r="DX74" s="1035"/>
      <c r="DY74" s="1035"/>
      <c r="DZ74" s="1036"/>
      <c r="EA74" s="247"/>
    </row>
    <row r="75" spans="1:131" s="248" customFormat="1" ht="26.25" customHeight="1" x14ac:dyDescent="0.15">
      <c r="A75" s="262">
        <v>8</v>
      </c>
      <c r="B75" s="1068" t="s">
        <v>584</v>
      </c>
      <c r="C75" s="1069"/>
      <c r="D75" s="1069"/>
      <c r="E75" s="1069"/>
      <c r="F75" s="1069"/>
      <c r="G75" s="1069"/>
      <c r="H75" s="1069"/>
      <c r="I75" s="1069"/>
      <c r="J75" s="1069"/>
      <c r="K75" s="1069"/>
      <c r="L75" s="1069"/>
      <c r="M75" s="1069"/>
      <c r="N75" s="1069"/>
      <c r="O75" s="1069"/>
      <c r="P75" s="1070"/>
      <c r="Q75" s="1072">
        <v>1</v>
      </c>
      <c r="R75" s="1073"/>
      <c r="S75" s="1073"/>
      <c r="T75" s="1073"/>
      <c r="U75" s="1074"/>
      <c r="V75" s="1075">
        <v>0</v>
      </c>
      <c r="W75" s="1073"/>
      <c r="X75" s="1073"/>
      <c r="Y75" s="1073"/>
      <c r="Z75" s="1074"/>
      <c r="AA75" s="1075">
        <v>1</v>
      </c>
      <c r="AB75" s="1073"/>
      <c r="AC75" s="1073"/>
      <c r="AD75" s="1073"/>
      <c r="AE75" s="1074"/>
      <c r="AF75" s="1075">
        <v>1</v>
      </c>
      <c r="AG75" s="1073"/>
      <c r="AH75" s="1073"/>
      <c r="AI75" s="1073"/>
      <c r="AJ75" s="1074"/>
      <c r="AK75" s="1075" t="s">
        <v>587</v>
      </c>
      <c r="AL75" s="1073"/>
      <c r="AM75" s="1073"/>
      <c r="AN75" s="1073"/>
      <c r="AO75" s="1074"/>
      <c r="AP75" s="1075" t="s">
        <v>587</v>
      </c>
      <c r="AQ75" s="1073"/>
      <c r="AR75" s="1073"/>
      <c r="AS75" s="1073"/>
      <c r="AT75" s="1074"/>
      <c r="AU75" s="1075" t="s">
        <v>587</v>
      </c>
      <c r="AV75" s="1073"/>
      <c r="AW75" s="1073"/>
      <c r="AX75" s="1073"/>
      <c r="AY75" s="1074"/>
      <c r="AZ75" s="1066"/>
      <c r="BA75" s="1066"/>
      <c r="BB75" s="1066"/>
      <c r="BC75" s="1066"/>
      <c r="BD75" s="1067"/>
      <c r="BE75" s="266"/>
      <c r="BF75" s="266"/>
      <c r="BG75" s="266"/>
      <c r="BH75" s="266"/>
      <c r="BI75" s="266"/>
      <c r="BJ75" s="266"/>
      <c r="BK75" s="266"/>
      <c r="BL75" s="266"/>
      <c r="BM75" s="266"/>
      <c r="BN75" s="266"/>
      <c r="BO75" s="266"/>
      <c r="BP75" s="266"/>
      <c r="BQ75" s="263">
        <v>69</v>
      </c>
      <c r="BR75" s="268"/>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4"/>
      <c r="DW75" s="1035"/>
      <c r="DX75" s="1035"/>
      <c r="DY75" s="1035"/>
      <c r="DZ75" s="1036"/>
      <c r="EA75" s="247"/>
    </row>
    <row r="76" spans="1:131" s="248" customFormat="1" ht="26.25" customHeight="1" x14ac:dyDescent="0.15">
      <c r="A76" s="262">
        <v>9</v>
      </c>
      <c r="B76" s="1068" t="s">
        <v>585</v>
      </c>
      <c r="C76" s="1069"/>
      <c r="D76" s="1069"/>
      <c r="E76" s="1069"/>
      <c r="F76" s="1069"/>
      <c r="G76" s="1069"/>
      <c r="H76" s="1069"/>
      <c r="I76" s="1069"/>
      <c r="J76" s="1069"/>
      <c r="K76" s="1069"/>
      <c r="L76" s="1069"/>
      <c r="M76" s="1069"/>
      <c r="N76" s="1069"/>
      <c r="O76" s="1069"/>
      <c r="P76" s="1070"/>
      <c r="Q76" s="1072">
        <v>65</v>
      </c>
      <c r="R76" s="1073"/>
      <c r="S76" s="1073"/>
      <c r="T76" s="1073"/>
      <c r="U76" s="1074"/>
      <c r="V76" s="1075">
        <v>53</v>
      </c>
      <c r="W76" s="1073"/>
      <c r="X76" s="1073"/>
      <c r="Y76" s="1073"/>
      <c r="Z76" s="1074"/>
      <c r="AA76" s="1075">
        <v>12</v>
      </c>
      <c r="AB76" s="1073"/>
      <c r="AC76" s="1073"/>
      <c r="AD76" s="1073"/>
      <c r="AE76" s="1074"/>
      <c r="AF76" s="1075">
        <v>12</v>
      </c>
      <c r="AG76" s="1073"/>
      <c r="AH76" s="1073"/>
      <c r="AI76" s="1073"/>
      <c r="AJ76" s="1074"/>
      <c r="AK76" s="1075">
        <v>26</v>
      </c>
      <c r="AL76" s="1073"/>
      <c r="AM76" s="1073"/>
      <c r="AN76" s="1073"/>
      <c r="AO76" s="1074"/>
      <c r="AP76" s="1075" t="s">
        <v>587</v>
      </c>
      <c r="AQ76" s="1073"/>
      <c r="AR76" s="1073"/>
      <c r="AS76" s="1073"/>
      <c r="AT76" s="1074"/>
      <c r="AU76" s="1075" t="s">
        <v>587</v>
      </c>
      <c r="AV76" s="1073"/>
      <c r="AW76" s="1073"/>
      <c r="AX76" s="1073"/>
      <c r="AY76" s="1074"/>
      <c r="AZ76" s="1066"/>
      <c r="BA76" s="1066"/>
      <c r="BB76" s="1066"/>
      <c r="BC76" s="1066"/>
      <c r="BD76" s="1067"/>
      <c r="BE76" s="266"/>
      <c r="BF76" s="266"/>
      <c r="BG76" s="266"/>
      <c r="BH76" s="266"/>
      <c r="BI76" s="266"/>
      <c r="BJ76" s="266"/>
      <c r="BK76" s="266"/>
      <c r="BL76" s="266"/>
      <c r="BM76" s="266"/>
      <c r="BN76" s="266"/>
      <c r="BO76" s="266"/>
      <c r="BP76" s="266"/>
      <c r="BQ76" s="263">
        <v>70</v>
      </c>
      <c r="BR76" s="268"/>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4"/>
      <c r="DW76" s="1035"/>
      <c r="DX76" s="1035"/>
      <c r="DY76" s="1035"/>
      <c r="DZ76" s="1036"/>
      <c r="EA76" s="247"/>
    </row>
    <row r="77" spans="1:131" s="248" customFormat="1" ht="26.25" customHeight="1" x14ac:dyDescent="0.15">
      <c r="A77" s="262">
        <v>10</v>
      </c>
      <c r="B77" s="1068" t="s">
        <v>586</v>
      </c>
      <c r="C77" s="1069"/>
      <c r="D77" s="1069"/>
      <c r="E77" s="1069"/>
      <c r="F77" s="1069"/>
      <c r="G77" s="1069"/>
      <c r="H77" s="1069"/>
      <c r="I77" s="1069"/>
      <c r="J77" s="1069"/>
      <c r="K77" s="1069"/>
      <c r="L77" s="1069"/>
      <c r="M77" s="1069"/>
      <c r="N77" s="1069"/>
      <c r="O77" s="1069"/>
      <c r="P77" s="1070"/>
      <c r="Q77" s="1072">
        <v>30</v>
      </c>
      <c r="R77" s="1073"/>
      <c r="S77" s="1073"/>
      <c r="T77" s="1073"/>
      <c r="U77" s="1074"/>
      <c r="V77" s="1075">
        <v>26</v>
      </c>
      <c r="W77" s="1073"/>
      <c r="X77" s="1073"/>
      <c r="Y77" s="1073"/>
      <c r="Z77" s="1074"/>
      <c r="AA77" s="1075">
        <v>4</v>
      </c>
      <c r="AB77" s="1073"/>
      <c r="AC77" s="1073"/>
      <c r="AD77" s="1073"/>
      <c r="AE77" s="1074"/>
      <c r="AF77" s="1075">
        <v>4</v>
      </c>
      <c r="AG77" s="1073"/>
      <c r="AH77" s="1073"/>
      <c r="AI77" s="1073"/>
      <c r="AJ77" s="1074"/>
      <c r="AK77" s="1075" t="s">
        <v>587</v>
      </c>
      <c r="AL77" s="1073"/>
      <c r="AM77" s="1073"/>
      <c r="AN77" s="1073"/>
      <c r="AO77" s="1074"/>
      <c r="AP77" s="1075" t="s">
        <v>587</v>
      </c>
      <c r="AQ77" s="1073"/>
      <c r="AR77" s="1073"/>
      <c r="AS77" s="1073"/>
      <c r="AT77" s="1074"/>
      <c r="AU77" s="1075" t="s">
        <v>587</v>
      </c>
      <c r="AV77" s="1073"/>
      <c r="AW77" s="1073"/>
      <c r="AX77" s="1073"/>
      <c r="AY77" s="1074"/>
      <c r="AZ77" s="1066"/>
      <c r="BA77" s="1066"/>
      <c r="BB77" s="1066"/>
      <c r="BC77" s="1066"/>
      <c r="BD77" s="1067"/>
      <c r="BE77" s="266"/>
      <c r="BF77" s="266"/>
      <c r="BG77" s="266"/>
      <c r="BH77" s="266"/>
      <c r="BI77" s="266"/>
      <c r="BJ77" s="266"/>
      <c r="BK77" s="266"/>
      <c r="BL77" s="266"/>
      <c r="BM77" s="266"/>
      <c r="BN77" s="266"/>
      <c r="BO77" s="266"/>
      <c r="BP77" s="266"/>
      <c r="BQ77" s="263">
        <v>71</v>
      </c>
      <c r="BR77" s="268"/>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4"/>
      <c r="DW77" s="1035"/>
      <c r="DX77" s="1035"/>
      <c r="DY77" s="1035"/>
      <c r="DZ77" s="1036"/>
      <c r="EA77" s="247"/>
    </row>
    <row r="78" spans="1:131" s="248" customFormat="1" ht="26.25" customHeight="1" x14ac:dyDescent="0.15">
      <c r="A78" s="262">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6"/>
      <c r="BF78" s="266"/>
      <c r="BG78" s="266"/>
      <c r="BH78" s="266"/>
      <c r="BI78" s="266"/>
      <c r="BJ78" s="269"/>
      <c r="BK78" s="269"/>
      <c r="BL78" s="269"/>
      <c r="BM78" s="269"/>
      <c r="BN78" s="269"/>
      <c r="BO78" s="266"/>
      <c r="BP78" s="266"/>
      <c r="BQ78" s="263">
        <v>72</v>
      </c>
      <c r="BR78" s="268"/>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4"/>
      <c r="DW78" s="1035"/>
      <c r="DX78" s="1035"/>
      <c r="DY78" s="1035"/>
      <c r="DZ78" s="1036"/>
      <c r="EA78" s="247"/>
    </row>
    <row r="79" spans="1:131" s="248" customFormat="1" ht="26.25" customHeight="1" x14ac:dyDescent="0.15">
      <c r="A79" s="262">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6"/>
      <c r="BF79" s="266"/>
      <c r="BG79" s="266"/>
      <c r="BH79" s="266"/>
      <c r="BI79" s="266"/>
      <c r="BJ79" s="269"/>
      <c r="BK79" s="269"/>
      <c r="BL79" s="269"/>
      <c r="BM79" s="269"/>
      <c r="BN79" s="269"/>
      <c r="BO79" s="266"/>
      <c r="BP79" s="266"/>
      <c r="BQ79" s="263">
        <v>73</v>
      </c>
      <c r="BR79" s="268"/>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4"/>
      <c r="DW79" s="1035"/>
      <c r="DX79" s="1035"/>
      <c r="DY79" s="1035"/>
      <c r="DZ79" s="1036"/>
      <c r="EA79" s="247"/>
    </row>
    <row r="80" spans="1:131" s="248" customFormat="1" ht="26.25" customHeight="1" x14ac:dyDescent="0.15">
      <c r="A80" s="262">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6"/>
      <c r="BF80" s="266"/>
      <c r="BG80" s="266"/>
      <c r="BH80" s="266"/>
      <c r="BI80" s="266"/>
      <c r="BJ80" s="266"/>
      <c r="BK80" s="266"/>
      <c r="BL80" s="266"/>
      <c r="BM80" s="266"/>
      <c r="BN80" s="266"/>
      <c r="BO80" s="266"/>
      <c r="BP80" s="266"/>
      <c r="BQ80" s="263">
        <v>74</v>
      </c>
      <c r="BR80" s="268"/>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4"/>
      <c r="DW80" s="1035"/>
      <c r="DX80" s="1035"/>
      <c r="DY80" s="1035"/>
      <c r="DZ80" s="1036"/>
      <c r="EA80" s="247"/>
    </row>
    <row r="81" spans="1:131" s="248" customFormat="1" ht="26.25" customHeight="1" x14ac:dyDescent="0.15">
      <c r="A81" s="262">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6"/>
      <c r="BF81" s="266"/>
      <c r="BG81" s="266"/>
      <c r="BH81" s="266"/>
      <c r="BI81" s="266"/>
      <c r="BJ81" s="266"/>
      <c r="BK81" s="266"/>
      <c r="BL81" s="266"/>
      <c r="BM81" s="266"/>
      <c r="BN81" s="266"/>
      <c r="BO81" s="266"/>
      <c r="BP81" s="266"/>
      <c r="BQ81" s="263">
        <v>75</v>
      </c>
      <c r="BR81" s="268"/>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4"/>
      <c r="DW81" s="1035"/>
      <c r="DX81" s="1035"/>
      <c r="DY81" s="1035"/>
      <c r="DZ81" s="1036"/>
      <c r="EA81" s="247"/>
    </row>
    <row r="82" spans="1:131" s="248" customFormat="1" ht="26.25" customHeight="1" x14ac:dyDescent="0.15">
      <c r="A82" s="262">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6"/>
      <c r="BF82" s="266"/>
      <c r="BG82" s="266"/>
      <c r="BH82" s="266"/>
      <c r="BI82" s="266"/>
      <c r="BJ82" s="266"/>
      <c r="BK82" s="266"/>
      <c r="BL82" s="266"/>
      <c r="BM82" s="266"/>
      <c r="BN82" s="266"/>
      <c r="BO82" s="266"/>
      <c r="BP82" s="266"/>
      <c r="BQ82" s="263">
        <v>76</v>
      </c>
      <c r="BR82" s="268"/>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4"/>
      <c r="DW82" s="1035"/>
      <c r="DX82" s="1035"/>
      <c r="DY82" s="1035"/>
      <c r="DZ82" s="1036"/>
      <c r="EA82" s="247"/>
    </row>
    <row r="83" spans="1:131" s="248" customFormat="1" ht="26.25" customHeight="1" x14ac:dyDescent="0.15">
      <c r="A83" s="262">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6"/>
      <c r="BF83" s="266"/>
      <c r="BG83" s="266"/>
      <c r="BH83" s="266"/>
      <c r="BI83" s="266"/>
      <c r="BJ83" s="266"/>
      <c r="BK83" s="266"/>
      <c r="BL83" s="266"/>
      <c r="BM83" s="266"/>
      <c r="BN83" s="266"/>
      <c r="BO83" s="266"/>
      <c r="BP83" s="266"/>
      <c r="BQ83" s="263">
        <v>77</v>
      </c>
      <c r="BR83" s="268"/>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4"/>
      <c r="DW83" s="1035"/>
      <c r="DX83" s="1035"/>
      <c r="DY83" s="1035"/>
      <c r="DZ83" s="1036"/>
      <c r="EA83" s="247"/>
    </row>
    <row r="84" spans="1:131" s="248" customFormat="1" ht="26.25" customHeight="1" x14ac:dyDescent="0.15">
      <c r="A84" s="262">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6"/>
      <c r="BF84" s="266"/>
      <c r="BG84" s="266"/>
      <c r="BH84" s="266"/>
      <c r="BI84" s="266"/>
      <c r="BJ84" s="266"/>
      <c r="BK84" s="266"/>
      <c r="BL84" s="266"/>
      <c r="BM84" s="266"/>
      <c r="BN84" s="266"/>
      <c r="BO84" s="266"/>
      <c r="BP84" s="266"/>
      <c r="BQ84" s="263">
        <v>78</v>
      </c>
      <c r="BR84" s="268"/>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4"/>
      <c r="DW84" s="1035"/>
      <c r="DX84" s="1035"/>
      <c r="DY84" s="1035"/>
      <c r="DZ84" s="1036"/>
      <c r="EA84" s="247"/>
    </row>
    <row r="85" spans="1:131" s="248" customFormat="1" ht="26.25" customHeight="1" x14ac:dyDescent="0.15">
      <c r="A85" s="262">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6"/>
      <c r="BF85" s="266"/>
      <c r="BG85" s="266"/>
      <c r="BH85" s="266"/>
      <c r="BI85" s="266"/>
      <c r="BJ85" s="266"/>
      <c r="BK85" s="266"/>
      <c r="BL85" s="266"/>
      <c r="BM85" s="266"/>
      <c r="BN85" s="266"/>
      <c r="BO85" s="266"/>
      <c r="BP85" s="266"/>
      <c r="BQ85" s="263">
        <v>79</v>
      </c>
      <c r="BR85" s="268"/>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4"/>
      <c r="DW85" s="1035"/>
      <c r="DX85" s="1035"/>
      <c r="DY85" s="1035"/>
      <c r="DZ85" s="1036"/>
      <c r="EA85" s="247"/>
    </row>
    <row r="86" spans="1:131" s="248" customFormat="1" ht="26.25" customHeight="1" x14ac:dyDescent="0.15">
      <c r="A86" s="262">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6"/>
      <c r="BF86" s="266"/>
      <c r="BG86" s="266"/>
      <c r="BH86" s="266"/>
      <c r="BI86" s="266"/>
      <c r="BJ86" s="266"/>
      <c r="BK86" s="266"/>
      <c r="BL86" s="266"/>
      <c r="BM86" s="266"/>
      <c r="BN86" s="266"/>
      <c r="BO86" s="266"/>
      <c r="BP86" s="266"/>
      <c r="BQ86" s="263">
        <v>80</v>
      </c>
      <c r="BR86" s="268"/>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4"/>
      <c r="DW86" s="1035"/>
      <c r="DX86" s="1035"/>
      <c r="DY86" s="1035"/>
      <c r="DZ86" s="1036"/>
      <c r="EA86" s="247"/>
    </row>
    <row r="87" spans="1:131" s="248" customFormat="1" ht="26.25" customHeight="1" x14ac:dyDescent="0.15">
      <c r="A87" s="270">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6"/>
      <c r="BF87" s="266"/>
      <c r="BG87" s="266"/>
      <c r="BH87" s="266"/>
      <c r="BI87" s="266"/>
      <c r="BJ87" s="266"/>
      <c r="BK87" s="266"/>
      <c r="BL87" s="266"/>
      <c r="BM87" s="266"/>
      <c r="BN87" s="266"/>
      <c r="BO87" s="266"/>
      <c r="BP87" s="266"/>
      <c r="BQ87" s="263">
        <v>81</v>
      </c>
      <c r="BR87" s="268"/>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4"/>
      <c r="DW87" s="1035"/>
      <c r="DX87" s="1035"/>
      <c r="DY87" s="1035"/>
      <c r="DZ87" s="1036"/>
      <c r="EA87" s="247"/>
    </row>
    <row r="88" spans="1:131" s="248" customFormat="1" ht="26.25" customHeight="1" thickBot="1" x14ac:dyDescent="0.2">
      <c r="A88" s="265" t="s">
        <v>387</v>
      </c>
      <c r="B88" s="1037" t="s">
        <v>419</v>
      </c>
      <c r="C88" s="1038"/>
      <c r="D88" s="1038"/>
      <c r="E88" s="1038"/>
      <c r="F88" s="1038"/>
      <c r="G88" s="1038"/>
      <c r="H88" s="1038"/>
      <c r="I88" s="1038"/>
      <c r="J88" s="1038"/>
      <c r="K88" s="1038"/>
      <c r="L88" s="1038"/>
      <c r="M88" s="1038"/>
      <c r="N88" s="1038"/>
      <c r="O88" s="1038"/>
      <c r="P88" s="1039"/>
      <c r="Q88" s="1056"/>
      <c r="R88" s="1057"/>
      <c r="S88" s="1057"/>
      <c r="T88" s="1057"/>
      <c r="U88" s="1057"/>
      <c r="V88" s="1057"/>
      <c r="W88" s="1057"/>
      <c r="X88" s="1057"/>
      <c r="Y88" s="1057"/>
      <c r="Z88" s="1057"/>
      <c r="AA88" s="1057"/>
      <c r="AB88" s="1057"/>
      <c r="AC88" s="1057"/>
      <c r="AD88" s="1057"/>
      <c r="AE88" s="1057"/>
      <c r="AF88" s="1053">
        <v>12881</v>
      </c>
      <c r="AG88" s="1053"/>
      <c r="AH88" s="1053"/>
      <c r="AI88" s="1053"/>
      <c r="AJ88" s="1053"/>
      <c r="AK88" s="1057"/>
      <c r="AL88" s="1057"/>
      <c r="AM88" s="1057"/>
      <c r="AN88" s="1057"/>
      <c r="AO88" s="1057"/>
      <c r="AP88" s="1053">
        <v>7474</v>
      </c>
      <c r="AQ88" s="1053"/>
      <c r="AR88" s="1053"/>
      <c r="AS88" s="1053"/>
      <c r="AT88" s="1053"/>
      <c r="AU88" s="1053">
        <v>174</v>
      </c>
      <c r="AV88" s="1053"/>
      <c r="AW88" s="1053"/>
      <c r="AX88" s="1053"/>
      <c r="AY88" s="1053"/>
      <c r="AZ88" s="1054"/>
      <c r="BA88" s="1054"/>
      <c r="BB88" s="1054"/>
      <c r="BC88" s="1054"/>
      <c r="BD88" s="1055"/>
      <c r="BE88" s="266"/>
      <c r="BF88" s="266"/>
      <c r="BG88" s="266"/>
      <c r="BH88" s="266"/>
      <c r="BI88" s="266"/>
      <c r="BJ88" s="266"/>
      <c r="BK88" s="266"/>
      <c r="BL88" s="266"/>
      <c r="BM88" s="266"/>
      <c r="BN88" s="266"/>
      <c r="BO88" s="266"/>
      <c r="BP88" s="266"/>
      <c r="BQ88" s="263">
        <v>82</v>
      </c>
      <c r="BR88" s="268"/>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30</v>
      </c>
      <c r="CS102" s="1044"/>
      <c r="CT102" s="1044"/>
      <c r="CU102" s="1044"/>
      <c r="CV102" s="1045"/>
      <c r="CW102" s="1043" t="s">
        <v>587</v>
      </c>
      <c r="CX102" s="1044"/>
      <c r="CY102" s="1044"/>
      <c r="CZ102" s="1044"/>
      <c r="DA102" s="1045"/>
      <c r="DB102" s="1046" t="s">
        <v>587</v>
      </c>
      <c r="DC102" s="1044"/>
      <c r="DD102" s="1044"/>
      <c r="DE102" s="1044"/>
      <c r="DF102" s="1045"/>
      <c r="DG102" s="1043" t="s">
        <v>587</v>
      </c>
      <c r="DH102" s="1044"/>
      <c r="DI102" s="1044"/>
      <c r="DJ102" s="1044"/>
      <c r="DK102" s="1045"/>
      <c r="DL102" s="1043" t="s">
        <v>587</v>
      </c>
      <c r="DM102" s="1044"/>
      <c r="DN102" s="1044"/>
      <c r="DO102" s="1044"/>
      <c r="DP102" s="1045"/>
      <c r="DQ102" s="1043" t="s">
        <v>587</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305</v>
      </c>
      <c r="AG109" s="987"/>
      <c r="AH109" s="987"/>
      <c r="AI109" s="987"/>
      <c r="AJ109" s="988"/>
      <c r="AK109" s="989" t="s">
        <v>304</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305</v>
      </c>
      <c r="BW109" s="987"/>
      <c r="BX109" s="987"/>
      <c r="BY109" s="987"/>
      <c r="BZ109" s="988"/>
      <c r="CA109" s="989" t="s">
        <v>304</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305</v>
      </c>
      <c r="DM109" s="987"/>
      <c r="DN109" s="987"/>
      <c r="DO109" s="987"/>
      <c r="DP109" s="988"/>
      <c r="DQ109" s="989" t="s">
        <v>304</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388364</v>
      </c>
      <c r="AB110" s="980"/>
      <c r="AC110" s="980"/>
      <c r="AD110" s="980"/>
      <c r="AE110" s="981"/>
      <c r="AF110" s="982">
        <v>365683</v>
      </c>
      <c r="AG110" s="980"/>
      <c r="AH110" s="980"/>
      <c r="AI110" s="980"/>
      <c r="AJ110" s="981"/>
      <c r="AK110" s="982">
        <v>361630</v>
      </c>
      <c r="AL110" s="980"/>
      <c r="AM110" s="980"/>
      <c r="AN110" s="980"/>
      <c r="AO110" s="981"/>
      <c r="AP110" s="983">
        <v>16.100000000000001</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3785208</v>
      </c>
      <c r="BR110" s="927"/>
      <c r="BS110" s="927"/>
      <c r="BT110" s="927"/>
      <c r="BU110" s="927"/>
      <c r="BV110" s="927">
        <v>3607432</v>
      </c>
      <c r="BW110" s="927"/>
      <c r="BX110" s="927"/>
      <c r="BY110" s="927"/>
      <c r="BZ110" s="927"/>
      <c r="CA110" s="927">
        <v>3611055</v>
      </c>
      <c r="CB110" s="927"/>
      <c r="CC110" s="927"/>
      <c r="CD110" s="927"/>
      <c r="CE110" s="927"/>
      <c r="CF110" s="951">
        <v>161.1</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436</v>
      </c>
      <c r="DM110" s="927"/>
      <c r="DN110" s="927"/>
      <c r="DO110" s="927"/>
      <c r="DP110" s="927"/>
      <c r="DQ110" s="927" t="s">
        <v>129</v>
      </c>
      <c r="DR110" s="927"/>
      <c r="DS110" s="927"/>
      <c r="DT110" s="927"/>
      <c r="DU110" s="927"/>
      <c r="DV110" s="928" t="s">
        <v>436</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436</v>
      </c>
      <c r="AB111" s="1008"/>
      <c r="AC111" s="1008"/>
      <c r="AD111" s="1008"/>
      <c r="AE111" s="1009"/>
      <c r="AF111" s="1010" t="s">
        <v>436</v>
      </c>
      <c r="AG111" s="1008"/>
      <c r="AH111" s="1008"/>
      <c r="AI111" s="1008"/>
      <c r="AJ111" s="1009"/>
      <c r="AK111" s="1010" t="s">
        <v>129</v>
      </c>
      <c r="AL111" s="1008"/>
      <c r="AM111" s="1008"/>
      <c r="AN111" s="1008"/>
      <c r="AO111" s="1009"/>
      <c r="AP111" s="1011" t="s">
        <v>436</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79247</v>
      </c>
      <c r="BR111" s="899"/>
      <c r="BS111" s="899"/>
      <c r="BT111" s="899"/>
      <c r="BU111" s="899"/>
      <c r="BV111" s="899">
        <v>50745</v>
      </c>
      <c r="BW111" s="899"/>
      <c r="BX111" s="899"/>
      <c r="BY111" s="899"/>
      <c r="BZ111" s="899"/>
      <c r="CA111" s="899">
        <v>43496</v>
      </c>
      <c r="CB111" s="899"/>
      <c r="CC111" s="899"/>
      <c r="CD111" s="899"/>
      <c r="CE111" s="899"/>
      <c r="CF111" s="960">
        <v>1.9</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435</v>
      </c>
      <c r="DM111" s="899"/>
      <c r="DN111" s="899"/>
      <c r="DO111" s="899"/>
      <c r="DP111" s="899"/>
      <c r="DQ111" s="899" t="s">
        <v>129</v>
      </c>
      <c r="DR111" s="899"/>
      <c r="DS111" s="899"/>
      <c r="DT111" s="899"/>
      <c r="DU111" s="899"/>
      <c r="DV111" s="876" t="s">
        <v>436</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435</v>
      </c>
      <c r="AG112" s="862"/>
      <c r="AH112" s="862"/>
      <c r="AI112" s="862"/>
      <c r="AJ112" s="863"/>
      <c r="AK112" s="864" t="s">
        <v>436</v>
      </c>
      <c r="AL112" s="862"/>
      <c r="AM112" s="862"/>
      <c r="AN112" s="862"/>
      <c r="AO112" s="863"/>
      <c r="AP112" s="909" t="s">
        <v>436</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1322021</v>
      </c>
      <c r="BR112" s="899"/>
      <c r="BS112" s="899"/>
      <c r="BT112" s="899"/>
      <c r="BU112" s="899"/>
      <c r="BV112" s="899">
        <v>1259383</v>
      </c>
      <c r="BW112" s="899"/>
      <c r="BX112" s="899"/>
      <c r="BY112" s="899"/>
      <c r="BZ112" s="899"/>
      <c r="CA112" s="899">
        <v>1188522</v>
      </c>
      <c r="CB112" s="899"/>
      <c r="CC112" s="899"/>
      <c r="CD112" s="899"/>
      <c r="CE112" s="899"/>
      <c r="CF112" s="960">
        <v>53</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21253</v>
      </c>
      <c r="DH112" s="899"/>
      <c r="DI112" s="899"/>
      <c r="DJ112" s="899"/>
      <c r="DK112" s="899"/>
      <c r="DL112" s="899" t="s">
        <v>435</v>
      </c>
      <c r="DM112" s="899"/>
      <c r="DN112" s="899"/>
      <c r="DO112" s="899"/>
      <c r="DP112" s="899"/>
      <c r="DQ112" s="899" t="s">
        <v>436</v>
      </c>
      <c r="DR112" s="899"/>
      <c r="DS112" s="899"/>
      <c r="DT112" s="899"/>
      <c r="DU112" s="899"/>
      <c r="DV112" s="876" t="s">
        <v>436</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157990</v>
      </c>
      <c r="AB113" s="1008"/>
      <c r="AC113" s="1008"/>
      <c r="AD113" s="1008"/>
      <c r="AE113" s="1009"/>
      <c r="AF113" s="1010">
        <v>155437</v>
      </c>
      <c r="AG113" s="1008"/>
      <c r="AH113" s="1008"/>
      <c r="AI113" s="1008"/>
      <c r="AJ113" s="1009"/>
      <c r="AK113" s="1010">
        <v>153656</v>
      </c>
      <c r="AL113" s="1008"/>
      <c r="AM113" s="1008"/>
      <c r="AN113" s="1008"/>
      <c r="AO113" s="1009"/>
      <c r="AP113" s="1011">
        <v>6.9</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75535</v>
      </c>
      <c r="BR113" s="899"/>
      <c r="BS113" s="899"/>
      <c r="BT113" s="899"/>
      <c r="BU113" s="899"/>
      <c r="BV113" s="899">
        <v>156257</v>
      </c>
      <c r="BW113" s="899"/>
      <c r="BX113" s="899"/>
      <c r="BY113" s="899"/>
      <c r="BZ113" s="899"/>
      <c r="CA113" s="899">
        <v>173697</v>
      </c>
      <c r="CB113" s="899"/>
      <c r="CC113" s="899"/>
      <c r="CD113" s="899"/>
      <c r="CE113" s="899"/>
      <c r="CF113" s="960">
        <v>7.8</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436</v>
      </c>
      <c r="DH113" s="862"/>
      <c r="DI113" s="862"/>
      <c r="DJ113" s="862"/>
      <c r="DK113" s="863"/>
      <c r="DL113" s="864" t="s">
        <v>129</v>
      </c>
      <c r="DM113" s="862"/>
      <c r="DN113" s="862"/>
      <c r="DO113" s="862"/>
      <c r="DP113" s="863"/>
      <c r="DQ113" s="864" t="s">
        <v>436</v>
      </c>
      <c r="DR113" s="862"/>
      <c r="DS113" s="862"/>
      <c r="DT113" s="862"/>
      <c r="DU113" s="863"/>
      <c r="DV113" s="909" t="s">
        <v>435</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1281</v>
      </c>
      <c r="AB114" s="862"/>
      <c r="AC114" s="862"/>
      <c r="AD114" s="862"/>
      <c r="AE114" s="863"/>
      <c r="AF114" s="864">
        <v>2343</v>
      </c>
      <c r="AG114" s="862"/>
      <c r="AH114" s="862"/>
      <c r="AI114" s="862"/>
      <c r="AJ114" s="863"/>
      <c r="AK114" s="864">
        <v>3171</v>
      </c>
      <c r="AL114" s="862"/>
      <c r="AM114" s="862"/>
      <c r="AN114" s="862"/>
      <c r="AO114" s="863"/>
      <c r="AP114" s="909">
        <v>0.1</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446086</v>
      </c>
      <c r="BR114" s="899"/>
      <c r="BS114" s="899"/>
      <c r="BT114" s="899"/>
      <c r="BU114" s="899"/>
      <c r="BV114" s="899">
        <v>424848</v>
      </c>
      <c r="BW114" s="899"/>
      <c r="BX114" s="899"/>
      <c r="BY114" s="899"/>
      <c r="BZ114" s="899"/>
      <c r="CA114" s="899">
        <v>423251</v>
      </c>
      <c r="CB114" s="899"/>
      <c r="CC114" s="899"/>
      <c r="CD114" s="899"/>
      <c r="CE114" s="899"/>
      <c r="CF114" s="960">
        <v>18.899999999999999</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436</v>
      </c>
      <c r="DM114" s="862"/>
      <c r="DN114" s="862"/>
      <c r="DO114" s="862"/>
      <c r="DP114" s="863"/>
      <c r="DQ114" s="864" t="s">
        <v>129</v>
      </c>
      <c r="DR114" s="862"/>
      <c r="DS114" s="862"/>
      <c r="DT114" s="862"/>
      <c r="DU114" s="863"/>
      <c r="DV114" s="909" t="s">
        <v>436</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34748</v>
      </c>
      <c r="AB115" s="1008"/>
      <c r="AC115" s="1008"/>
      <c r="AD115" s="1008"/>
      <c r="AE115" s="1009"/>
      <c r="AF115" s="1010">
        <v>30326</v>
      </c>
      <c r="AG115" s="1008"/>
      <c r="AH115" s="1008"/>
      <c r="AI115" s="1008"/>
      <c r="AJ115" s="1009"/>
      <c r="AK115" s="1010">
        <v>7909</v>
      </c>
      <c r="AL115" s="1008"/>
      <c r="AM115" s="1008"/>
      <c r="AN115" s="1008"/>
      <c r="AO115" s="1009"/>
      <c r="AP115" s="1011">
        <v>0.4</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435</v>
      </c>
      <c r="BW115" s="899"/>
      <c r="BX115" s="899"/>
      <c r="BY115" s="899"/>
      <c r="BZ115" s="899"/>
      <c r="CA115" s="899" t="s">
        <v>129</v>
      </c>
      <c r="CB115" s="899"/>
      <c r="CC115" s="899"/>
      <c r="CD115" s="899"/>
      <c r="CE115" s="899"/>
      <c r="CF115" s="960" t="s">
        <v>436</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435</v>
      </c>
      <c r="DH115" s="862"/>
      <c r="DI115" s="862"/>
      <c r="DJ115" s="862"/>
      <c r="DK115" s="863"/>
      <c r="DL115" s="864" t="s">
        <v>436</v>
      </c>
      <c r="DM115" s="862"/>
      <c r="DN115" s="862"/>
      <c r="DO115" s="862"/>
      <c r="DP115" s="863"/>
      <c r="DQ115" s="864" t="s">
        <v>129</v>
      </c>
      <c r="DR115" s="862"/>
      <c r="DS115" s="862"/>
      <c r="DT115" s="862"/>
      <c r="DU115" s="863"/>
      <c r="DV115" s="909" t="s">
        <v>129</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436</v>
      </c>
      <c r="AB116" s="862"/>
      <c r="AC116" s="862"/>
      <c r="AD116" s="862"/>
      <c r="AE116" s="863"/>
      <c r="AF116" s="864" t="s">
        <v>436</v>
      </c>
      <c r="AG116" s="862"/>
      <c r="AH116" s="862"/>
      <c r="AI116" s="862"/>
      <c r="AJ116" s="863"/>
      <c r="AK116" s="864" t="s">
        <v>436</v>
      </c>
      <c r="AL116" s="862"/>
      <c r="AM116" s="862"/>
      <c r="AN116" s="862"/>
      <c r="AO116" s="863"/>
      <c r="AP116" s="909" t="s">
        <v>435</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435</v>
      </c>
      <c r="BR116" s="899"/>
      <c r="BS116" s="899"/>
      <c r="BT116" s="899"/>
      <c r="BU116" s="899"/>
      <c r="BV116" s="899" t="s">
        <v>129</v>
      </c>
      <c r="BW116" s="899"/>
      <c r="BX116" s="899"/>
      <c r="BY116" s="899"/>
      <c r="BZ116" s="899"/>
      <c r="CA116" s="899" t="s">
        <v>129</v>
      </c>
      <c r="CB116" s="899"/>
      <c r="CC116" s="899"/>
      <c r="CD116" s="899"/>
      <c r="CE116" s="899"/>
      <c r="CF116" s="960" t="s">
        <v>129</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57994</v>
      </c>
      <c r="DH116" s="862"/>
      <c r="DI116" s="862"/>
      <c r="DJ116" s="862"/>
      <c r="DK116" s="863"/>
      <c r="DL116" s="864">
        <v>50745</v>
      </c>
      <c r="DM116" s="862"/>
      <c r="DN116" s="862"/>
      <c r="DO116" s="862"/>
      <c r="DP116" s="863"/>
      <c r="DQ116" s="864">
        <v>43496</v>
      </c>
      <c r="DR116" s="862"/>
      <c r="DS116" s="862"/>
      <c r="DT116" s="862"/>
      <c r="DU116" s="863"/>
      <c r="DV116" s="909">
        <v>1.9</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582383</v>
      </c>
      <c r="AB117" s="994"/>
      <c r="AC117" s="994"/>
      <c r="AD117" s="994"/>
      <c r="AE117" s="995"/>
      <c r="AF117" s="996">
        <v>553789</v>
      </c>
      <c r="AG117" s="994"/>
      <c r="AH117" s="994"/>
      <c r="AI117" s="994"/>
      <c r="AJ117" s="995"/>
      <c r="AK117" s="996">
        <v>526366</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435</v>
      </c>
      <c r="BW117" s="899"/>
      <c r="BX117" s="899"/>
      <c r="BY117" s="899"/>
      <c r="BZ117" s="899"/>
      <c r="CA117" s="899" t="s">
        <v>435</v>
      </c>
      <c r="CB117" s="899"/>
      <c r="CC117" s="899"/>
      <c r="CD117" s="899"/>
      <c r="CE117" s="899"/>
      <c r="CF117" s="960" t="s">
        <v>435</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435</v>
      </c>
      <c r="DH117" s="862"/>
      <c r="DI117" s="862"/>
      <c r="DJ117" s="862"/>
      <c r="DK117" s="863"/>
      <c r="DL117" s="864" t="s">
        <v>435</v>
      </c>
      <c r="DM117" s="862"/>
      <c r="DN117" s="862"/>
      <c r="DO117" s="862"/>
      <c r="DP117" s="863"/>
      <c r="DQ117" s="864" t="s">
        <v>129</v>
      </c>
      <c r="DR117" s="862"/>
      <c r="DS117" s="862"/>
      <c r="DT117" s="862"/>
      <c r="DU117" s="863"/>
      <c r="DV117" s="909" t="s">
        <v>436</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305</v>
      </c>
      <c r="AG118" s="987"/>
      <c r="AH118" s="987"/>
      <c r="AI118" s="987"/>
      <c r="AJ118" s="988"/>
      <c r="AK118" s="989" t="s">
        <v>304</v>
      </c>
      <c r="AL118" s="987"/>
      <c r="AM118" s="987"/>
      <c r="AN118" s="987"/>
      <c r="AO118" s="988"/>
      <c r="AP118" s="990" t="s">
        <v>429</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436</v>
      </c>
      <c r="BR118" s="930"/>
      <c r="BS118" s="930"/>
      <c r="BT118" s="930"/>
      <c r="BU118" s="930"/>
      <c r="BV118" s="930" t="s">
        <v>436</v>
      </c>
      <c r="BW118" s="930"/>
      <c r="BX118" s="930"/>
      <c r="BY118" s="930"/>
      <c r="BZ118" s="930"/>
      <c r="CA118" s="930" t="s">
        <v>436</v>
      </c>
      <c r="CB118" s="930"/>
      <c r="CC118" s="930"/>
      <c r="CD118" s="930"/>
      <c r="CE118" s="930"/>
      <c r="CF118" s="960" t="s">
        <v>436</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436</v>
      </c>
      <c r="DH118" s="862"/>
      <c r="DI118" s="862"/>
      <c r="DJ118" s="862"/>
      <c r="DK118" s="863"/>
      <c r="DL118" s="864" t="s">
        <v>436</v>
      </c>
      <c r="DM118" s="862"/>
      <c r="DN118" s="862"/>
      <c r="DO118" s="862"/>
      <c r="DP118" s="863"/>
      <c r="DQ118" s="864" t="s">
        <v>436</v>
      </c>
      <c r="DR118" s="862"/>
      <c r="DS118" s="862"/>
      <c r="DT118" s="862"/>
      <c r="DU118" s="863"/>
      <c r="DV118" s="909" t="s">
        <v>436</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436</v>
      </c>
      <c r="AB119" s="980"/>
      <c r="AC119" s="980"/>
      <c r="AD119" s="980"/>
      <c r="AE119" s="981"/>
      <c r="AF119" s="982" t="s">
        <v>436</v>
      </c>
      <c r="AG119" s="980"/>
      <c r="AH119" s="980"/>
      <c r="AI119" s="980"/>
      <c r="AJ119" s="981"/>
      <c r="AK119" s="982" t="s">
        <v>436</v>
      </c>
      <c r="AL119" s="980"/>
      <c r="AM119" s="980"/>
      <c r="AN119" s="980"/>
      <c r="AO119" s="981"/>
      <c r="AP119" s="983" t="s">
        <v>436</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461</v>
      </c>
      <c r="BP119" s="963"/>
      <c r="BQ119" s="967">
        <v>5708097</v>
      </c>
      <c r="BR119" s="930"/>
      <c r="BS119" s="930"/>
      <c r="BT119" s="930"/>
      <c r="BU119" s="930"/>
      <c r="BV119" s="930">
        <v>5498665</v>
      </c>
      <c r="BW119" s="930"/>
      <c r="BX119" s="930"/>
      <c r="BY119" s="930"/>
      <c r="BZ119" s="930"/>
      <c r="CA119" s="930">
        <v>5440021</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129</v>
      </c>
      <c r="DM119" s="845"/>
      <c r="DN119" s="845"/>
      <c r="DO119" s="845"/>
      <c r="DP119" s="846"/>
      <c r="DQ119" s="847" t="s">
        <v>129</v>
      </c>
      <c r="DR119" s="845"/>
      <c r="DS119" s="845"/>
      <c r="DT119" s="845"/>
      <c r="DU119" s="846"/>
      <c r="DV119" s="933" t="s">
        <v>129</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1793677</v>
      </c>
      <c r="BR120" s="927"/>
      <c r="BS120" s="927"/>
      <c r="BT120" s="927"/>
      <c r="BU120" s="927"/>
      <c r="BV120" s="927">
        <v>1759638</v>
      </c>
      <c r="BW120" s="927"/>
      <c r="BX120" s="927"/>
      <c r="BY120" s="927"/>
      <c r="BZ120" s="927"/>
      <c r="CA120" s="927">
        <v>1614025</v>
      </c>
      <c r="CB120" s="927"/>
      <c r="CC120" s="927"/>
      <c r="CD120" s="927"/>
      <c r="CE120" s="927"/>
      <c r="CF120" s="951">
        <v>72</v>
      </c>
      <c r="CG120" s="952"/>
      <c r="CH120" s="952"/>
      <c r="CI120" s="952"/>
      <c r="CJ120" s="952"/>
      <c r="CK120" s="953" t="s">
        <v>465</v>
      </c>
      <c r="CL120" s="937"/>
      <c r="CM120" s="937"/>
      <c r="CN120" s="937"/>
      <c r="CO120" s="938"/>
      <c r="CP120" s="957" t="s">
        <v>407</v>
      </c>
      <c r="CQ120" s="958"/>
      <c r="CR120" s="958"/>
      <c r="CS120" s="958"/>
      <c r="CT120" s="958"/>
      <c r="CU120" s="958"/>
      <c r="CV120" s="958"/>
      <c r="CW120" s="958"/>
      <c r="CX120" s="958"/>
      <c r="CY120" s="958"/>
      <c r="CZ120" s="958"/>
      <c r="DA120" s="958"/>
      <c r="DB120" s="958"/>
      <c r="DC120" s="958"/>
      <c r="DD120" s="958"/>
      <c r="DE120" s="958"/>
      <c r="DF120" s="959"/>
      <c r="DG120" s="946">
        <v>1070025</v>
      </c>
      <c r="DH120" s="927"/>
      <c r="DI120" s="927"/>
      <c r="DJ120" s="927"/>
      <c r="DK120" s="927"/>
      <c r="DL120" s="927">
        <v>1033052</v>
      </c>
      <c r="DM120" s="927"/>
      <c r="DN120" s="927"/>
      <c r="DO120" s="927"/>
      <c r="DP120" s="927"/>
      <c r="DQ120" s="927">
        <v>980289</v>
      </c>
      <c r="DR120" s="927"/>
      <c r="DS120" s="927"/>
      <c r="DT120" s="927"/>
      <c r="DU120" s="927"/>
      <c r="DV120" s="928">
        <v>43.7</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23378</v>
      </c>
      <c r="AB121" s="862"/>
      <c r="AC121" s="862"/>
      <c r="AD121" s="862"/>
      <c r="AE121" s="863"/>
      <c r="AF121" s="864">
        <v>22315</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30529</v>
      </c>
      <c r="BR121" s="899"/>
      <c r="BS121" s="899"/>
      <c r="BT121" s="899"/>
      <c r="BU121" s="899"/>
      <c r="BV121" s="899">
        <v>25172</v>
      </c>
      <c r="BW121" s="899"/>
      <c r="BX121" s="899"/>
      <c r="BY121" s="899"/>
      <c r="BZ121" s="899"/>
      <c r="CA121" s="899">
        <v>21450</v>
      </c>
      <c r="CB121" s="899"/>
      <c r="CC121" s="899"/>
      <c r="CD121" s="899"/>
      <c r="CE121" s="899"/>
      <c r="CF121" s="960">
        <v>1</v>
      </c>
      <c r="CG121" s="961"/>
      <c r="CH121" s="961"/>
      <c r="CI121" s="961"/>
      <c r="CJ121" s="961"/>
      <c r="CK121" s="954"/>
      <c r="CL121" s="940"/>
      <c r="CM121" s="940"/>
      <c r="CN121" s="940"/>
      <c r="CO121" s="941"/>
      <c r="CP121" s="920" t="s">
        <v>403</v>
      </c>
      <c r="CQ121" s="921"/>
      <c r="CR121" s="921"/>
      <c r="CS121" s="921"/>
      <c r="CT121" s="921"/>
      <c r="CU121" s="921"/>
      <c r="CV121" s="921"/>
      <c r="CW121" s="921"/>
      <c r="CX121" s="921"/>
      <c r="CY121" s="921"/>
      <c r="CZ121" s="921"/>
      <c r="DA121" s="921"/>
      <c r="DB121" s="921"/>
      <c r="DC121" s="921"/>
      <c r="DD121" s="921"/>
      <c r="DE121" s="921"/>
      <c r="DF121" s="922"/>
      <c r="DG121" s="898">
        <v>221096</v>
      </c>
      <c r="DH121" s="899"/>
      <c r="DI121" s="899"/>
      <c r="DJ121" s="899"/>
      <c r="DK121" s="899"/>
      <c r="DL121" s="899">
        <v>195431</v>
      </c>
      <c r="DM121" s="899"/>
      <c r="DN121" s="899"/>
      <c r="DO121" s="899"/>
      <c r="DP121" s="899"/>
      <c r="DQ121" s="899">
        <v>177333</v>
      </c>
      <c r="DR121" s="899"/>
      <c r="DS121" s="899"/>
      <c r="DT121" s="899"/>
      <c r="DU121" s="899"/>
      <c r="DV121" s="876">
        <v>7.9</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129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3483186</v>
      </c>
      <c r="BR122" s="930"/>
      <c r="BS122" s="930"/>
      <c r="BT122" s="930"/>
      <c r="BU122" s="930"/>
      <c r="BV122" s="930">
        <v>3355659</v>
      </c>
      <c r="BW122" s="930"/>
      <c r="BX122" s="930"/>
      <c r="BY122" s="930"/>
      <c r="BZ122" s="930"/>
      <c r="CA122" s="930">
        <v>3175431</v>
      </c>
      <c r="CB122" s="930"/>
      <c r="CC122" s="930"/>
      <c r="CD122" s="930"/>
      <c r="CE122" s="930"/>
      <c r="CF122" s="931">
        <v>141.69999999999999</v>
      </c>
      <c r="CG122" s="932"/>
      <c r="CH122" s="932"/>
      <c r="CI122" s="932"/>
      <c r="CJ122" s="932"/>
      <c r="CK122" s="954"/>
      <c r="CL122" s="940"/>
      <c r="CM122" s="940"/>
      <c r="CN122" s="940"/>
      <c r="CO122" s="941"/>
      <c r="CP122" s="920" t="s">
        <v>409</v>
      </c>
      <c r="CQ122" s="921"/>
      <c r="CR122" s="921"/>
      <c r="CS122" s="921"/>
      <c r="CT122" s="921"/>
      <c r="CU122" s="921"/>
      <c r="CV122" s="921"/>
      <c r="CW122" s="921"/>
      <c r="CX122" s="921"/>
      <c r="CY122" s="921"/>
      <c r="CZ122" s="921"/>
      <c r="DA122" s="921"/>
      <c r="DB122" s="921"/>
      <c r="DC122" s="921"/>
      <c r="DD122" s="921"/>
      <c r="DE122" s="921"/>
      <c r="DF122" s="922"/>
      <c r="DG122" s="898">
        <v>30900</v>
      </c>
      <c r="DH122" s="899"/>
      <c r="DI122" s="899"/>
      <c r="DJ122" s="899"/>
      <c r="DK122" s="899"/>
      <c r="DL122" s="899">
        <v>30900</v>
      </c>
      <c r="DM122" s="899"/>
      <c r="DN122" s="899"/>
      <c r="DO122" s="899"/>
      <c r="DP122" s="899"/>
      <c r="DQ122" s="899">
        <v>30900</v>
      </c>
      <c r="DR122" s="899"/>
      <c r="DS122" s="899"/>
      <c r="DT122" s="899"/>
      <c r="DU122" s="899"/>
      <c r="DV122" s="876">
        <v>1.4</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11370</v>
      </c>
      <c r="AB123" s="862"/>
      <c r="AC123" s="862"/>
      <c r="AD123" s="862"/>
      <c r="AE123" s="863"/>
      <c r="AF123" s="864">
        <v>8011</v>
      </c>
      <c r="AG123" s="862"/>
      <c r="AH123" s="862"/>
      <c r="AI123" s="862"/>
      <c r="AJ123" s="863"/>
      <c r="AK123" s="864">
        <v>7909</v>
      </c>
      <c r="AL123" s="862"/>
      <c r="AM123" s="862"/>
      <c r="AN123" s="862"/>
      <c r="AO123" s="863"/>
      <c r="AP123" s="909">
        <v>0.4</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469</v>
      </c>
      <c r="BP123" s="963"/>
      <c r="BQ123" s="917">
        <v>5307392</v>
      </c>
      <c r="BR123" s="918"/>
      <c r="BS123" s="918"/>
      <c r="BT123" s="918"/>
      <c r="BU123" s="918"/>
      <c r="BV123" s="918">
        <v>5140469</v>
      </c>
      <c r="BW123" s="918"/>
      <c r="BX123" s="918"/>
      <c r="BY123" s="918"/>
      <c r="BZ123" s="918"/>
      <c r="CA123" s="918">
        <v>4810906</v>
      </c>
      <c r="CB123" s="918"/>
      <c r="CC123" s="918"/>
      <c r="CD123" s="918"/>
      <c r="CE123" s="918"/>
      <c r="CF123" s="828"/>
      <c r="CG123" s="829"/>
      <c r="CH123" s="829"/>
      <c r="CI123" s="829"/>
      <c r="CJ123" s="919"/>
      <c r="CK123" s="954"/>
      <c r="CL123" s="940"/>
      <c r="CM123" s="940"/>
      <c r="CN123" s="940"/>
      <c r="CO123" s="941"/>
      <c r="CP123" s="920" t="s">
        <v>401</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129</v>
      </c>
      <c r="DM123" s="862"/>
      <c r="DN123" s="862"/>
      <c r="DO123" s="862"/>
      <c r="DP123" s="863"/>
      <c r="DQ123" s="864" t="s">
        <v>129</v>
      </c>
      <c r="DR123" s="862"/>
      <c r="DS123" s="862"/>
      <c r="DT123" s="862"/>
      <c r="DU123" s="863"/>
      <c r="DV123" s="909" t="s">
        <v>129</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129</v>
      </c>
      <c r="AL124" s="862"/>
      <c r="AM124" s="862"/>
      <c r="AN124" s="862"/>
      <c r="AO124" s="863"/>
      <c r="AP124" s="909" t="s">
        <v>129</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17.600000000000001</v>
      </c>
      <c r="BR124" s="916"/>
      <c r="BS124" s="916"/>
      <c r="BT124" s="916"/>
      <c r="BU124" s="916"/>
      <c r="BV124" s="916">
        <v>15.9</v>
      </c>
      <c r="BW124" s="916"/>
      <c r="BX124" s="916"/>
      <c r="BY124" s="916"/>
      <c r="BZ124" s="916"/>
      <c r="CA124" s="916">
        <v>28</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129</v>
      </c>
      <c r="DR124" s="845"/>
      <c r="DS124" s="845"/>
      <c r="DT124" s="845"/>
      <c r="DU124" s="846"/>
      <c r="DV124" s="933" t="s">
        <v>129</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129</v>
      </c>
      <c r="AL126" s="862"/>
      <c r="AM126" s="862"/>
      <c r="AN126" s="862"/>
      <c r="AO126" s="863"/>
      <c r="AP126" s="909" t="s">
        <v>474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129</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t="s">
        <v>129</v>
      </c>
      <c r="AB128" s="883"/>
      <c r="AC128" s="883"/>
      <c r="AD128" s="883"/>
      <c r="AE128" s="884"/>
      <c r="AF128" s="885" t="s">
        <v>129</v>
      </c>
      <c r="AG128" s="883"/>
      <c r="AH128" s="883"/>
      <c r="AI128" s="883"/>
      <c r="AJ128" s="884"/>
      <c r="AK128" s="885" t="s">
        <v>129</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129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2641601</v>
      </c>
      <c r="AB129" s="862"/>
      <c r="AC129" s="862"/>
      <c r="AD129" s="862"/>
      <c r="AE129" s="863"/>
      <c r="AF129" s="864">
        <v>2602887</v>
      </c>
      <c r="AG129" s="862"/>
      <c r="AH129" s="862"/>
      <c r="AI129" s="862"/>
      <c r="AJ129" s="863"/>
      <c r="AK129" s="864">
        <v>2591357</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129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370962</v>
      </c>
      <c r="AB130" s="862"/>
      <c r="AC130" s="862"/>
      <c r="AD130" s="862"/>
      <c r="AE130" s="863"/>
      <c r="AF130" s="864">
        <v>358859</v>
      </c>
      <c r="AG130" s="862"/>
      <c r="AH130" s="862"/>
      <c r="AI130" s="862"/>
      <c r="AJ130" s="863"/>
      <c r="AK130" s="864">
        <v>350331</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8.6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2270639</v>
      </c>
      <c r="AB131" s="845"/>
      <c r="AC131" s="845"/>
      <c r="AD131" s="845"/>
      <c r="AE131" s="846"/>
      <c r="AF131" s="847">
        <v>2244028</v>
      </c>
      <c r="AG131" s="845"/>
      <c r="AH131" s="845"/>
      <c r="AI131" s="845"/>
      <c r="AJ131" s="846"/>
      <c r="AK131" s="847">
        <v>2241026</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v>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9.3110793919999999</v>
      </c>
      <c r="AB132" s="825"/>
      <c r="AC132" s="825"/>
      <c r="AD132" s="825"/>
      <c r="AE132" s="826"/>
      <c r="AF132" s="827">
        <v>8.6866117539999994</v>
      </c>
      <c r="AG132" s="825"/>
      <c r="AH132" s="825"/>
      <c r="AI132" s="825"/>
      <c r="AJ132" s="826"/>
      <c r="AK132" s="827">
        <v>7.855107437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8.6</v>
      </c>
      <c r="AB133" s="804"/>
      <c r="AC133" s="804"/>
      <c r="AD133" s="804"/>
      <c r="AE133" s="805"/>
      <c r="AF133" s="803">
        <v>8.6999999999999993</v>
      </c>
      <c r="AG133" s="804"/>
      <c r="AH133" s="804"/>
      <c r="AI133" s="804"/>
      <c r="AJ133" s="805"/>
      <c r="AK133" s="803">
        <v>8.6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NDjzGzk7VluI7emm11owRjapB1tjJNeJsSJxJvLvKglPVMeo2zEILb9Uqysn10UOTdks42urro1alMoCb+coA==" saltValue="UrsZNiuf/z+TY6SfIDrd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G19" zoomScaleNormal="85" zoomScaleSheetLayoutView="100" workbookViewId="0">
      <selection activeCell="R8" sqref="V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Dl/SFSFbfeakcq3Sq5KaK2jgTjKuUN6mNHoo2jhVY6TTnRCZOEpAIjse8bgnfI31NvtP6lQtnPSukcvTy2q1A==" saltValue="yx5ampfkKtbkwIFkD+oh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7" zoomScaleNormal="100" zoomScaleSheetLayoutView="55" workbookViewId="0">
      <selection activeCell="R8" sqref="V8"/>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ULJkaGC7zJGjDSwumJsFqTYvxN0LtXjIGHkvXJr98KgCvthDRTT3LnuLFNnt0+AIg6soV7b5Gk1X1I94hRUqg==" saltValue="EtK2/eX60IASeVB3+1/Ymg=="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D1" workbookViewId="0">
      <selection activeCell="R8" sqref="V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504</v>
      </c>
      <c r="AL9" s="1232"/>
      <c r="AM9" s="1232"/>
      <c r="AN9" s="1233"/>
      <c r="AO9" s="313">
        <v>695690</v>
      </c>
      <c r="AP9" s="313">
        <v>123634</v>
      </c>
      <c r="AQ9" s="314">
        <v>114878</v>
      </c>
      <c r="AR9" s="315">
        <v>7.6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505</v>
      </c>
      <c r="AL10" s="1232"/>
      <c r="AM10" s="1232"/>
      <c r="AN10" s="1233"/>
      <c r="AO10" s="316">
        <v>85429</v>
      </c>
      <c r="AP10" s="316">
        <v>15182</v>
      </c>
      <c r="AQ10" s="317">
        <v>13315</v>
      </c>
      <c r="AR10" s="318">
        <v>14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506</v>
      </c>
      <c r="AL11" s="1232"/>
      <c r="AM11" s="1232"/>
      <c r="AN11" s="1233"/>
      <c r="AO11" s="316">
        <v>89973</v>
      </c>
      <c r="AP11" s="316">
        <v>15990</v>
      </c>
      <c r="AQ11" s="317">
        <v>14277</v>
      </c>
      <c r="AR11" s="318">
        <v>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507</v>
      </c>
      <c r="AL12" s="1232"/>
      <c r="AM12" s="1232"/>
      <c r="AN12" s="1233"/>
      <c r="AO12" s="316" t="s">
        <v>508</v>
      </c>
      <c r="AP12" s="316" t="s">
        <v>508</v>
      </c>
      <c r="AQ12" s="317">
        <v>1942</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509</v>
      </c>
      <c r="AL13" s="1232"/>
      <c r="AM13" s="1232"/>
      <c r="AN13" s="1233"/>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510</v>
      </c>
      <c r="AL14" s="1232"/>
      <c r="AM14" s="1232"/>
      <c r="AN14" s="1233"/>
      <c r="AO14" s="316">
        <v>24495</v>
      </c>
      <c r="AP14" s="316">
        <v>4353</v>
      </c>
      <c r="AQ14" s="317">
        <v>4702</v>
      </c>
      <c r="AR14" s="318">
        <v>-7.4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511</v>
      </c>
      <c r="AL15" s="1232"/>
      <c r="AM15" s="1232"/>
      <c r="AN15" s="1233"/>
      <c r="AO15" s="316">
        <v>35576</v>
      </c>
      <c r="AP15" s="316">
        <v>6322</v>
      </c>
      <c r="AQ15" s="317">
        <v>3059</v>
      </c>
      <c r="AR15" s="318">
        <v>106.7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512</v>
      </c>
      <c r="AL16" s="1235"/>
      <c r="AM16" s="1235"/>
      <c r="AN16" s="1236"/>
      <c r="AO16" s="316">
        <v>-59233</v>
      </c>
      <c r="AP16" s="316">
        <v>-10527</v>
      </c>
      <c r="AQ16" s="317">
        <v>-10160</v>
      </c>
      <c r="AR16" s="318">
        <v>3.6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187</v>
      </c>
      <c r="AL17" s="1235"/>
      <c r="AM17" s="1235"/>
      <c r="AN17" s="1236"/>
      <c r="AO17" s="316">
        <v>871930</v>
      </c>
      <c r="AP17" s="316">
        <v>154955</v>
      </c>
      <c r="AQ17" s="317">
        <v>142011</v>
      </c>
      <c r="AR17" s="318">
        <v>9.1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517</v>
      </c>
      <c r="AL21" s="1229"/>
      <c r="AM21" s="1229"/>
      <c r="AN21" s="1230"/>
      <c r="AO21" s="328">
        <v>14.75</v>
      </c>
      <c r="AP21" s="329">
        <v>13.22</v>
      </c>
      <c r="AQ21" s="330">
        <v>1.53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518</v>
      </c>
      <c r="AL22" s="1229"/>
      <c r="AM22" s="1229"/>
      <c r="AN22" s="1230"/>
      <c r="AO22" s="333">
        <v>100.4</v>
      </c>
      <c r="AP22" s="334">
        <v>95.9</v>
      </c>
      <c r="AQ22" s="335">
        <v>4.5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522</v>
      </c>
      <c r="AL32" s="1220"/>
      <c r="AM32" s="1220"/>
      <c r="AN32" s="1221"/>
      <c r="AO32" s="343">
        <v>361630</v>
      </c>
      <c r="AP32" s="343">
        <v>64267</v>
      </c>
      <c r="AQ32" s="344">
        <v>72897</v>
      </c>
      <c r="AR32" s="345">
        <v>-11.8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523</v>
      </c>
      <c r="AL33" s="1220"/>
      <c r="AM33" s="1220"/>
      <c r="AN33" s="1221"/>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524</v>
      </c>
      <c r="AL34" s="1220"/>
      <c r="AM34" s="1220"/>
      <c r="AN34" s="1221"/>
      <c r="AO34" s="343" t="s">
        <v>508</v>
      </c>
      <c r="AP34" s="343" t="s">
        <v>508</v>
      </c>
      <c r="AQ34" s="344">
        <v>43</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525</v>
      </c>
      <c r="AL35" s="1220"/>
      <c r="AM35" s="1220"/>
      <c r="AN35" s="1221"/>
      <c r="AO35" s="343">
        <v>153656</v>
      </c>
      <c r="AP35" s="343">
        <v>27307</v>
      </c>
      <c r="AQ35" s="344">
        <v>23889</v>
      </c>
      <c r="AR35" s="345">
        <v>14.3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526</v>
      </c>
      <c r="AL36" s="1220"/>
      <c r="AM36" s="1220"/>
      <c r="AN36" s="1221"/>
      <c r="AO36" s="343">
        <v>3171</v>
      </c>
      <c r="AP36" s="343">
        <v>564</v>
      </c>
      <c r="AQ36" s="344">
        <v>3700</v>
      </c>
      <c r="AR36" s="345">
        <v>-84.8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527</v>
      </c>
      <c r="AL37" s="1220"/>
      <c r="AM37" s="1220"/>
      <c r="AN37" s="1221"/>
      <c r="AO37" s="343">
        <v>7909</v>
      </c>
      <c r="AP37" s="343">
        <v>1406</v>
      </c>
      <c r="AQ37" s="344">
        <v>740</v>
      </c>
      <c r="AR37" s="345">
        <v>90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528</v>
      </c>
      <c r="AL38" s="1223"/>
      <c r="AM38" s="1223"/>
      <c r="AN38" s="1224"/>
      <c r="AO38" s="346" t="s">
        <v>508</v>
      </c>
      <c r="AP38" s="346" t="s">
        <v>508</v>
      </c>
      <c r="AQ38" s="347">
        <v>3</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529</v>
      </c>
      <c r="AL39" s="1223"/>
      <c r="AM39" s="1223"/>
      <c r="AN39" s="1224"/>
      <c r="AO39" s="343" t="s">
        <v>508</v>
      </c>
      <c r="AP39" s="343" t="s">
        <v>508</v>
      </c>
      <c r="AQ39" s="344">
        <v>-2140</v>
      </c>
      <c r="AR39" s="345" t="s">
        <v>508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530</v>
      </c>
      <c r="AL40" s="1220"/>
      <c r="AM40" s="1220"/>
      <c r="AN40" s="1221"/>
      <c r="AO40" s="343">
        <v>-350331</v>
      </c>
      <c r="AP40" s="343">
        <v>-62259</v>
      </c>
      <c r="AQ40" s="344">
        <v>-70880</v>
      </c>
      <c r="AR40" s="345">
        <v>-12.2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297</v>
      </c>
      <c r="AL41" s="1226"/>
      <c r="AM41" s="1226"/>
      <c r="AN41" s="1227"/>
      <c r="AO41" s="343">
        <v>176035</v>
      </c>
      <c r="AP41" s="343">
        <v>31284</v>
      </c>
      <c r="AQ41" s="344">
        <v>28253</v>
      </c>
      <c r="AR41" s="345">
        <v>10.7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499</v>
      </c>
      <c r="AN49" s="1214" t="s">
        <v>534</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1318510</v>
      </c>
      <c r="AN51" s="365">
        <v>221338</v>
      </c>
      <c r="AO51" s="366">
        <v>-33.200000000000003</v>
      </c>
      <c r="AP51" s="367">
        <v>128611</v>
      </c>
      <c r="AQ51" s="368">
        <v>0.1</v>
      </c>
      <c r="AR51" s="369">
        <v>-33.299999999999997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795883</v>
      </c>
      <c r="AN52" s="373">
        <v>133605</v>
      </c>
      <c r="AO52" s="374">
        <v>38.799999999999997</v>
      </c>
      <c r="AP52" s="375">
        <v>61552</v>
      </c>
      <c r="AQ52" s="376">
        <v>-1.9</v>
      </c>
      <c r="AR52" s="377">
        <v>40.700000000000003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976072</v>
      </c>
      <c r="AN53" s="365">
        <v>165632</v>
      </c>
      <c r="AO53" s="366">
        <v>-25.2</v>
      </c>
      <c r="AP53" s="367">
        <v>138651</v>
      </c>
      <c r="AQ53" s="368">
        <v>7.8</v>
      </c>
      <c r="AR53" s="369">
        <v>-33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422613</v>
      </c>
      <c r="AN54" s="373">
        <v>71714</v>
      </c>
      <c r="AO54" s="374">
        <v>-46.3</v>
      </c>
      <c r="AP54" s="375">
        <v>71211</v>
      </c>
      <c r="AQ54" s="376">
        <v>15.7</v>
      </c>
      <c r="AR54" s="377">
        <v>-62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1341380</v>
      </c>
      <c r="AN55" s="365">
        <v>231992</v>
      </c>
      <c r="AO55" s="366">
        <v>40.1</v>
      </c>
      <c r="AP55" s="367">
        <v>122882</v>
      </c>
      <c r="AQ55" s="368">
        <v>-11.4</v>
      </c>
      <c r="AR55" s="369">
        <v>51.5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505016</v>
      </c>
      <c r="AN56" s="373">
        <v>87343</v>
      </c>
      <c r="AO56" s="374">
        <v>21.8</v>
      </c>
      <c r="AP56" s="375">
        <v>65785</v>
      </c>
      <c r="AQ56" s="376">
        <v>-7.6</v>
      </c>
      <c r="AR56" s="377">
        <v>29.4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1247861</v>
      </c>
      <c r="AN57" s="365">
        <v>219231</v>
      </c>
      <c r="AO57" s="366">
        <v>-5.5</v>
      </c>
      <c r="AP57" s="367">
        <v>114790</v>
      </c>
      <c r="AQ57" s="368">
        <v>-6.6</v>
      </c>
      <c r="AR57" s="369">
        <v>1.1000000000000001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410392</v>
      </c>
      <c r="AN58" s="373">
        <v>72100</v>
      </c>
      <c r="AO58" s="374">
        <v>-17.5</v>
      </c>
      <c r="AP58" s="375">
        <v>55601</v>
      </c>
      <c r="AQ58" s="376">
        <v>-15.5</v>
      </c>
      <c r="AR58" s="377">
        <v>-2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1213391</v>
      </c>
      <c r="AN59" s="365">
        <v>215637</v>
      </c>
      <c r="AO59" s="366">
        <v>-1.6</v>
      </c>
      <c r="AP59" s="367">
        <v>126262</v>
      </c>
      <c r="AQ59" s="368">
        <v>10</v>
      </c>
      <c r="AR59" s="369">
        <v>-11.6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405470</v>
      </c>
      <c r="AN60" s="373">
        <v>72058</v>
      </c>
      <c r="AO60" s="374">
        <v>-0.1</v>
      </c>
      <c r="AP60" s="375">
        <v>56769</v>
      </c>
      <c r="AQ60" s="376">
        <v>2.1</v>
      </c>
      <c r="AR60" s="377">
        <v>-2.2000000000000002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1219443</v>
      </c>
      <c r="AN61" s="380">
        <v>210766</v>
      </c>
      <c r="AO61" s="381">
        <v>-5.0999999999999996</v>
      </c>
      <c r="AP61" s="382">
        <v>126239</v>
      </c>
      <c r="AQ61" s="383">
        <v>0</v>
      </c>
      <c r="AR61" s="369">
        <v>-5.0999999999999996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507875</v>
      </c>
      <c r="AN62" s="373">
        <v>87364</v>
      </c>
      <c r="AO62" s="374">
        <v>-0.7</v>
      </c>
      <c r="AP62" s="375">
        <v>62184</v>
      </c>
      <c r="AQ62" s="376">
        <v>-1.4</v>
      </c>
      <c r="AR62" s="377">
        <v>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pxJ6nk1iqZtA9lIAi2aT6ua2OuplzsHje2SgIcZVZL7F/U8lJDFmrASpR2/uOasspfpf/7eLAweCFH4Xi78uQ==" saltValue="ghSRu4OGus6TTmYoOSt/7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H92" zoomScaleNormal="100" zoomScaleSheetLayoutView="55" workbookViewId="0">
      <selection activeCell="R8" sqref="V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BoItTdwzbub7ClBnGwvvtueS/ZcLuUfHPXbufb39ht7J7eIas3kBqeqUpFKLN1sG+Q220Q002vTkPX/+1tDDDg==" saltValue="ndP/fMKdUToxyUjCzt6us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R8" sqref="V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sM3JzS1N5EjSjGrIGRVUGqrvnKtJIijh1Hrmz1TP76kgXfrYzz6DChy3+j+BUCJTLiRJvhJMcBZHr/99p6wuoA==" saltValue="SM2aKEqeggbuPc2QxgOj1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0"/>
  <sheetViews>
    <sheetView showGridLines="0" topLeftCell="A39" zoomScale="70" zoomScaleNormal="70" zoomScaleSheetLayoutView="100" workbookViewId="0">
      <selection activeCell="R8" sqref="V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7" t="s">
        <v>3</v>
      </c>
      <c r="D47" s="1237"/>
      <c r="E47" s="1238"/>
      <c r="F47" s="11">
        <v>41.26</v>
      </c>
      <c r="G47" s="12">
        <v>37.979999999999997</v>
      </c>
      <c r="H47" s="12">
        <v>36.630000000000003</v>
      </c>
      <c r="I47" s="12">
        <v>30.24</v>
      </c>
      <c r="J47" s="13">
        <v>27.44</v>
      </c>
    </row>
    <row r="48" spans="2:10" ht="57.75" customHeight="1" x14ac:dyDescent="0.15">
      <c r="B48" s="14"/>
      <c r="C48" s="1239" t="s">
        <v>4</v>
      </c>
      <c r="D48" s="1239"/>
      <c r="E48" s="1240"/>
      <c r="F48" s="15">
        <v>6.47</v>
      </c>
      <c r="G48" s="16">
        <v>5.63</v>
      </c>
      <c r="H48" s="16">
        <v>6.97</v>
      </c>
      <c r="I48" s="16">
        <v>5.84</v>
      </c>
      <c r="J48" s="17">
        <v>2.68</v>
      </c>
    </row>
    <row r="49" spans="2:10" ht="57.75" customHeight="1" thickBot="1" x14ac:dyDescent="0.2">
      <c r="B49" s="18"/>
      <c r="C49" s="1241" t="s">
        <v>5</v>
      </c>
      <c r="D49" s="1241"/>
      <c r="E49" s="1242"/>
      <c r="F49" s="19">
        <v>0.11</v>
      </c>
      <c r="G49" s="20" t="s">
        <v>555</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sheetData>
  <sheetProtection algorithmName="SHA-512" hashValue="/gT58nLFazcCg9fxBg3j18gVAgUw8XXiHU4bztg7h7e9o2zrD8IrQ2YHLNjym2NpCc63qSuHGr1DLXFfYhwbrQ==" saltValue="w6ZScXJrvz9AkzoYNuS9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2021-09-13T06:43:44Z</cp:lastPrinted>
  <dcterms:created xsi:type="dcterms:W3CDTF">2021-02-05T01:18:44Z</dcterms:created>
  <dcterms:modified xsi:type="dcterms:W3CDTF">2021-09-13T06:43:54Z</dcterms:modified>
  <cp:category/>
</cp:coreProperties>
</file>