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510" windowWidth="7470" windowHeight="7515" activeTab="0"/>
  </bookViews>
  <sheets>
    <sheet name="Sheet1" sheetId="1" r:id="rId1"/>
  </sheets>
  <definedNames>
    <definedName name="_xlnm.Print_Area" localSheetId="0">'Sheet1'!$A$1:$T$81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<sst xmlns="http://schemas.openxmlformats.org/spreadsheetml/2006/main" count="100" uniqueCount="90">
  <si>
    <t>会津若松市</t>
  </si>
  <si>
    <t>会津坂下町</t>
  </si>
  <si>
    <t>伊達郡計</t>
  </si>
  <si>
    <t>安達郡計</t>
  </si>
  <si>
    <t>岩瀬郡計</t>
  </si>
  <si>
    <t>南会津郡計</t>
  </si>
  <si>
    <t>耶麻郡計</t>
  </si>
  <si>
    <t>河沼郡計</t>
  </si>
  <si>
    <t>大沼郡計</t>
  </si>
  <si>
    <t>西白河郡計</t>
  </si>
  <si>
    <t>東白川郡計</t>
  </si>
  <si>
    <t>石川郡計</t>
  </si>
  <si>
    <t>田村郡計</t>
  </si>
  <si>
    <t>双葉郡計</t>
  </si>
  <si>
    <t>相馬郡計</t>
  </si>
  <si>
    <t>市計</t>
  </si>
  <si>
    <t>市町村名</t>
  </si>
  <si>
    <t>男</t>
  </si>
  <si>
    <t>女</t>
  </si>
  <si>
    <t>計</t>
  </si>
  <si>
    <t>差異</t>
  </si>
  <si>
    <t>福島市</t>
  </si>
  <si>
    <t>郡山市</t>
  </si>
  <si>
    <t>いわき市</t>
  </si>
  <si>
    <t>白河市</t>
  </si>
  <si>
    <t>二本松市</t>
  </si>
  <si>
    <t>喜多方市</t>
  </si>
  <si>
    <t>須賀川市</t>
  </si>
  <si>
    <t>相馬市</t>
  </si>
  <si>
    <t>町村計</t>
  </si>
  <si>
    <t>県計</t>
  </si>
  <si>
    <t>計(A)</t>
  </si>
  <si>
    <t>計(B)</t>
  </si>
  <si>
    <t>(A)-(B)</t>
  </si>
  <si>
    <t>桑折町</t>
  </si>
  <si>
    <t>国見町</t>
  </si>
  <si>
    <t>川俣町</t>
  </si>
  <si>
    <t>大玉村</t>
  </si>
  <si>
    <t>北塩原村</t>
  </si>
  <si>
    <t>西会津町</t>
  </si>
  <si>
    <t>有　権　者　数</t>
  </si>
  <si>
    <t>投　票　者　数</t>
  </si>
  <si>
    <t>棄　権　者　数</t>
  </si>
  <si>
    <t>投　　票　　率</t>
  </si>
  <si>
    <t>前　回　投　票　率</t>
  </si>
  <si>
    <t>検算</t>
  </si>
  <si>
    <t>平成２１年８月３０日執行　最高裁判所裁判官国民審査　確定投票率</t>
  </si>
  <si>
    <t>田村市</t>
  </si>
  <si>
    <t>南相馬市</t>
  </si>
  <si>
    <t>伊達市</t>
  </si>
  <si>
    <t>本宮市</t>
  </si>
  <si>
    <t>南会津町</t>
  </si>
  <si>
    <t>会津美里町</t>
  </si>
  <si>
    <t>鏡石町</t>
  </si>
  <si>
    <t>天栄村</t>
  </si>
  <si>
    <t>磐梯町</t>
  </si>
  <si>
    <t>猪苗代町</t>
  </si>
  <si>
    <t>下郷町</t>
  </si>
  <si>
    <t>檜枝岐村</t>
  </si>
  <si>
    <t>只見町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</si>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</sst>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.00_ "/>
    <numFmt numFmtId="179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0" xfId="0" applyNumberFormat="1" applyFill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/>
      <protection/>
    </xf>
    <xf numFmtId="179" fontId="0" fillId="0" borderId="0" xfId="0" applyNumberFormat="1" applyFill="1" applyAlignment="1">
      <alignment/>
    </xf>
    <xf numFmtId="179" fontId="0" fillId="0" borderId="11" xfId="0" applyNumberFormat="1" applyFill="1" applyBorder="1" applyAlignment="1" applyProtection="1">
      <alignment/>
      <protection locked="0"/>
    </xf>
    <xf numFmtId="179" fontId="0" fillId="0" borderId="12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13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78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9" xfId="0" applyNumberFormat="1" applyFill="1" applyBorder="1" applyAlignment="1">
      <alignment/>
    </xf>
    <xf numFmtId="178" fontId="0" fillId="0" borderId="1" xfId="0" applyNumberFormat="1" applyFill="1" applyAlignment="1">
      <alignment/>
    </xf>
    <xf numFmtId="0" fontId="3" fillId="0" borderId="3" xfId="0" applyFont="1" applyFill="1" applyBorder="1" applyAlignment="1">
      <alignment/>
    </xf>
    <xf numFmtId="179" fontId="0" fillId="0" borderId="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178" fontId="0" fillId="0" borderId="2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178" fontId="0" fillId="0" borderId="3" xfId="0" applyNumberFormat="1" applyFill="1" applyBorder="1" applyAlignment="1">
      <alignment/>
    </xf>
    <xf numFmtId="178" fontId="0" fillId="0" borderId="5" xfId="0" applyNumberFormat="1" applyFill="1" applyBorder="1" applyAlignment="1">
      <alignment/>
    </xf>
    <xf numFmtId="0" fontId="2" fillId="0" borderId="7" xfId="0" applyFont="1" applyFill="1" applyBorder="1" applyAlignment="1" applyProtection="1">
      <alignment horizontal="distributed"/>
      <protection/>
    </xf>
    <xf numFmtId="0" fontId="3" fillId="0" borderId="8" xfId="0" applyFont="1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9" xfId="0" applyNumberFormat="1" applyFill="1" applyBorder="1" applyAlignment="1">
      <alignment/>
    </xf>
    <xf numFmtId="179" fontId="0" fillId="0" borderId="6" xfId="0" applyNumberFormat="1" applyFill="1" applyBorder="1" applyAlignment="1">
      <alignment/>
    </xf>
    <xf numFmtId="179" fontId="0" fillId="0" borderId="8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179" fontId="0" fillId="0" borderId="0" xfId="0" applyNumberFormat="1" applyAlignment="1">
      <alignment/>
    </xf>
    <xf numFmtId="179" fontId="0" fillId="2" borderId="17" xfId="0" applyNumberFormat="1" applyFill="1" applyBorder="1" applyAlignment="1">
      <alignment/>
    </xf>
    <xf numFmtId="179" fontId="0" fillId="2" borderId="18" xfId="0" applyNumberFormat="1" applyFill="1" applyBorder="1" applyAlignment="1">
      <alignment/>
    </xf>
    <xf numFmtId="179" fontId="0" fillId="2" borderId="19" xfId="0" applyNumberFormat="1" applyFill="1" applyBorder="1" applyAlignment="1">
      <alignment/>
    </xf>
    <xf numFmtId="179" fontId="0" fillId="2" borderId="20" xfId="0" applyNumberFormat="1" applyFill="1" applyBorder="1" applyAlignment="1">
      <alignment/>
    </xf>
    <xf numFmtId="178" fontId="0" fillId="2" borderId="19" xfId="0" applyNumberFormat="1" applyFill="1" applyBorder="1" applyAlignment="1">
      <alignment/>
    </xf>
    <xf numFmtId="178" fontId="0" fillId="2" borderId="18" xfId="0" applyNumberFormat="1" applyFill="1" applyBorder="1" applyAlignment="1">
      <alignment/>
    </xf>
    <xf numFmtId="178" fontId="0" fillId="2" borderId="20" xfId="0" applyNumberFormat="1" applyFill="1" applyBorder="1" applyAlignment="1">
      <alignment/>
    </xf>
    <xf numFmtId="178" fontId="0" fillId="2" borderId="17" xfId="0" applyNumberFormat="1" applyFill="1" applyBorder="1" applyAlignment="1">
      <alignment/>
    </xf>
    <xf numFmtId="178" fontId="0" fillId="2" borderId="21" xfId="0" applyNumberFormat="1" applyFill="1" applyBorder="1" applyAlignment="1">
      <alignment/>
    </xf>
    <xf numFmtId="179" fontId="0" fillId="3" borderId="17" xfId="0" applyNumberFormat="1" applyFill="1" applyBorder="1" applyAlignment="1">
      <alignment/>
    </xf>
    <xf numFmtId="179" fontId="0" fillId="3" borderId="18" xfId="0" applyNumberFormat="1" applyFill="1" applyBorder="1" applyAlignment="1">
      <alignment/>
    </xf>
    <xf numFmtId="179" fontId="0" fillId="3" borderId="19" xfId="0" applyNumberFormat="1" applyFill="1" applyBorder="1" applyAlignment="1">
      <alignment/>
    </xf>
    <xf numFmtId="179" fontId="0" fillId="3" borderId="20" xfId="0" applyNumberFormat="1" applyFill="1" applyBorder="1" applyAlignment="1">
      <alignment/>
    </xf>
    <xf numFmtId="178" fontId="0" fillId="3" borderId="19" xfId="0" applyNumberFormat="1" applyFill="1" applyBorder="1" applyAlignment="1">
      <alignment/>
    </xf>
    <xf numFmtId="178" fontId="0" fillId="3" borderId="18" xfId="0" applyNumberFormat="1" applyFill="1" applyBorder="1" applyAlignment="1">
      <alignment/>
    </xf>
    <xf numFmtId="178" fontId="0" fillId="3" borderId="20" xfId="0" applyNumberFormat="1" applyFill="1" applyBorder="1" applyAlignment="1">
      <alignment/>
    </xf>
    <xf numFmtId="178" fontId="0" fillId="3" borderId="17" xfId="0" applyNumberFormat="1" applyFill="1" applyBorder="1" applyAlignment="1">
      <alignment/>
    </xf>
    <xf numFmtId="178" fontId="0" fillId="3" borderId="21" xfId="0" applyNumberFormat="1" applyFill="1" applyBorder="1" applyAlignment="1">
      <alignment/>
    </xf>
    <xf numFmtId="0" fontId="2" fillId="2" borderId="0" xfId="0" applyFont="1" applyFill="1" applyBorder="1" applyAlignment="1" applyProtection="1">
      <alignment horizontal="distributed"/>
      <protection/>
    </xf>
    <xf numFmtId="0" fontId="3" fillId="2" borderId="12" xfId="0" applyFont="1" applyFill="1" applyBorder="1" applyAlignment="1">
      <alignment/>
    </xf>
    <xf numFmtId="179" fontId="0" fillId="2" borderId="0" xfId="0" applyNumberFormat="1" applyFill="1" applyBorder="1" applyAlignment="1">
      <alignment/>
    </xf>
    <xf numFmtId="179" fontId="0" fillId="2" borderId="1" xfId="0" applyNumberFormat="1" applyFill="1" applyBorder="1" applyAlignment="1">
      <alignment/>
    </xf>
    <xf numFmtId="179" fontId="0" fillId="2" borderId="11" xfId="0" applyNumberFormat="1" applyFill="1" applyBorder="1" applyAlignment="1">
      <alignment/>
    </xf>
    <xf numFmtId="179" fontId="0" fillId="2" borderId="12" xfId="0" applyNumberFormat="1" applyFill="1" applyBorder="1" applyAlignment="1">
      <alignment/>
    </xf>
    <xf numFmtId="178" fontId="0" fillId="2" borderId="11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8" fontId="0" fillId="2" borderId="12" xfId="0" applyNumberFormat="1" applyFill="1" applyBorder="1" applyAlignment="1">
      <alignment/>
    </xf>
    <xf numFmtId="178" fontId="0" fillId="2" borderId="0" xfId="0" applyNumberFormat="1" applyFill="1" applyBorder="1" applyAlignment="1">
      <alignment/>
    </xf>
    <xf numFmtId="178" fontId="0" fillId="2" borderId="14" xfId="0" applyNumberFormat="1" applyFill="1" applyBorder="1" applyAlignment="1">
      <alignment/>
    </xf>
    <xf numFmtId="0" fontId="3" fillId="2" borderId="11" xfId="0" applyFont="1" applyFill="1" applyBorder="1" applyAlignment="1">
      <alignment horizontal="right"/>
    </xf>
    <xf numFmtId="0" fontId="2" fillId="3" borderId="19" xfId="0" applyFont="1" applyFill="1" applyBorder="1" applyAlignment="1" applyProtection="1">
      <alignment horizontal="right"/>
      <protection/>
    </xf>
    <xf numFmtId="0" fontId="3" fillId="3" borderId="17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right"/>
      <protection/>
    </xf>
    <xf numFmtId="0" fontId="3" fillId="2" borderId="17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9" xfId="0" applyFont="1" applyFill="1" applyBorder="1" applyAlignment="1">
      <alignment horizontal="right"/>
    </xf>
    <xf numFmtId="0" fontId="2" fillId="3" borderId="17" xfId="0" applyFont="1" applyFill="1" applyBorder="1" applyAlignment="1">
      <alignment/>
    </xf>
    <xf numFmtId="0" fontId="2" fillId="3" borderId="2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1"/>
  <sheetViews>
    <sheetView tabSelected="1" view="pageBreakPreview" zoomScale="70" zoomScaleNormal="95" zoomScaleSheetLayoutView="7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79" sqref="S79"/>
    </sheetView>
  </sheetViews>
  <sheetFormatPr defaultColWidth="9.00390625" defaultRowHeight="13.5"/>
  <cols>
    <col min="1" max="1" width="4.75390625" style="0" bestFit="1" customWidth="1"/>
    <col min="2" max="2" width="1.25" style="1" customWidth="1"/>
    <col min="3" max="3" width="13.00390625" style="0" customWidth="1"/>
    <col min="4" max="4" width="1.25" style="0" customWidth="1"/>
    <col min="5" max="6" width="9.125" style="0" bestFit="1" customWidth="1"/>
    <col min="7" max="7" width="9.875" style="0" bestFit="1" customWidth="1"/>
    <col min="8" max="21" width="9.125" style="0" bestFit="1" customWidth="1"/>
  </cols>
  <sheetData>
    <row r="1" ht="5.25" customHeight="1"/>
    <row r="2" spans="1:20" ht="21">
      <c r="A2" s="4"/>
      <c r="B2" s="5"/>
      <c r="C2" s="6"/>
      <c r="D2" s="6"/>
      <c r="E2" s="94" t="s">
        <v>46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4"/>
    </row>
    <row r="3" spans="1:21" ht="14.25">
      <c r="A3" s="7"/>
      <c r="B3" s="8"/>
      <c r="C3" s="9" t="s">
        <v>16</v>
      </c>
      <c r="D3" s="10"/>
      <c r="E3" s="91" t="s">
        <v>40</v>
      </c>
      <c r="F3" s="92"/>
      <c r="G3" s="92"/>
      <c r="H3" s="91" t="s">
        <v>41</v>
      </c>
      <c r="I3" s="92"/>
      <c r="J3" s="93"/>
      <c r="K3" s="92" t="s">
        <v>42</v>
      </c>
      <c r="L3" s="92"/>
      <c r="M3" s="92"/>
      <c r="N3" s="91" t="s">
        <v>43</v>
      </c>
      <c r="O3" s="92"/>
      <c r="P3" s="93"/>
      <c r="Q3" s="92" t="s">
        <v>44</v>
      </c>
      <c r="R3" s="92"/>
      <c r="S3" s="93"/>
      <c r="T3" s="11" t="s">
        <v>20</v>
      </c>
      <c r="U3" t="s">
        <v>45</v>
      </c>
    </row>
    <row r="4" spans="1:20" ht="14.25">
      <c r="A4" s="7"/>
      <c r="B4" s="12"/>
      <c r="C4" s="13"/>
      <c r="D4" s="14"/>
      <c r="E4" s="15" t="s">
        <v>17</v>
      </c>
      <c r="F4" s="16" t="s">
        <v>18</v>
      </c>
      <c r="G4" s="17" t="s">
        <v>19</v>
      </c>
      <c r="H4" s="15" t="s">
        <v>17</v>
      </c>
      <c r="I4" s="16" t="s">
        <v>18</v>
      </c>
      <c r="J4" s="18" t="s">
        <v>19</v>
      </c>
      <c r="K4" s="17" t="s">
        <v>17</v>
      </c>
      <c r="L4" s="16" t="s">
        <v>18</v>
      </c>
      <c r="M4" s="17" t="s">
        <v>19</v>
      </c>
      <c r="N4" s="15" t="s">
        <v>17</v>
      </c>
      <c r="O4" s="16" t="s">
        <v>18</v>
      </c>
      <c r="P4" s="18" t="s">
        <v>31</v>
      </c>
      <c r="Q4" s="17" t="s">
        <v>17</v>
      </c>
      <c r="R4" s="16" t="s">
        <v>18</v>
      </c>
      <c r="S4" s="17" t="s">
        <v>32</v>
      </c>
      <c r="T4" s="19" t="s">
        <v>33</v>
      </c>
    </row>
    <row r="5" spans="1:21" ht="14.25">
      <c r="A5" s="20">
        <v>201</v>
      </c>
      <c r="B5" s="21"/>
      <c r="C5" s="22" t="s">
        <v>21</v>
      </c>
      <c r="D5" s="23"/>
      <c r="E5" s="2">
        <v>112170</v>
      </c>
      <c r="F5" s="3">
        <v>123952</v>
      </c>
      <c r="G5" s="24">
        <f>SUM(E5:F5)</f>
        <v>236122</v>
      </c>
      <c r="H5" s="25">
        <v>80842</v>
      </c>
      <c r="I5" s="3">
        <v>87903</v>
      </c>
      <c r="J5" s="26">
        <f>SUM(H5:I5)</f>
        <v>168745</v>
      </c>
      <c r="K5" s="2">
        <f>E5-H5</f>
        <v>31328</v>
      </c>
      <c r="L5" s="3">
        <f aca="true" t="shared" si="0" ref="L5:L17">F5-I5</f>
        <v>36049</v>
      </c>
      <c r="M5" s="24">
        <f>SUM(K5:L5)</f>
        <v>67377</v>
      </c>
      <c r="N5" s="27">
        <f>+H5/E5*100</f>
        <v>72.07096371578854</v>
      </c>
      <c r="O5" s="28">
        <f aca="true" t="shared" si="1" ref="O5:O46">+I5/F5*100</f>
        <v>70.91696785852588</v>
      </c>
      <c r="P5" s="29">
        <f aca="true" t="shared" si="2" ref="P5:P46">+J5/G5*100</f>
        <v>71.46517478252767</v>
      </c>
      <c r="Q5" s="30">
        <v>68.54</v>
      </c>
      <c r="R5" s="31">
        <v>68.69</v>
      </c>
      <c r="S5" s="30">
        <v>68.62</v>
      </c>
      <c r="T5" s="32">
        <f>+P5-S5</f>
        <v>2.845174782527664</v>
      </c>
      <c r="U5" s="57">
        <f>+G5-J5-M5</f>
        <v>0</v>
      </c>
    </row>
    <row r="6" spans="1:21" ht="14.25">
      <c r="A6" s="4">
        <v>202</v>
      </c>
      <c r="B6" s="33"/>
      <c r="C6" s="22" t="s">
        <v>0</v>
      </c>
      <c r="D6" s="23"/>
      <c r="E6" s="2">
        <v>47758</v>
      </c>
      <c r="F6" s="3">
        <v>54156</v>
      </c>
      <c r="G6" s="24">
        <f aca="true" t="shared" si="3" ref="G6:G47">SUM(E6:F6)</f>
        <v>101914</v>
      </c>
      <c r="H6" s="25">
        <v>34840</v>
      </c>
      <c r="I6" s="3">
        <v>38818</v>
      </c>
      <c r="J6" s="26">
        <f aca="true" t="shared" si="4" ref="J6:J47">SUM(H6:I6)</f>
        <v>73658</v>
      </c>
      <c r="K6" s="2">
        <f aca="true" t="shared" si="5" ref="K6:K17">E6-H6</f>
        <v>12918</v>
      </c>
      <c r="L6" s="3">
        <f t="shared" si="0"/>
        <v>15338</v>
      </c>
      <c r="M6" s="24">
        <f aca="true" t="shared" si="6" ref="M6:M12">SUM(K6:L6)</f>
        <v>28256</v>
      </c>
      <c r="N6" s="27">
        <f aca="true" t="shared" si="7" ref="N6:N47">+H6/E6*100</f>
        <v>72.95112860672558</v>
      </c>
      <c r="O6" s="28">
        <f t="shared" si="1"/>
        <v>71.6781150749686</v>
      </c>
      <c r="P6" s="29">
        <f t="shared" si="2"/>
        <v>72.27466295111564</v>
      </c>
      <c r="Q6" s="30">
        <v>69.41</v>
      </c>
      <c r="R6" s="28">
        <v>69.78</v>
      </c>
      <c r="S6" s="30">
        <v>69.61</v>
      </c>
      <c r="T6" s="32">
        <f aca="true" t="shared" si="8" ref="T6:T47">+P6-S6</f>
        <v>2.6646629511156448</v>
      </c>
      <c r="U6" s="57">
        <f aca="true" t="shared" si="9" ref="U6:U47">+G6-J6-M6</f>
        <v>0</v>
      </c>
    </row>
    <row r="7" spans="1:21" ht="14.25">
      <c r="A7" s="20">
        <v>203</v>
      </c>
      <c r="B7" s="33"/>
      <c r="C7" s="22" t="s">
        <v>22</v>
      </c>
      <c r="D7" s="23"/>
      <c r="E7" s="2">
        <v>128773</v>
      </c>
      <c r="F7" s="3">
        <v>137848</v>
      </c>
      <c r="G7" s="24">
        <f t="shared" si="3"/>
        <v>266621</v>
      </c>
      <c r="H7" s="25">
        <v>87456</v>
      </c>
      <c r="I7" s="3">
        <v>93284</v>
      </c>
      <c r="J7" s="26">
        <f t="shared" si="4"/>
        <v>180740</v>
      </c>
      <c r="K7" s="2">
        <f t="shared" si="5"/>
        <v>41317</v>
      </c>
      <c r="L7" s="3">
        <f t="shared" si="0"/>
        <v>44564</v>
      </c>
      <c r="M7" s="24">
        <f t="shared" si="6"/>
        <v>85881</v>
      </c>
      <c r="N7" s="27">
        <f t="shared" si="7"/>
        <v>67.91485792829242</v>
      </c>
      <c r="O7" s="28">
        <f t="shared" si="1"/>
        <v>67.67163832627242</v>
      </c>
      <c r="P7" s="29">
        <f t="shared" si="2"/>
        <v>67.78910888489655</v>
      </c>
      <c r="Q7" s="30">
        <v>65.16242937853107</v>
      </c>
      <c r="R7" s="28">
        <v>67.04472454201095</v>
      </c>
      <c r="S7" s="30">
        <v>66.13217990710201</v>
      </c>
      <c r="T7" s="32">
        <f t="shared" si="8"/>
        <v>1.6569289777945357</v>
      </c>
      <c r="U7" s="57">
        <f t="shared" si="9"/>
        <v>0</v>
      </c>
    </row>
    <row r="8" spans="1:21" ht="14.25">
      <c r="A8" s="4">
        <v>204</v>
      </c>
      <c r="B8" s="33"/>
      <c r="C8" s="22" t="s">
        <v>23</v>
      </c>
      <c r="D8" s="23"/>
      <c r="E8" s="2">
        <v>136415</v>
      </c>
      <c r="F8" s="3">
        <v>147239</v>
      </c>
      <c r="G8" s="24">
        <f t="shared" si="3"/>
        <v>283654</v>
      </c>
      <c r="H8" s="25">
        <v>89801</v>
      </c>
      <c r="I8" s="3">
        <v>96431</v>
      </c>
      <c r="J8" s="26">
        <f t="shared" si="4"/>
        <v>186232</v>
      </c>
      <c r="K8" s="2">
        <f t="shared" si="5"/>
        <v>46614</v>
      </c>
      <c r="L8" s="3">
        <f t="shared" si="0"/>
        <v>50808</v>
      </c>
      <c r="M8" s="24">
        <f t="shared" si="6"/>
        <v>97422</v>
      </c>
      <c r="N8" s="27">
        <f t="shared" si="7"/>
        <v>65.82927097459957</v>
      </c>
      <c r="O8" s="28">
        <f t="shared" si="1"/>
        <v>65.4928381746684</v>
      </c>
      <c r="P8" s="29">
        <f t="shared" si="2"/>
        <v>65.6546355771468</v>
      </c>
      <c r="Q8" s="30">
        <v>67.64053548335825</v>
      </c>
      <c r="R8" s="28">
        <v>70.20278714740704</v>
      </c>
      <c r="S8" s="30">
        <v>68.97</v>
      </c>
      <c r="T8" s="32">
        <f t="shared" si="8"/>
        <v>-3.315364422853193</v>
      </c>
      <c r="U8" s="57">
        <f t="shared" si="9"/>
        <v>0</v>
      </c>
    </row>
    <row r="9" spans="1:21" ht="14.25">
      <c r="A9" s="20">
        <v>205</v>
      </c>
      <c r="B9" s="33"/>
      <c r="C9" s="22" t="s">
        <v>24</v>
      </c>
      <c r="D9" s="23"/>
      <c r="E9" s="2">
        <v>25355</v>
      </c>
      <c r="F9" s="3">
        <v>26654</v>
      </c>
      <c r="G9" s="24">
        <f t="shared" si="3"/>
        <v>52009</v>
      </c>
      <c r="H9" s="25">
        <v>18000</v>
      </c>
      <c r="I9" s="3">
        <v>18931</v>
      </c>
      <c r="J9" s="26">
        <f t="shared" si="4"/>
        <v>36931</v>
      </c>
      <c r="K9" s="2">
        <f t="shared" si="5"/>
        <v>7355</v>
      </c>
      <c r="L9" s="3">
        <f t="shared" si="0"/>
        <v>7723</v>
      </c>
      <c r="M9" s="24">
        <f t="shared" si="6"/>
        <v>15078</v>
      </c>
      <c r="N9" s="27">
        <f t="shared" si="7"/>
        <v>70.99191480970222</v>
      </c>
      <c r="O9" s="28">
        <f t="shared" si="1"/>
        <v>71.02498686876267</v>
      </c>
      <c r="P9" s="29">
        <f t="shared" si="2"/>
        <v>71.00886385048742</v>
      </c>
      <c r="Q9" s="30">
        <v>67.82354589488011</v>
      </c>
      <c r="R9" s="28">
        <v>69.65921999242711</v>
      </c>
      <c r="S9" s="30">
        <v>68.77</v>
      </c>
      <c r="T9" s="32">
        <f t="shared" si="8"/>
        <v>2.2388638504874194</v>
      </c>
      <c r="U9" s="57">
        <f t="shared" si="9"/>
        <v>0</v>
      </c>
    </row>
    <row r="10" spans="1:21" ht="14.25">
      <c r="A10" s="20">
        <v>207</v>
      </c>
      <c r="B10" s="33"/>
      <c r="C10" s="22" t="s">
        <v>27</v>
      </c>
      <c r="D10" s="23"/>
      <c r="E10" s="2">
        <v>30771</v>
      </c>
      <c r="F10" s="3">
        <v>33053</v>
      </c>
      <c r="G10" s="24">
        <f t="shared" si="3"/>
        <v>63824</v>
      </c>
      <c r="H10" s="25">
        <v>21785</v>
      </c>
      <c r="I10" s="3">
        <v>23066</v>
      </c>
      <c r="J10" s="26">
        <f t="shared" si="4"/>
        <v>44851</v>
      </c>
      <c r="K10" s="2">
        <f t="shared" si="5"/>
        <v>8986</v>
      </c>
      <c r="L10" s="3">
        <f t="shared" si="0"/>
        <v>9987</v>
      </c>
      <c r="M10" s="24">
        <f t="shared" si="6"/>
        <v>18973</v>
      </c>
      <c r="N10" s="27">
        <f t="shared" si="7"/>
        <v>70.79717916219818</v>
      </c>
      <c r="O10" s="28">
        <f t="shared" si="1"/>
        <v>69.78489093274437</v>
      </c>
      <c r="P10" s="29">
        <f t="shared" si="2"/>
        <v>70.27293807971922</v>
      </c>
      <c r="Q10" s="30">
        <v>67.22474739217161</v>
      </c>
      <c r="R10" s="28">
        <v>67.99914623734603</v>
      </c>
      <c r="S10" s="30">
        <v>67.63</v>
      </c>
      <c r="T10" s="32">
        <f t="shared" si="8"/>
        <v>2.6429380797192294</v>
      </c>
      <c r="U10" s="57">
        <f t="shared" si="9"/>
        <v>0</v>
      </c>
    </row>
    <row r="11" spans="1:21" ht="14.25">
      <c r="A11" s="4">
        <v>208</v>
      </c>
      <c r="B11" s="33"/>
      <c r="C11" s="22" t="s">
        <v>26</v>
      </c>
      <c r="D11" s="23"/>
      <c r="E11" s="2">
        <v>20456</v>
      </c>
      <c r="F11" s="3">
        <v>23061</v>
      </c>
      <c r="G11" s="24">
        <f t="shared" si="3"/>
        <v>43517</v>
      </c>
      <c r="H11" s="25">
        <v>15830</v>
      </c>
      <c r="I11" s="3">
        <v>17324</v>
      </c>
      <c r="J11" s="26">
        <f t="shared" si="4"/>
        <v>33154</v>
      </c>
      <c r="K11" s="2">
        <f t="shared" si="5"/>
        <v>4626</v>
      </c>
      <c r="L11" s="3">
        <f t="shared" si="0"/>
        <v>5737</v>
      </c>
      <c r="M11" s="24">
        <f t="shared" si="6"/>
        <v>10363</v>
      </c>
      <c r="N11" s="27">
        <f t="shared" si="7"/>
        <v>77.38560813453266</v>
      </c>
      <c r="O11" s="28">
        <f t="shared" si="1"/>
        <v>75.1225011924895</v>
      </c>
      <c r="P11" s="34">
        <f t="shared" si="2"/>
        <v>76.18631799067032</v>
      </c>
      <c r="Q11" s="35">
        <v>75.00936329588015</v>
      </c>
      <c r="R11" s="28">
        <v>74.33146114510856</v>
      </c>
      <c r="S11" s="30">
        <v>74.65</v>
      </c>
      <c r="T11" s="32">
        <f t="shared" si="8"/>
        <v>1.5363179906703124</v>
      </c>
      <c r="U11" s="57">
        <f t="shared" si="9"/>
        <v>0</v>
      </c>
    </row>
    <row r="12" spans="1:21" ht="14.25">
      <c r="A12" s="20">
        <v>209</v>
      </c>
      <c r="B12" s="33"/>
      <c r="C12" s="22" t="s">
        <v>28</v>
      </c>
      <c r="D12" s="23"/>
      <c r="E12" s="2">
        <v>15019</v>
      </c>
      <c r="F12" s="3">
        <v>16105</v>
      </c>
      <c r="G12" s="24">
        <f t="shared" si="3"/>
        <v>31124</v>
      </c>
      <c r="H12" s="25">
        <v>10897</v>
      </c>
      <c r="I12" s="3">
        <v>11708</v>
      </c>
      <c r="J12" s="26">
        <f t="shared" si="4"/>
        <v>22605</v>
      </c>
      <c r="K12" s="2">
        <f t="shared" si="5"/>
        <v>4122</v>
      </c>
      <c r="L12" s="3">
        <f t="shared" si="0"/>
        <v>4397</v>
      </c>
      <c r="M12" s="24">
        <f t="shared" si="6"/>
        <v>8519</v>
      </c>
      <c r="N12" s="27">
        <f t="shared" si="7"/>
        <v>72.55476396564352</v>
      </c>
      <c r="O12" s="28">
        <f t="shared" si="1"/>
        <v>72.69791990065198</v>
      </c>
      <c r="P12" s="34">
        <f t="shared" si="2"/>
        <v>72.62883948078654</v>
      </c>
      <c r="Q12" s="35">
        <v>69.72379367720465</v>
      </c>
      <c r="R12" s="28">
        <v>70.50981360325885</v>
      </c>
      <c r="S12" s="30">
        <v>70.13</v>
      </c>
      <c r="T12" s="32">
        <f t="shared" si="8"/>
        <v>2.4988394807865433</v>
      </c>
      <c r="U12" s="57">
        <f t="shared" si="9"/>
        <v>0</v>
      </c>
    </row>
    <row r="13" spans="1:21" ht="14.25">
      <c r="A13" s="4">
        <v>210</v>
      </c>
      <c r="B13" s="33"/>
      <c r="C13" s="22" t="s">
        <v>25</v>
      </c>
      <c r="D13" s="23"/>
      <c r="E13" s="2">
        <v>24190</v>
      </c>
      <c r="F13" s="3">
        <v>25843</v>
      </c>
      <c r="G13" s="24">
        <f>SUM(E13:F13)</f>
        <v>50033</v>
      </c>
      <c r="H13" s="25">
        <v>18593</v>
      </c>
      <c r="I13" s="3">
        <v>19714</v>
      </c>
      <c r="J13" s="26">
        <f>SUM(H13:I13)</f>
        <v>38307</v>
      </c>
      <c r="K13" s="2">
        <f t="shared" si="5"/>
        <v>5597</v>
      </c>
      <c r="L13" s="3">
        <f t="shared" si="0"/>
        <v>6129</v>
      </c>
      <c r="M13" s="24">
        <f>SUM(K13:L13)</f>
        <v>11726</v>
      </c>
      <c r="N13" s="27">
        <f aca="true" t="shared" si="10" ref="N13:P17">+H13/E13*100</f>
        <v>76.86233980983877</v>
      </c>
      <c r="O13" s="28">
        <f t="shared" si="10"/>
        <v>76.28371319119297</v>
      </c>
      <c r="P13" s="29">
        <f t="shared" si="10"/>
        <v>76.5634681110467</v>
      </c>
      <c r="Q13" s="30">
        <v>75.6</v>
      </c>
      <c r="R13" s="28">
        <v>76.03</v>
      </c>
      <c r="S13" s="30">
        <v>75.82</v>
      </c>
      <c r="T13" s="32">
        <f>+P13-S13</f>
        <v>0.7434681110467096</v>
      </c>
      <c r="U13" s="57">
        <f>+G13-J13-M13</f>
        <v>0</v>
      </c>
    </row>
    <row r="14" spans="1:21" ht="14.25">
      <c r="A14" s="4">
        <v>211</v>
      </c>
      <c r="B14" s="33"/>
      <c r="C14" s="22" t="s">
        <v>47</v>
      </c>
      <c r="D14" s="23"/>
      <c r="E14" s="2">
        <v>16807</v>
      </c>
      <c r="F14" s="3">
        <v>17695</v>
      </c>
      <c r="G14" s="24">
        <f>SUM(E14:F14)</f>
        <v>34502</v>
      </c>
      <c r="H14" s="25">
        <v>12542</v>
      </c>
      <c r="I14" s="3">
        <v>12797</v>
      </c>
      <c r="J14" s="26">
        <f>SUM(H14:I14)</f>
        <v>25339</v>
      </c>
      <c r="K14" s="2">
        <f t="shared" si="5"/>
        <v>4265</v>
      </c>
      <c r="L14" s="3">
        <f t="shared" si="0"/>
        <v>4898</v>
      </c>
      <c r="M14" s="24">
        <f>SUM(K14:L14)</f>
        <v>9163</v>
      </c>
      <c r="N14" s="27">
        <f t="shared" si="10"/>
        <v>74.6236687094663</v>
      </c>
      <c r="O14" s="28">
        <f t="shared" si="10"/>
        <v>72.31986436846567</v>
      </c>
      <c r="P14" s="29">
        <f t="shared" si="10"/>
        <v>73.44211929743203</v>
      </c>
      <c r="Q14" s="30">
        <v>73.57371328874673</v>
      </c>
      <c r="R14" s="28">
        <v>72.93345105396756</v>
      </c>
      <c r="S14" s="30">
        <v>73.25</v>
      </c>
      <c r="T14" s="32">
        <f>+P14-S14</f>
        <v>0.19211929743202916</v>
      </c>
      <c r="U14" s="57">
        <f>+G14-J14-M14</f>
        <v>0</v>
      </c>
    </row>
    <row r="15" spans="1:21" ht="14.25">
      <c r="A15" s="4">
        <v>212</v>
      </c>
      <c r="B15" s="33"/>
      <c r="C15" s="22" t="s">
        <v>48</v>
      </c>
      <c r="D15" s="23"/>
      <c r="E15" s="2">
        <v>28107</v>
      </c>
      <c r="F15" s="3">
        <v>30489</v>
      </c>
      <c r="G15" s="24">
        <f>SUM(E15:F15)</f>
        <v>58596</v>
      </c>
      <c r="H15" s="25">
        <v>20503</v>
      </c>
      <c r="I15" s="3">
        <v>22047</v>
      </c>
      <c r="J15" s="26">
        <f>SUM(H15:I15)</f>
        <v>42550</v>
      </c>
      <c r="K15" s="2">
        <f t="shared" si="5"/>
        <v>7604</v>
      </c>
      <c r="L15" s="3">
        <f t="shared" si="0"/>
        <v>8442</v>
      </c>
      <c r="M15" s="24">
        <f>SUM(K15:L15)</f>
        <v>16046</v>
      </c>
      <c r="N15" s="27">
        <f t="shared" si="10"/>
        <v>72.94624114989149</v>
      </c>
      <c r="O15" s="28">
        <f t="shared" si="10"/>
        <v>72.31132539604448</v>
      </c>
      <c r="P15" s="29">
        <f t="shared" si="10"/>
        <v>72.61587821694313</v>
      </c>
      <c r="Q15" s="30">
        <v>70.09664382358109</v>
      </c>
      <c r="R15" s="28">
        <v>71.33513757329725</v>
      </c>
      <c r="S15" s="30">
        <v>70.74</v>
      </c>
      <c r="T15" s="32">
        <f>+P15-S15</f>
        <v>1.8758782169431356</v>
      </c>
      <c r="U15" s="57">
        <f>+G15-J15-M15</f>
        <v>0</v>
      </c>
    </row>
    <row r="16" spans="1:21" ht="14.25">
      <c r="A16" s="4">
        <v>213</v>
      </c>
      <c r="B16" s="33"/>
      <c r="C16" s="22" t="s">
        <v>49</v>
      </c>
      <c r="D16" s="23"/>
      <c r="E16" s="2">
        <v>26935</v>
      </c>
      <c r="F16" s="3">
        <v>28843</v>
      </c>
      <c r="G16" s="24">
        <f>SUM(E16:F16)</f>
        <v>55778</v>
      </c>
      <c r="H16" s="25">
        <v>19658</v>
      </c>
      <c r="I16" s="3">
        <v>20988</v>
      </c>
      <c r="J16" s="26">
        <f>SUM(H16:I16)</f>
        <v>40646</v>
      </c>
      <c r="K16" s="2">
        <f t="shared" si="5"/>
        <v>7277</v>
      </c>
      <c r="L16" s="3">
        <f t="shared" si="0"/>
        <v>7855</v>
      </c>
      <c r="M16" s="24">
        <f>SUM(K16:L16)</f>
        <v>15132</v>
      </c>
      <c r="N16" s="27">
        <f t="shared" si="10"/>
        <v>72.9831074809727</v>
      </c>
      <c r="O16" s="28">
        <f t="shared" si="10"/>
        <v>72.76635578823286</v>
      </c>
      <c r="P16" s="29">
        <f t="shared" si="10"/>
        <v>72.87102441822941</v>
      </c>
      <c r="Q16" s="30">
        <v>71.9</v>
      </c>
      <c r="R16" s="28">
        <v>72.34</v>
      </c>
      <c r="S16" s="30">
        <v>72.13</v>
      </c>
      <c r="T16" s="32">
        <f>+P16-S16</f>
        <v>0.741024418229415</v>
      </c>
      <c r="U16" s="57">
        <f>+G16-J16-M16</f>
        <v>0</v>
      </c>
    </row>
    <row r="17" spans="1:21" ht="14.25">
      <c r="A17" s="4">
        <v>214</v>
      </c>
      <c r="B17" s="33"/>
      <c r="C17" s="22" t="s">
        <v>50</v>
      </c>
      <c r="D17" s="23"/>
      <c r="E17" s="2">
        <v>12241</v>
      </c>
      <c r="F17" s="3">
        <v>12977</v>
      </c>
      <c r="G17" s="24">
        <f>SUM(E17:F17)</f>
        <v>25218</v>
      </c>
      <c r="H17" s="25">
        <v>9073</v>
      </c>
      <c r="I17" s="3">
        <v>9677</v>
      </c>
      <c r="J17" s="26">
        <f>SUM(H17:I17)</f>
        <v>18750</v>
      </c>
      <c r="K17" s="2">
        <f t="shared" si="5"/>
        <v>3168</v>
      </c>
      <c r="L17" s="3">
        <f t="shared" si="0"/>
        <v>3300</v>
      </c>
      <c r="M17" s="24">
        <f>SUM(K17:L17)</f>
        <v>6468</v>
      </c>
      <c r="N17" s="27">
        <f t="shared" si="10"/>
        <v>74.11976145739727</v>
      </c>
      <c r="O17" s="28">
        <f t="shared" si="10"/>
        <v>74.57039377359945</v>
      </c>
      <c r="P17" s="29">
        <f t="shared" si="10"/>
        <v>74.35165358077563</v>
      </c>
      <c r="Q17" s="30">
        <v>70.79011721055738</v>
      </c>
      <c r="R17" s="36">
        <v>71.6380061811554</v>
      </c>
      <c r="S17" s="30">
        <v>71.23</v>
      </c>
      <c r="T17" s="32">
        <f>+P17-S17</f>
        <v>3.1216535807756287</v>
      </c>
      <c r="U17" s="57">
        <f>+G17-J17-M17</f>
        <v>0</v>
      </c>
    </row>
    <row r="18" spans="1:21" ht="14.25">
      <c r="A18" s="4"/>
      <c r="B18" s="95" t="s">
        <v>15</v>
      </c>
      <c r="C18" s="96"/>
      <c r="D18" s="97"/>
      <c r="E18" s="58">
        <f>SUM(E5:E17)</f>
        <v>624997</v>
      </c>
      <c r="F18" s="59">
        <f aca="true" t="shared" si="11" ref="F18:M18">SUM(F5:F17)</f>
        <v>677915</v>
      </c>
      <c r="G18" s="58">
        <f t="shared" si="11"/>
        <v>1302912</v>
      </c>
      <c r="H18" s="60">
        <f t="shared" si="11"/>
        <v>439820</v>
      </c>
      <c r="I18" s="59">
        <f t="shared" si="11"/>
        <v>472688</v>
      </c>
      <c r="J18" s="61">
        <f t="shared" si="11"/>
        <v>912508</v>
      </c>
      <c r="K18" s="58">
        <f t="shared" si="11"/>
        <v>185177</v>
      </c>
      <c r="L18" s="59">
        <f t="shared" si="11"/>
        <v>205227</v>
      </c>
      <c r="M18" s="58">
        <f t="shared" si="11"/>
        <v>390404</v>
      </c>
      <c r="N18" s="62">
        <f t="shared" si="7"/>
        <v>70.37153778338136</v>
      </c>
      <c r="O18" s="63">
        <f t="shared" si="1"/>
        <v>69.72673565269983</v>
      </c>
      <c r="P18" s="64">
        <f t="shared" si="2"/>
        <v>70.03604234207683</v>
      </c>
      <c r="Q18" s="65">
        <v>68.55898043393572</v>
      </c>
      <c r="R18" s="63">
        <v>69.75997740548476</v>
      </c>
      <c r="S18" s="65">
        <v>69.18</v>
      </c>
      <c r="T18" s="66">
        <f t="shared" si="8"/>
        <v>0.8560423420768188</v>
      </c>
      <c r="U18" s="57">
        <f t="shared" si="9"/>
        <v>0</v>
      </c>
    </row>
    <row r="19" spans="1:21" ht="14.25">
      <c r="A19" s="4">
        <v>301</v>
      </c>
      <c r="B19" s="33"/>
      <c r="C19" s="22" t="s">
        <v>34</v>
      </c>
      <c r="D19" s="23"/>
      <c r="E19" s="2">
        <v>5204</v>
      </c>
      <c r="F19" s="3">
        <v>5853</v>
      </c>
      <c r="G19" s="24">
        <f t="shared" si="3"/>
        <v>11057</v>
      </c>
      <c r="H19" s="25">
        <v>3923</v>
      </c>
      <c r="I19" s="3">
        <v>4296</v>
      </c>
      <c r="J19" s="26">
        <f t="shared" si="4"/>
        <v>8219</v>
      </c>
      <c r="K19" s="2">
        <f aca="true" t="shared" si="12" ref="K19:L21">E19-H19</f>
        <v>1281</v>
      </c>
      <c r="L19" s="3">
        <f t="shared" si="12"/>
        <v>1557</v>
      </c>
      <c r="M19" s="24">
        <f aca="true" t="shared" si="13" ref="M19:M54">SUM(K19:L19)</f>
        <v>2838</v>
      </c>
      <c r="N19" s="27">
        <f t="shared" si="7"/>
        <v>75.38431975403536</v>
      </c>
      <c r="O19" s="28">
        <f t="shared" si="1"/>
        <v>73.39825730394669</v>
      </c>
      <c r="P19" s="29">
        <f t="shared" si="2"/>
        <v>74.33300171836845</v>
      </c>
      <c r="Q19" s="30">
        <v>72.37663074305162</v>
      </c>
      <c r="R19" s="37">
        <v>72.37615449202352</v>
      </c>
      <c r="S19" s="30">
        <v>72.38</v>
      </c>
      <c r="T19" s="32">
        <f t="shared" si="8"/>
        <v>1.953001718368455</v>
      </c>
      <c r="U19" s="57">
        <f t="shared" si="9"/>
        <v>0</v>
      </c>
    </row>
    <row r="20" spans="1:21" ht="14.25">
      <c r="A20" s="4">
        <v>303</v>
      </c>
      <c r="B20" s="33"/>
      <c r="C20" s="22" t="s">
        <v>35</v>
      </c>
      <c r="D20" s="23"/>
      <c r="E20" s="2">
        <v>4168</v>
      </c>
      <c r="F20" s="3">
        <v>4537</v>
      </c>
      <c r="G20" s="24">
        <f t="shared" si="3"/>
        <v>8705</v>
      </c>
      <c r="H20" s="25">
        <v>3238</v>
      </c>
      <c r="I20" s="3">
        <v>3497</v>
      </c>
      <c r="J20" s="26">
        <f t="shared" si="4"/>
        <v>6735</v>
      </c>
      <c r="K20" s="2">
        <f t="shared" si="12"/>
        <v>930</v>
      </c>
      <c r="L20" s="3">
        <f t="shared" si="12"/>
        <v>1040</v>
      </c>
      <c r="M20" s="24">
        <f t="shared" si="13"/>
        <v>1970</v>
      </c>
      <c r="N20" s="27">
        <f t="shared" si="7"/>
        <v>77.68714011516315</v>
      </c>
      <c r="O20" s="28">
        <f t="shared" si="1"/>
        <v>77.07736389684814</v>
      </c>
      <c r="P20" s="29">
        <f t="shared" si="2"/>
        <v>77.36932797242963</v>
      </c>
      <c r="Q20" s="30">
        <v>76.33692907964196</v>
      </c>
      <c r="R20" s="37">
        <v>75.82063934777945</v>
      </c>
      <c r="S20" s="30">
        <v>76.07</v>
      </c>
      <c r="T20" s="32">
        <f t="shared" si="8"/>
        <v>1.2993279724296372</v>
      </c>
      <c r="U20" s="57">
        <f t="shared" si="9"/>
        <v>0</v>
      </c>
    </row>
    <row r="21" spans="1:21" ht="14.25">
      <c r="A21" s="4">
        <v>308</v>
      </c>
      <c r="B21" s="33"/>
      <c r="C21" s="22" t="s">
        <v>36</v>
      </c>
      <c r="D21" s="23"/>
      <c r="E21" s="2">
        <v>6644</v>
      </c>
      <c r="F21" s="3">
        <v>6964</v>
      </c>
      <c r="G21" s="24">
        <f t="shared" si="3"/>
        <v>13608</v>
      </c>
      <c r="H21" s="25">
        <v>4910</v>
      </c>
      <c r="I21" s="3">
        <v>5021</v>
      </c>
      <c r="J21" s="26">
        <f t="shared" si="4"/>
        <v>9931</v>
      </c>
      <c r="K21" s="2">
        <f t="shared" si="12"/>
        <v>1734</v>
      </c>
      <c r="L21" s="3">
        <f t="shared" si="12"/>
        <v>1943</v>
      </c>
      <c r="M21" s="24">
        <f t="shared" si="13"/>
        <v>3677</v>
      </c>
      <c r="N21" s="27">
        <f t="shared" si="7"/>
        <v>73.90126429861529</v>
      </c>
      <c r="O21" s="28">
        <f t="shared" si="1"/>
        <v>72.09936817920736</v>
      </c>
      <c r="P21" s="29">
        <f t="shared" si="2"/>
        <v>72.97912992357438</v>
      </c>
      <c r="Q21" s="30">
        <v>70.62122519413288</v>
      </c>
      <c r="R21" s="37">
        <v>70.1579950967039</v>
      </c>
      <c r="S21" s="30">
        <v>70.38</v>
      </c>
      <c r="T21" s="32">
        <f t="shared" si="8"/>
        <v>2.599129923574381</v>
      </c>
      <c r="U21" s="57">
        <f t="shared" si="9"/>
        <v>0</v>
      </c>
    </row>
    <row r="22" spans="1:21" ht="14.25">
      <c r="A22" s="4"/>
      <c r="B22" s="88" t="s">
        <v>2</v>
      </c>
      <c r="C22" s="89"/>
      <c r="D22" s="90"/>
      <c r="E22" s="67">
        <f aca="true" t="shared" si="14" ref="E22:M22">SUM(E19:E21)</f>
        <v>16016</v>
      </c>
      <c r="F22" s="68">
        <f t="shared" si="14"/>
        <v>17354</v>
      </c>
      <c r="G22" s="67">
        <f t="shared" si="14"/>
        <v>33370</v>
      </c>
      <c r="H22" s="69">
        <f t="shared" si="14"/>
        <v>12071</v>
      </c>
      <c r="I22" s="68">
        <f t="shared" si="14"/>
        <v>12814</v>
      </c>
      <c r="J22" s="70">
        <f t="shared" si="14"/>
        <v>24885</v>
      </c>
      <c r="K22" s="67">
        <f t="shared" si="14"/>
        <v>3945</v>
      </c>
      <c r="L22" s="68">
        <f t="shared" si="14"/>
        <v>4540</v>
      </c>
      <c r="M22" s="67">
        <f t="shared" si="14"/>
        <v>8485</v>
      </c>
      <c r="N22" s="71">
        <f t="shared" si="7"/>
        <v>75.36838161838162</v>
      </c>
      <c r="O22" s="72">
        <f t="shared" si="1"/>
        <v>73.83888440705313</v>
      </c>
      <c r="P22" s="73">
        <f t="shared" si="2"/>
        <v>74.57296973329338</v>
      </c>
      <c r="Q22" s="74">
        <v>72.68072289156626</v>
      </c>
      <c r="R22" s="72">
        <v>72.36329212607194</v>
      </c>
      <c r="S22" s="74">
        <v>72.52</v>
      </c>
      <c r="T22" s="75">
        <f t="shared" si="8"/>
        <v>2.0529697332933807</v>
      </c>
      <c r="U22" s="57">
        <f t="shared" si="9"/>
        <v>0</v>
      </c>
    </row>
    <row r="23" spans="1:21" ht="14.25">
      <c r="A23" s="4">
        <v>322</v>
      </c>
      <c r="B23" s="33"/>
      <c r="C23" s="22" t="s">
        <v>37</v>
      </c>
      <c r="D23" s="23"/>
      <c r="E23" s="2">
        <v>3344</v>
      </c>
      <c r="F23" s="3">
        <v>3543</v>
      </c>
      <c r="G23" s="24">
        <f t="shared" si="3"/>
        <v>6887</v>
      </c>
      <c r="H23" s="25">
        <v>2566</v>
      </c>
      <c r="I23" s="3">
        <v>2683</v>
      </c>
      <c r="J23" s="26">
        <f t="shared" si="4"/>
        <v>5249</v>
      </c>
      <c r="K23" s="2">
        <f>E23-H23</f>
        <v>778</v>
      </c>
      <c r="L23" s="3">
        <f>F23-I23</f>
        <v>860</v>
      </c>
      <c r="M23" s="24">
        <f t="shared" si="13"/>
        <v>1638</v>
      </c>
      <c r="N23" s="27">
        <f t="shared" si="7"/>
        <v>76.73444976076556</v>
      </c>
      <c r="O23" s="28">
        <f t="shared" si="1"/>
        <v>75.72678521027379</v>
      </c>
      <c r="P23" s="29">
        <f t="shared" si="2"/>
        <v>76.21605924205024</v>
      </c>
      <c r="Q23" s="30">
        <v>71.60157432636997</v>
      </c>
      <c r="R23" s="37">
        <v>74.52173913043478</v>
      </c>
      <c r="S23" s="30">
        <v>73.09</v>
      </c>
      <c r="T23" s="32">
        <f t="shared" si="8"/>
        <v>3.126059242050232</v>
      </c>
      <c r="U23" s="57">
        <f t="shared" si="9"/>
        <v>0</v>
      </c>
    </row>
    <row r="24" spans="1:21" ht="14.25">
      <c r="A24" s="4"/>
      <c r="B24" s="88" t="s">
        <v>3</v>
      </c>
      <c r="C24" s="89"/>
      <c r="D24" s="90"/>
      <c r="E24" s="67">
        <f aca="true" t="shared" si="15" ref="E24:M24">SUM(E23:E23)</f>
        <v>3344</v>
      </c>
      <c r="F24" s="68">
        <f t="shared" si="15"/>
        <v>3543</v>
      </c>
      <c r="G24" s="67">
        <f t="shared" si="15"/>
        <v>6887</v>
      </c>
      <c r="H24" s="69">
        <f t="shared" si="15"/>
        <v>2566</v>
      </c>
      <c r="I24" s="68">
        <f t="shared" si="15"/>
        <v>2683</v>
      </c>
      <c r="J24" s="70">
        <f t="shared" si="15"/>
        <v>5249</v>
      </c>
      <c r="K24" s="67">
        <f t="shared" si="15"/>
        <v>778</v>
      </c>
      <c r="L24" s="68">
        <f t="shared" si="15"/>
        <v>860</v>
      </c>
      <c r="M24" s="67">
        <f t="shared" si="15"/>
        <v>1638</v>
      </c>
      <c r="N24" s="71">
        <f t="shared" si="7"/>
        <v>76.73444976076556</v>
      </c>
      <c r="O24" s="72">
        <f t="shared" si="1"/>
        <v>75.72678521027379</v>
      </c>
      <c r="P24" s="73">
        <f t="shared" si="2"/>
        <v>76.21605924205024</v>
      </c>
      <c r="Q24" s="74">
        <v>71.60157432636997</v>
      </c>
      <c r="R24" s="72">
        <v>74.52173913043478</v>
      </c>
      <c r="S24" s="74">
        <v>73.09</v>
      </c>
      <c r="T24" s="75">
        <f t="shared" si="8"/>
        <v>3.126059242050232</v>
      </c>
      <c r="U24" s="57">
        <f t="shared" si="9"/>
        <v>0</v>
      </c>
    </row>
    <row r="25" spans="1:21" ht="14.25">
      <c r="A25" s="4">
        <v>342</v>
      </c>
      <c r="B25" s="33"/>
      <c r="C25" s="22" t="s">
        <v>53</v>
      </c>
      <c r="D25" s="23"/>
      <c r="E25" s="2">
        <v>4979</v>
      </c>
      <c r="F25" s="3">
        <v>5258</v>
      </c>
      <c r="G25" s="24">
        <f t="shared" si="3"/>
        <v>10237</v>
      </c>
      <c r="H25" s="25">
        <v>3603</v>
      </c>
      <c r="I25" s="3">
        <v>3828</v>
      </c>
      <c r="J25" s="26">
        <f t="shared" si="4"/>
        <v>7431</v>
      </c>
      <c r="K25" s="2">
        <f>E25-H25</f>
        <v>1376</v>
      </c>
      <c r="L25" s="3">
        <f>F25-I25</f>
        <v>1430</v>
      </c>
      <c r="M25" s="24">
        <f t="shared" si="13"/>
        <v>2806</v>
      </c>
      <c r="N25" s="27">
        <f t="shared" si="7"/>
        <v>72.36392849969874</v>
      </c>
      <c r="O25" s="28">
        <f t="shared" si="1"/>
        <v>72.80334728033473</v>
      </c>
      <c r="P25" s="29">
        <f t="shared" si="2"/>
        <v>72.58962586695321</v>
      </c>
      <c r="Q25" s="30">
        <v>69.28251121076234</v>
      </c>
      <c r="R25" s="37">
        <v>70.58485139022052</v>
      </c>
      <c r="S25" s="30">
        <v>69.95</v>
      </c>
      <c r="T25" s="32">
        <f t="shared" si="8"/>
        <v>2.63962586695321</v>
      </c>
      <c r="U25" s="57">
        <f t="shared" si="9"/>
        <v>0</v>
      </c>
    </row>
    <row r="26" spans="1:21" ht="14.25">
      <c r="A26" s="4">
        <v>344</v>
      </c>
      <c r="B26" s="33"/>
      <c r="C26" s="22" t="s">
        <v>54</v>
      </c>
      <c r="D26" s="23"/>
      <c r="E26" s="2">
        <v>2632</v>
      </c>
      <c r="F26" s="3">
        <v>2805</v>
      </c>
      <c r="G26" s="24">
        <f t="shared" si="3"/>
        <v>5437</v>
      </c>
      <c r="H26" s="25">
        <v>2130</v>
      </c>
      <c r="I26" s="3">
        <v>2243</v>
      </c>
      <c r="J26" s="26">
        <f t="shared" si="4"/>
        <v>4373</v>
      </c>
      <c r="K26" s="2">
        <f>E26-H26</f>
        <v>502</v>
      </c>
      <c r="L26" s="3">
        <f>F26-I26</f>
        <v>562</v>
      </c>
      <c r="M26" s="24">
        <f t="shared" si="13"/>
        <v>1064</v>
      </c>
      <c r="N26" s="27">
        <f t="shared" si="7"/>
        <v>80.92705167173251</v>
      </c>
      <c r="O26" s="28">
        <f t="shared" si="1"/>
        <v>79.96434937611409</v>
      </c>
      <c r="P26" s="29">
        <f t="shared" si="2"/>
        <v>80.43038440316352</v>
      </c>
      <c r="Q26" s="30">
        <v>78.90390390390391</v>
      </c>
      <c r="R26" s="37">
        <v>80.24337866857552</v>
      </c>
      <c r="S26" s="30">
        <v>79.59</v>
      </c>
      <c r="T26" s="32">
        <f t="shared" si="8"/>
        <v>0.8403844031635117</v>
      </c>
      <c r="U26" s="57">
        <f t="shared" si="9"/>
        <v>0</v>
      </c>
    </row>
    <row r="27" spans="1:21" ht="14.25">
      <c r="A27" s="4"/>
      <c r="B27" s="88" t="s">
        <v>4</v>
      </c>
      <c r="C27" s="89"/>
      <c r="D27" s="90"/>
      <c r="E27" s="67">
        <f aca="true" t="shared" si="16" ref="E27:M27">SUM(E25:E26)</f>
        <v>7611</v>
      </c>
      <c r="F27" s="68">
        <f t="shared" si="16"/>
        <v>8063</v>
      </c>
      <c r="G27" s="67">
        <f t="shared" si="16"/>
        <v>15674</v>
      </c>
      <c r="H27" s="69">
        <f t="shared" si="16"/>
        <v>5733</v>
      </c>
      <c r="I27" s="68">
        <f t="shared" si="16"/>
        <v>6071</v>
      </c>
      <c r="J27" s="70">
        <f t="shared" si="16"/>
        <v>11804</v>
      </c>
      <c r="K27" s="67">
        <f t="shared" si="16"/>
        <v>1878</v>
      </c>
      <c r="L27" s="68">
        <f t="shared" si="16"/>
        <v>1992</v>
      </c>
      <c r="M27" s="67">
        <f t="shared" si="16"/>
        <v>3870</v>
      </c>
      <c r="N27" s="71">
        <f t="shared" si="7"/>
        <v>75.32518722901064</v>
      </c>
      <c r="O27" s="72">
        <f t="shared" si="1"/>
        <v>75.29455537641077</v>
      </c>
      <c r="P27" s="73">
        <f t="shared" si="2"/>
        <v>75.30942962868444</v>
      </c>
      <c r="Q27" s="74">
        <v>72.66842800528401</v>
      </c>
      <c r="R27" s="72">
        <v>73.95430141091272</v>
      </c>
      <c r="S27" s="74">
        <v>73.33</v>
      </c>
      <c r="T27" s="75">
        <f t="shared" si="8"/>
        <v>1.9794296286844428</v>
      </c>
      <c r="U27" s="57">
        <f t="shared" si="9"/>
        <v>0</v>
      </c>
    </row>
    <row r="28" spans="1:21" ht="14.25">
      <c r="A28" s="4">
        <v>362</v>
      </c>
      <c r="B28" s="33"/>
      <c r="C28" s="22" t="s">
        <v>57</v>
      </c>
      <c r="D28" s="23"/>
      <c r="E28" s="2">
        <v>2755</v>
      </c>
      <c r="F28" s="3">
        <v>2945</v>
      </c>
      <c r="G28" s="24">
        <f t="shared" si="3"/>
        <v>5700</v>
      </c>
      <c r="H28" s="25">
        <v>2487</v>
      </c>
      <c r="I28" s="3">
        <v>2599</v>
      </c>
      <c r="J28" s="26">
        <f t="shared" si="4"/>
        <v>5086</v>
      </c>
      <c r="K28" s="2">
        <f aca="true" t="shared" si="17" ref="K28:L31">E28-H28</f>
        <v>268</v>
      </c>
      <c r="L28" s="3">
        <f t="shared" si="17"/>
        <v>346</v>
      </c>
      <c r="M28" s="24">
        <f t="shared" si="13"/>
        <v>614</v>
      </c>
      <c r="N28" s="27">
        <f t="shared" si="7"/>
        <v>90.27223230490019</v>
      </c>
      <c r="O28" s="28">
        <f t="shared" si="1"/>
        <v>88.25127334465195</v>
      </c>
      <c r="P28" s="29">
        <f t="shared" si="2"/>
        <v>89.2280701754386</v>
      </c>
      <c r="Q28" s="30">
        <v>85.09763617677287</v>
      </c>
      <c r="R28" s="37">
        <v>84.67432950191571</v>
      </c>
      <c r="S28" s="30">
        <v>84.88</v>
      </c>
      <c r="T28" s="32">
        <f t="shared" si="8"/>
        <v>4.3480701754386075</v>
      </c>
      <c r="U28" s="57">
        <f t="shared" si="9"/>
        <v>0</v>
      </c>
    </row>
    <row r="29" spans="1:21" ht="14.25">
      <c r="A29" s="4">
        <v>364</v>
      </c>
      <c r="B29" s="33"/>
      <c r="C29" s="22" t="s">
        <v>58</v>
      </c>
      <c r="D29" s="23"/>
      <c r="E29" s="2">
        <v>246</v>
      </c>
      <c r="F29" s="3">
        <v>256</v>
      </c>
      <c r="G29" s="24">
        <f t="shared" si="3"/>
        <v>502</v>
      </c>
      <c r="H29" s="25">
        <v>64</v>
      </c>
      <c r="I29" s="3">
        <v>36</v>
      </c>
      <c r="J29" s="26">
        <f t="shared" si="4"/>
        <v>100</v>
      </c>
      <c r="K29" s="2">
        <f t="shared" si="17"/>
        <v>182</v>
      </c>
      <c r="L29" s="3">
        <f t="shared" si="17"/>
        <v>220</v>
      </c>
      <c r="M29" s="24">
        <f t="shared" si="13"/>
        <v>402</v>
      </c>
      <c r="N29" s="27">
        <f t="shared" si="7"/>
        <v>26.01626016260163</v>
      </c>
      <c r="O29" s="28">
        <f t="shared" si="1"/>
        <v>14.0625</v>
      </c>
      <c r="P29" s="29">
        <f t="shared" si="2"/>
        <v>19.9203187250996</v>
      </c>
      <c r="Q29" s="30">
        <v>12.749003984063744</v>
      </c>
      <c r="R29" s="37">
        <v>5.86080586080586</v>
      </c>
      <c r="S29" s="30">
        <v>9.16</v>
      </c>
      <c r="T29" s="32">
        <f t="shared" si="8"/>
        <v>10.760318725099602</v>
      </c>
      <c r="U29" s="57">
        <f t="shared" si="9"/>
        <v>0</v>
      </c>
    </row>
    <row r="30" spans="1:21" ht="14.25">
      <c r="A30" s="4">
        <v>367</v>
      </c>
      <c r="B30" s="33"/>
      <c r="C30" s="22" t="s">
        <v>59</v>
      </c>
      <c r="D30" s="23"/>
      <c r="E30" s="2">
        <v>2056</v>
      </c>
      <c r="F30" s="3">
        <v>2292</v>
      </c>
      <c r="G30" s="24">
        <f t="shared" si="3"/>
        <v>4348</v>
      </c>
      <c r="H30" s="25">
        <v>1850</v>
      </c>
      <c r="I30" s="3">
        <v>2004</v>
      </c>
      <c r="J30" s="26">
        <f t="shared" si="4"/>
        <v>3854</v>
      </c>
      <c r="K30" s="2">
        <f t="shared" si="17"/>
        <v>206</v>
      </c>
      <c r="L30" s="3">
        <f t="shared" si="17"/>
        <v>288</v>
      </c>
      <c r="M30" s="24">
        <f t="shared" si="13"/>
        <v>494</v>
      </c>
      <c r="N30" s="27">
        <f t="shared" si="7"/>
        <v>89.98054474708171</v>
      </c>
      <c r="O30" s="28">
        <f t="shared" si="1"/>
        <v>87.43455497382199</v>
      </c>
      <c r="P30" s="29">
        <f t="shared" si="2"/>
        <v>88.63845446182152</v>
      </c>
      <c r="Q30" s="30">
        <v>89.28901200369344</v>
      </c>
      <c r="R30" s="37">
        <v>89.35010482180293</v>
      </c>
      <c r="S30" s="30">
        <v>89.32</v>
      </c>
      <c r="T30" s="32">
        <f t="shared" si="8"/>
        <v>-0.6815455381784687</v>
      </c>
      <c r="U30" s="57">
        <f t="shared" si="9"/>
        <v>0</v>
      </c>
    </row>
    <row r="31" spans="1:21" ht="14.25">
      <c r="A31" s="4">
        <v>368</v>
      </c>
      <c r="B31" s="33"/>
      <c r="C31" s="22" t="s">
        <v>51</v>
      </c>
      <c r="D31" s="23"/>
      <c r="E31" s="2">
        <v>7563</v>
      </c>
      <c r="F31" s="3">
        <v>8134</v>
      </c>
      <c r="G31" s="24">
        <f t="shared" si="3"/>
        <v>15697</v>
      </c>
      <c r="H31" s="25">
        <v>6391</v>
      </c>
      <c r="I31" s="3">
        <v>6762</v>
      </c>
      <c r="J31" s="26">
        <f t="shared" si="4"/>
        <v>13153</v>
      </c>
      <c r="K31" s="2">
        <f t="shared" si="17"/>
        <v>1172</v>
      </c>
      <c r="L31" s="3">
        <f t="shared" si="17"/>
        <v>1372</v>
      </c>
      <c r="M31" s="24">
        <f t="shared" si="13"/>
        <v>2544</v>
      </c>
      <c r="N31" s="27">
        <f t="shared" si="7"/>
        <v>84.50350390056856</v>
      </c>
      <c r="O31" s="28">
        <f t="shared" si="1"/>
        <v>83.13253012048193</v>
      </c>
      <c r="P31" s="29">
        <f t="shared" si="2"/>
        <v>83.79308148053768</v>
      </c>
      <c r="Q31" s="30">
        <v>84.88</v>
      </c>
      <c r="R31" s="37">
        <v>84.61</v>
      </c>
      <c r="S31" s="30">
        <v>84.74</v>
      </c>
      <c r="T31" s="32">
        <f t="shared" si="8"/>
        <v>-0.9469185194623151</v>
      </c>
      <c r="U31" s="57">
        <f t="shared" si="9"/>
        <v>0</v>
      </c>
    </row>
    <row r="32" spans="1:21" ht="14.25">
      <c r="A32" s="4"/>
      <c r="B32" s="88" t="s">
        <v>5</v>
      </c>
      <c r="C32" s="89"/>
      <c r="D32" s="90"/>
      <c r="E32" s="67">
        <f aca="true" t="shared" si="18" ref="E32:M32">SUM(E28:E31)</f>
        <v>12620</v>
      </c>
      <c r="F32" s="68">
        <f t="shared" si="18"/>
        <v>13627</v>
      </c>
      <c r="G32" s="67">
        <f t="shared" si="18"/>
        <v>26247</v>
      </c>
      <c r="H32" s="69">
        <f t="shared" si="18"/>
        <v>10792</v>
      </c>
      <c r="I32" s="68">
        <f t="shared" si="18"/>
        <v>11401</v>
      </c>
      <c r="J32" s="70">
        <f t="shared" si="18"/>
        <v>22193</v>
      </c>
      <c r="K32" s="67">
        <f t="shared" si="18"/>
        <v>1828</v>
      </c>
      <c r="L32" s="68">
        <f t="shared" si="18"/>
        <v>2226</v>
      </c>
      <c r="M32" s="67">
        <f t="shared" si="18"/>
        <v>4054</v>
      </c>
      <c r="N32" s="71">
        <f t="shared" si="7"/>
        <v>85.51505546751189</v>
      </c>
      <c r="O32" s="72">
        <f t="shared" si="1"/>
        <v>83.66478315109708</v>
      </c>
      <c r="P32" s="73">
        <f t="shared" si="2"/>
        <v>84.55442526764963</v>
      </c>
      <c r="Q32" s="74">
        <v>84.28227142641964</v>
      </c>
      <c r="R32" s="72">
        <v>83.90973241109481</v>
      </c>
      <c r="S32" s="74">
        <v>84.09</v>
      </c>
      <c r="T32" s="75">
        <f t="shared" si="8"/>
        <v>0.46442526764963077</v>
      </c>
      <c r="U32" s="57">
        <f t="shared" si="9"/>
        <v>0</v>
      </c>
    </row>
    <row r="33" spans="1:21" ht="14.25">
      <c r="A33" s="4">
        <v>402</v>
      </c>
      <c r="B33" s="33"/>
      <c r="C33" s="22" t="s">
        <v>38</v>
      </c>
      <c r="D33" s="23"/>
      <c r="E33" s="2">
        <v>1338</v>
      </c>
      <c r="F33" s="3">
        <v>1420</v>
      </c>
      <c r="G33" s="24">
        <f t="shared" si="3"/>
        <v>2758</v>
      </c>
      <c r="H33" s="25">
        <v>1076</v>
      </c>
      <c r="I33" s="3">
        <v>1120</v>
      </c>
      <c r="J33" s="26">
        <f t="shared" si="4"/>
        <v>2196</v>
      </c>
      <c r="K33" s="2">
        <f aca="true" t="shared" si="19" ref="K33:L36">E33-H33</f>
        <v>262</v>
      </c>
      <c r="L33" s="3">
        <f t="shared" si="19"/>
        <v>300</v>
      </c>
      <c r="M33" s="24">
        <f t="shared" si="13"/>
        <v>562</v>
      </c>
      <c r="N33" s="27">
        <f t="shared" si="7"/>
        <v>80.4185351270553</v>
      </c>
      <c r="O33" s="28">
        <f t="shared" si="1"/>
        <v>78.87323943661971</v>
      </c>
      <c r="P33" s="29">
        <f t="shared" si="2"/>
        <v>79.62291515591008</v>
      </c>
      <c r="Q33" s="30">
        <v>76.00291757840992</v>
      </c>
      <c r="R33" s="37">
        <v>76.87543014452856</v>
      </c>
      <c r="S33" s="30">
        <v>76.45</v>
      </c>
      <c r="T33" s="32">
        <f t="shared" si="8"/>
        <v>3.1729151559100757</v>
      </c>
      <c r="U33" s="57">
        <f t="shared" si="9"/>
        <v>0</v>
      </c>
    </row>
    <row r="34" spans="1:21" ht="14.25">
      <c r="A34" s="4">
        <v>405</v>
      </c>
      <c r="B34" s="33"/>
      <c r="C34" s="22" t="s">
        <v>39</v>
      </c>
      <c r="D34" s="23"/>
      <c r="E34" s="2">
        <v>3205</v>
      </c>
      <c r="F34" s="3">
        <v>3510</v>
      </c>
      <c r="G34" s="24">
        <f t="shared" si="3"/>
        <v>6715</v>
      </c>
      <c r="H34" s="25">
        <v>2610</v>
      </c>
      <c r="I34" s="3">
        <v>2761</v>
      </c>
      <c r="J34" s="26">
        <f t="shared" si="4"/>
        <v>5371</v>
      </c>
      <c r="K34" s="2">
        <f t="shared" si="19"/>
        <v>595</v>
      </c>
      <c r="L34" s="3">
        <f t="shared" si="19"/>
        <v>749</v>
      </c>
      <c r="M34" s="24">
        <f t="shared" si="13"/>
        <v>1344</v>
      </c>
      <c r="N34" s="27">
        <f t="shared" si="7"/>
        <v>81.43525741029642</v>
      </c>
      <c r="O34" s="28">
        <f t="shared" si="1"/>
        <v>78.66096866096866</v>
      </c>
      <c r="P34" s="29">
        <f t="shared" si="2"/>
        <v>79.98510796723752</v>
      </c>
      <c r="Q34" s="30">
        <v>81.58047646717024</v>
      </c>
      <c r="R34" s="37">
        <v>81.37490007993605</v>
      </c>
      <c r="S34" s="30">
        <v>81.47</v>
      </c>
      <c r="T34" s="32">
        <f t="shared" si="8"/>
        <v>-1.484892032762474</v>
      </c>
      <c r="U34" s="57">
        <f t="shared" si="9"/>
        <v>0</v>
      </c>
    </row>
    <row r="35" spans="1:21" ht="14.25">
      <c r="A35" s="4">
        <v>407</v>
      </c>
      <c r="B35" s="33"/>
      <c r="C35" s="22" t="s">
        <v>55</v>
      </c>
      <c r="D35" s="23"/>
      <c r="E35" s="2">
        <v>1499</v>
      </c>
      <c r="F35" s="3">
        <v>1657</v>
      </c>
      <c r="G35" s="24">
        <f t="shared" si="3"/>
        <v>3156</v>
      </c>
      <c r="H35" s="25">
        <v>1188</v>
      </c>
      <c r="I35" s="3">
        <v>1300</v>
      </c>
      <c r="J35" s="26">
        <f t="shared" si="4"/>
        <v>2488</v>
      </c>
      <c r="K35" s="2">
        <f t="shared" si="19"/>
        <v>311</v>
      </c>
      <c r="L35" s="3">
        <f t="shared" si="19"/>
        <v>357</v>
      </c>
      <c r="M35" s="24">
        <f t="shared" si="13"/>
        <v>668</v>
      </c>
      <c r="N35" s="27">
        <f t="shared" si="7"/>
        <v>79.25283522348232</v>
      </c>
      <c r="O35" s="28">
        <f t="shared" si="1"/>
        <v>78.45503922751962</v>
      </c>
      <c r="P35" s="29">
        <f t="shared" si="2"/>
        <v>78.8339670468948</v>
      </c>
      <c r="Q35" s="30">
        <v>80.35832780358328</v>
      </c>
      <c r="R35" s="37">
        <v>80.30214991284137</v>
      </c>
      <c r="S35" s="30">
        <v>80.33</v>
      </c>
      <c r="T35" s="32">
        <f t="shared" si="8"/>
        <v>-1.4960329531051997</v>
      </c>
      <c r="U35" s="57">
        <f t="shared" si="9"/>
        <v>0</v>
      </c>
    </row>
    <row r="36" spans="1:21" ht="14.25">
      <c r="A36" s="4">
        <v>408</v>
      </c>
      <c r="B36" s="33"/>
      <c r="C36" s="22" t="s">
        <v>56</v>
      </c>
      <c r="D36" s="23"/>
      <c r="E36" s="2">
        <v>6383</v>
      </c>
      <c r="F36" s="3">
        <v>7111</v>
      </c>
      <c r="G36" s="24">
        <f t="shared" si="3"/>
        <v>13494</v>
      </c>
      <c r="H36" s="25">
        <v>4945</v>
      </c>
      <c r="I36" s="3">
        <v>5340</v>
      </c>
      <c r="J36" s="26">
        <f t="shared" si="4"/>
        <v>10285</v>
      </c>
      <c r="K36" s="2">
        <f t="shared" si="19"/>
        <v>1438</v>
      </c>
      <c r="L36" s="3">
        <f t="shared" si="19"/>
        <v>1771</v>
      </c>
      <c r="M36" s="24">
        <f t="shared" si="13"/>
        <v>3209</v>
      </c>
      <c r="N36" s="27">
        <f t="shared" si="7"/>
        <v>77.47140842863857</v>
      </c>
      <c r="O36" s="28">
        <f t="shared" si="1"/>
        <v>75.09492335817747</v>
      </c>
      <c r="P36" s="29">
        <f t="shared" si="2"/>
        <v>76.21906032310658</v>
      </c>
      <c r="Q36" s="30">
        <v>76.04540023894863</v>
      </c>
      <c r="R36" s="37">
        <v>74.82874412357286</v>
      </c>
      <c r="S36" s="30">
        <v>75.4</v>
      </c>
      <c r="T36" s="32">
        <f t="shared" si="8"/>
        <v>0.8190603231065694</v>
      </c>
      <c r="U36" s="57">
        <f t="shared" si="9"/>
        <v>0</v>
      </c>
    </row>
    <row r="37" spans="1:21" ht="14.25">
      <c r="A37" s="4"/>
      <c r="B37" s="88" t="s">
        <v>6</v>
      </c>
      <c r="C37" s="89"/>
      <c r="D37" s="90"/>
      <c r="E37" s="67">
        <f aca="true" t="shared" si="20" ref="E37:M37">SUM(E33:E36)</f>
        <v>12425</v>
      </c>
      <c r="F37" s="68">
        <f t="shared" si="20"/>
        <v>13698</v>
      </c>
      <c r="G37" s="67">
        <f t="shared" si="20"/>
        <v>26123</v>
      </c>
      <c r="H37" s="69">
        <f t="shared" si="20"/>
        <v>9819</v>
      </c>
      <c r="I37" s="68">
        <f t="shared" si="20"/>
        <v>10521</v>
      </c>
      <c r="J37" s="70">
        <f t="shared" si="20"/>
        <v>20340</v>
      </c>
      <c r="K37" s="67">
        <f t="shared" si="20"/>
        <v>2606</v>
      </c>
      <c r="L37" s="68">
        <f t="shared" si="20"/>
        <v>3177</v>
      </c>
      <c r="M37" s="67">
        <f t="shared" si="20"/>
        <v>5783</v>
      </c>
      <c r="N37" s="71">
        <f t="shared" si="7"/>
        <v>79.0261569416499</v>
      </c>
      <c r="O37" s="72">
        <f t="shared" si="1"/>
        <v>76.80683311432325</v>
      </c>
      <c r="P37" s="73">
        <f t="shared" si="2"/>
        <v>77.86242008957623</v>
      </c>
      <c r="Q37" s="74">
        <v>78.0039950829748</v>
      </c>
      <c r="R37" s="72">
        <v>77.40050097411634</v>
      </c>
      <c r="S37" s="74">
        <v>77.69</v>
      </c>
      <c r="T37" s="75">
        <f t="shared" si="8"/>
        <v>0.1724200895762351</v>
      </c>
      <c r="U37" s="57">
        <f t="shared" si="9"/>
        <v>0</v>
      </c>
    </row>
    <row r="38" spans="1:21" ht="14.25">
      <c r="A38" s="4">
        <v>421</v>
      </c>
      <c r="B38" s="33"/>
      <c r="C38" s="22" t="s">
        <v>1</v>
      </c>
      <c r="D38" s="23"/>
      <c r="E38" s="2">
        <v>6826</v>
      </c>
      <c r="F38" s="3">
        <v>7638</v>
      </c>
      <c r="G38" s="24">
        <f t="shared" si="3"/>
        <v>14464</v>
      </c>
      <c r="H38" s="25">
        <v>5302</v>
      </c>
      <c r="I38" s="3">
        <v>5802</v>
      </c>
      <c r="J38" s="26">
        <f t="shared" si="4"/>
        <v>11104</v>
      </c>
      <c r="K38" s="2">
        <f aca="true" t="shared" si="21" ref="K38:L40">E38-H38</f>
        <v>1524</v>
      </c>
      <c r="L38" s="3">
        <f t="shared" si="21"/>
        <v>1836</v>
      </c>
      <c r="M38" s="24">
        <f t="shared" si="13"/>
        <v>3360</v>
      </c>
      <c r="N38" s="27">
        <f t="shared" si="7"/>
        <v>77.67360093759156</v>
      </c>
      <c r="O38" s="28">
        <f t="shared" si="1"/>
        <v>75.96229379418696</v>
      </c>
      <c r="P38" s="29">
        <f t="shared" si="2"/>
        <v>76.76991150442478</v>
      </c>
      <c r="Q38" s="30">
        <v>77.91929021179165</v>
      </c>
      <c r="R38" s="37">
        <v>76.37523931078493</v>
      </c>
      <c r="S38" s="30">
        <v>77.1</v>
      </c>
      <c r="T38" s="32">
        <f t="shared" si="8"/>
        <v>-0.330088495575211</v>
      </c>
      <c r="U38" s="57">
        <f t="shared" si="9"/>
        <v>0</v>
      </c>
    </row>
    <row r="39" spans="1:21" ht="14.25">
      <c r="A39" s="4">
        <v>422</v>
      </c>
      <c r="B39" s="33"/>
      <c r="C39" s="22" t="s">
        <v>60</v>
      </c>
      <c r="D39" s="23"/>
      <c r="E39" s="2">
        <v>1305</v>
      </c>
      <c r="F39" s="3">
        <v>1505</v>
      </c>
      <c r="G39" s="24">
        <f t="shared" si="3"/>
        <v>2810</v>
      </c>
      <c r="H39" s="25">
        <v>1038</v>
      </c>
      <c r="I39" s="3">
        <v>1183</v>
      </c>
      <c r="J39" s="26">
        <f t="shared" si="4"/>
        <v>2221</v>
      </c>
      <c r="K39" s="2">
        <f t="shared" si="21"/>
        <v>267</v>
      </c>
      <c r="L39" s="3">
        <f t="shared" si="21"/>
        <v>322</v>
      </c>
      <c r="M39" s="24">
        <f t="shared" si="13"/>
        <v>589</v>
      </c>
      <c r="N39" s="27">
        <f t="shared" si="7"/>
        <v>79.54022988505747</v>
      </c>
      <c r="O39" s="28">
        <f t="shared" si="1"/>
        <v>78.6046511627907</v>
      </c>
      <c r="P39" s="29">
        <f t="shared" si="2"/>
        <v>79.03914590747331</v>
      </c>
      <c r="Q39" s="30">
        <v>79.1388270230141</v>
      </c>
      <c r="R39" s="37">
        <v>77.08737864077669</v>
      </c>
      <c r="S39" s="30">
        <v>78.04</v>
      </c>
      <c r="T39" s="32">
        <f t="shared" si="8"/>
        <v>0.9991459074733058</v>
      </c>
      <c r="U39" s="57">
        <f t="shared" si="9"/>
        <v>0</v>
      </c>
    </row>
    <row r="40" spans="1:21" ht="14.25">
      <c r="A40" s="4">
        <v>423</v>
      </c>
      <c r="B40" s="33"/>
      <c r="C40" s="22" t="s">
        <v>61</v>
      </c>
      <c r="D40" s="23"/>
      <c r="E40" s="2">
        <v>1709</v>
      </c>
      <c r="F40" s="3">
        <v>1848</v>
      </c>
      <c r="G40" s="24">
        <f t="shared" si="3"/>
        <v>3557</v>
      </c>
      <c r="H40" s="25">
        <v>1451</v>
      </c>
      <c r="I40" s="3">
        <v>1509</v>
      </c>
      <c r="J40" s="26">
        <f t="shared" si="4"/>
        <v>2960</v>
      </c>
      <c r="K40" s="2">
        <f t="shared" si="21"/>
        <v>258</v>
      </c>
      <c r="L40" s="3">
        <f t="shared" si="21"/>
        <v>339</v>
      </c>
      <c r="M40" s="24">
        <f t="shared" si="13"/>
        <v>597</v>
      </c>
      <c r="N40" s="27">
        <f t="shared" si="7"/>
        <v>84.90345231129317</v>
      </c>
      <c r="O40" s="28">
        <f t="shared" si="1"/>
        <v>81.65584415584416</v>
      </c>
      <c r="P40" s="29">
        <f t="shared" si="2"/>
        <v>83.21619342142255</v>
      </c>
      <c r="Q40" s="30">
        <v>84.94742667404537</v>
      </c>
      <c r="R40" s="37">
        <v>83.48717948717949</v>
      </c>
      <c r="S40" s="30">
        <v>84.19</v>
      </c>
      <c r="T40" s="32">
        <f t="shared" si="8"/>
        <v>-0.9738065785774523</v>
      </c>
      <c r="U40" s="57">
        <f t="shared" si="9"/>
        <v>0</v>
      </c>
    </row>
    <row r="41" spans="1:21" ht="14.25">
      <c r="A41" s="4"/>
      <c r="B41" s="88" t="s">
        <v>7</v>
      </c>
      <c r="C41" s="89"/>
      <c r="D41" s="90"/>
      <c r="E41" s="67">
        <f aca="true" t="shared" si="22" ref="E41:M41">SUM(E38:E40)</f>
        <v>9840</v>
      </c>
      <c r="F41" s="68">
        <f t="shared" si="22"/>
        <v>10991</v>
      </c>
      <c r="G41" s="67">
        <f t="shared" si="22"/>
        <v>20831</v>
      </c>
      <c r="H41" s="69">
        <f t="shared" si="22"/>
        <v>7791</v>
      </c>
      <c r="I41" s="68">
        <f t="shared" si="22"/>
        <v>8494</v>
      </c>
      <c r="J41" s="70">
        <f t="shared" si="22"/>
        <v>16285</v>
      </c>
      <c r="K41" s="67">
        <f t="shared" si="22"/>
        <v>2049</v>
      </c>
      <c r="L41" s="68">
        <f t="shared" si="22"/>
        <v>2497</v>
      </c>
      <c r="M41" s="67">
        <f t="shared" si="22"/>
        <v>4546</v>
      </c>
      <c r="N41" s="71">
        <f t="shared" si="7"/>
        <v>79.17682926829268</v>
      </c>
      <c r="O41" s="72">
        <f t="shared" si="1"/>
        <v>77.28141206441634</v>
      </c>
      <c r="P41" s="73">
        <f t="shared" si="2"/>
        <v>78.17675579664922</v>
      </c>
      <c r="Q41" s="74">
        <v>79.33346479984223</v>
      </c>
      <c r="R41" s="72">
        <v>77.6963812886143</v>
      </c>
      <c r="S41" s="74">
        <v>78.47</v>
      </c>
      <c r="T41" s="75">
        <f t="shared" si="8"/>
        <v>-0.29324420335078116</v>
      </c>
      <c r="U41" s="57">
        <f t="shared" si="9"/>
        <v>0</v>
      </c>
    </row>
    <row r="42" spans="1:21" ht="14.25">
      <c r="A42" s="4">
        <v>444</v>
      </c>
      <c r="B42" s="33"/>
      <c r="C42" s="22" t="s">
        <v>62</v>
      </c>
      <c r="D42" s="23"/>
      <c r="E42" s="2">
        <v>858</v>
      </c>
      <c r="F42" s="3">
        <v>1007</v>
      </c>
      <c r="G42" s="24">
        <f t="shared" si="3"/>
        <v>1865</v>
      </c>
      <c r="H42" s="25">
        <v>729</v>
      </c>
      <c r="I42" s="3">
        <v>835</v>
      </c>
      <c r="J42" s="26">
        <f t="shared" si="4"/>
        <v>1564</v>
      </c>
      <c r="K42" s="2">
        <f aca="true" t="shared" si="23" ref="K42:L45">E42-H42</f>
        <v>129</v>
      </c>
      <c r="L42" s="3">
        <f t="shared" si="23"/>
        <v>172</v>
      </c>
      <c r="M42" s="24">
        <f t="shared" si="13"/>
        <v>301</v>
      </c>
      <c r="N42" s="27">
        <f t="shared" si="7"/>
        <v>84.96503496503497</v>
      </c>
      <c r="O42" s="28">
        <f t="shared" si="1"/>
        <v>82.91956305858987</v>
      </c>
      <c r="P42" s="29">
        <f t="shared" si="2"/>
        <v>83.86058981233245</v>
      </c>
      <c r="Q42" s="30">
        <v>84.60732984293193</v>
      </c>
      <c r="R42" s="37">
        <v>87.12051517939283</v>
      </c>
      <c r="S42" s="30">
        <v>85.95</v>
      </c>
      <c r="T42" s="32">
        <f t="shared" si="8"/>
        <v>-2.0894101876675535</v>
      </c>
      <c r="U42" s="57">
        <f t="shared" si="9"/>
        <v>0</v>
      </c>
    </row>
    <row r="43" spans="1:21" ht="14.25">
      <c r="A43" s="4">
        <v>445</v>
      </c>
      <c r="B43" s="33"/>
      <c r="C43" s="22" t="s">
        <v>63</v>
      </c>
      <c r="D43" s="23"/>
      <c r="E43" s="2">
        <v>1136</v>
      </c>
      <c r="F43" s="3">
        <v>1268</v>
      </c>
      <c r="G43" s="24">
        <f t="shared" si="3"/>
        <v>2404</v>
      </c>
      <c r="H43" s="25">
        <v>980</v>
      </c>
      <c r="I43" s="3">
        <v>1079</v>
      </c>
      <c r="J43" s="26">
        <f t="shared" si="4"/>
        <v>2059</v>
      </c>
      <c r="K43" s="2">
        <f t="shared" si="23"/>
        <v>156</v>
      </c>
      <c r="L43" s="3">
        <f t="shared" si="23"/>
        <v>189</v>
      </c>
      <c r="M43" s="24">
        <f t="shared" si="13"/>
        <v>345</v>
      </c>
      <c r="N43" s="27">
        <f t="shared" si="7"/>
        <v>86.26760563380282</v>
      </c>
      <c r="O43" s="28">
        <f t="shared" si="1"/>
        <v>85.09463722397477</v>
      </c>
      <c r="P43" s="29">
        <f t="shared" si="2"/>
        <v>85.64891846921797</v>
      </c>
      <c r="Q43" s="30">
        <v>86.69871794871796</v>
      </c>
      <c r="R43" s="37">
        <v>83.886925795053</v>
      </c>
      <c r="S43" s="30">
        <v>85.2</v>
      </c>
      <c r="T43" s="32">
        <f t="shared" si="8"/>
        <v>0.44891846921797196</v>
      </c>
      <c r="U43" s="57">
        <f t="shared" si="9"/>
        <v>0</v>
      </c>
    </row>
    <row r="44" spans="1:21" ht="14.25">
      <c r="A44" s="4">
        <v>446</v>
      </c>
      <c r="B44" s="33"/>
      <c r="C44" s="22" t="s">
        <v>64</v>
      </c>
      <c r="D44" s="23"/>
      <c r="E44" s="2">
        <v>697</v>
      </c>
      <c r="F44" s="3">
        <v>756</v>
      </c>
      <c r="G44" s="24">
        <f t="shared" si="3"/>
        <v>1453</v>
      </c>
      <c r="H44" s="25">
        <v>594</v>
      </c>
      <c r="I44" s="3">
        <v>602</v>
      </c>
      <c r="J44" s="26">
        <f t="shared" si="4"/>
        <v>1196</v>
      </c>
      <c r="K44" s="2">
        <f t="shared" si="23"/>
        <v>103</v>
      </c>
      <c r="L44" s="3">
        <f t="shared" si="23"/>
        <v>154</v>
      </c>
      <c r="M44" s="24">
        <f t="shared" si="13"/>
        <v>257</v>
      </c>
      <c r="N44" s="27">
        <f t="shared" si="7"/>
        <v>85.22238163558106</v>
      </c>
      <c r="O44" s="28">
        <f t="shared" si="1"/>
        <v>79.62962962962963</v>
      </c>
      <c r="P44" s="29">
        <f t="shared" si="2"/>
        <v>82.31245698554714</v>
      </c>
      <c r="Q44" s="30">
        <v>86.67529107373868</v>
      </c>
      <c r="R44" s="37">
        <v>83.61650485436894</v>
      </c>
      <c r="S44" s="30">
        <v>85.1</v>
      </c>
      <c r="T44" s="32">
        <f t="shared" si="8"/>
        <v>-2.787543014452851</v>
      </c>
      <c r="U44" s="57">
        <f t="shared" si="9"/>
        <v>0</v>
      </c>
    </row>
    <row r="45" spans="1:21" ht="14.25">
      <c r="A45" s="4">
        <v>447</v>
      </c>
      <c r="B45" s="33"/>
      <c r="C45" s="22" t="s">
        <v>52</v>
      </c>
      <c r="D45" s="23"/>
      <c r="E45" s="2">
        <v>9449</v>
      </c>
      <c r="F45" s="3">
        <v>10485</v>
      </c>
      <c r="G45" s="24">
        <f t="shared" si="3"/>
        <v>19934</v>
      </c>
      <c r="H45" s="25">
        <v>7181</v>
      </c>
      <c r="I45" s="3">
        <v>7634</v>
      </c>
      <c r="J45" s="26">
        <f t="shared" si="4"/>
        <v>14815</v>
      </c>
      <c r="K45" s="2">
        <f t="shared" si="23"/>
        <v>2268</v>
      </c>
      <c r="L45" s="3">
        <f t="shared" si="23"/>
        <v>2851</v>
      </c>
      <c r="M45" s="24">
        <f t="shared" si="13"/>
        <v>5119</v>
      </c>
      <c r="N45" s="27">
        <f t="shared" si="7"/>
        <v>75.9974600486824</v>
      </c>
      <c r="O45" s="28">
        <f t="shared" si="1"/>
        <v>72.80877443967573</v>
      </c>
      <c r="P45" s="29">
        <f t="shared" si="2"/>
        <v>74.32025684759707</v>
      </c>
      <c r="Q45" s="30">
        <v>75.63384584054576</v>
      </c>
      <c r="R45" s="37">
        <v>74.4590737501151</v>
      </c>
      <c r="S45" s="30">
        <v>75.02</v>
      </c>
      <c r="T45" s="32">
        <f t="shared" si="8"/>
        <v>-0.699743152402931</v>
      </c>
      <c r="U45" s="57">
        <f t="shared" si="9"/>
        <v>0</v>
      </c>
    </row>
    <row r="46" spans="1:21" ht="14.25">
      <c r="A46" s="4"/>
      <c r="B46" s="88" t="s">
        <v>8</v>
      </c>
      <c r="C46" s="89"/>
      <c r="D46" s="90"/>
      <c r="E46" s="67">
        <f aca="true" t="shared" si="24" ref="E46:M46">SUM(E42:E45)</f>
        <v>12140</v>
      </c>
      <c r="F46" s="68">
        <f t="shared" si="24"/>
        <v>13516</v>
      </c>
      <c r="G46" s="67">
        <f t="shared" si="24"/>
        <v>25656</v>
      </c>
      <c r="H46" s="69">
        <f t="shared" si="24"/>
        <v>9484</v>
      </c>
      <c r="I46" s="68">
        <f t="shared" si="24"/>
        <v>10150</v>
      </c>
      <c r="J46" s="70">
        <f t="shared" si="24"/>
        <v>19634</v>
      </c>
      <c r="K46" s="67">
        <f t="shared" si="24"/>
        <v>2656</v>
      </c>
      <c r="L46" s="68">
        <f t="shared" si="24"/>
        <v>3366</v>
      </c>
      <c r="M46" s="67">
        <f t="shared" si="24"/>
        <v>6022</v>
      </c>
      <c r="N46" s="71">
        <f t="shared" si="7"/>
        <v>78.12191103789127</v>
      </c>
      <c r="O46" s="72">
        <f t="shared" si="1"/>
        <v>75.09618230245636</v>
      </c>
      <c r="P46" s="73">
        <f t="shared" si="2"/>
        <v>76.52790770190208</v>
      </c>
      <c r="Q46" s="74">
        <v>78.04954286160819</v>
      </c>
      <c r="R46" s="72">
        <v>76.90138859519277</v>
      </c>
      <c r="S46" s="74">
        <v>77.45</v>
      </c>
      <c r="T46" s="75">
        <f t="shared" si="8"/>
        <v>-0.9220922980979225</v>
      </c>
      <c r="U46" s="57">
        <f t="shared" si="9"/>
        <v>0</v>
      </c>
    </row>
    <row r="47" spans="1:21" ht="14.25">
      <c r="A47" s="4">
        <v>461</v>
      </c>
      <c r="B47" s="33"/>
      <c r="C47" s="22" t="s">
        <v>65</v>
      </c>
      <c r="D47" s="23"/>
      <c r="E47" s="2">
        <v>7751</v>
      </c>
      <c r="F47" s="3">
        <v>7715</v>
      </c>
      <c r="G47" s="24">
        <f t="shared" si="3"/>
        <v>15466</v>
      </c>
      <c r="H47" s="25">
        <v>5368</v>
      </c>
      <c r="I47" s="3">
        <v>5415</v>
      </c>
      <c r="J47" s="26">
        <f t="shared" si="4"/>
        <v>10783</v>
      </c>
      <c r="K47" s="2">
        <f aca="true" t="shared" si="25" ref="K47:L50">E47-H47</f>
        <v>2383</v>
      </c>
      <c r="L47" s="3">
        <f t="shared" si="25"/>
        <v>2300</v>
      </c>
      <c r="M47" s="24">
        <f t="shared" si="13"/>
        <v>4683</v>
      </c>
      <c r="N47" s="27">
        <f t="shared" si="7"/>
        <v>69.25557992517093</v>
      </c>
      <c r="O47" s="28">
        <f aca="true" t="shared" si="26" ref="O47:O77">+I47/F47*100</f>
        <v>70.18794556059625</v>
      </c>
      <c r="P47" s="29">
        <f aca="true" t="shared" si="27" ref="P47:P77">+J47/G47*100</f>
        <v>69.72067761541446</v>
      </c>
      <c r="Q47" s="30">
        <v>65.03599040255932</v>
      </c>
      <c r="R47" s="37">
        <v>67.63362879398335</v>
      </c>
      <c r="S47" s="30">
        <v>66.33</v>
      </c>
      <c r="T47" s="32">
        <f t="shared" si="8"/>
        <v>3.390677615414461</v>
      </c>
      <c r="U47" s="57">
        <f t="shared" si="9"/>
        <v>0</v>
      </c>
    </row>
    <row r="48" spans="1:21" ht="14.25">
      <c r="A48" s="4">
        <v>464</v>
      </c>
      <c r="B48" s="33"/>
      <c r="C48" s="22" t="s">
        <v>66</v>
      </c>
      <c r="D48" s="23"/>
      <c r="E48" s="2">
        <v>2680</v>
      </c>
      <c r="F48" s="3">
        <v>2808</v>
      </c>
      <c r="G48" s="24">
        <f aca="true" t="shared" si="28" ref="G48:G76">SUM(E48:F48)</f>
        <v>5488</v>
      </c>
      <c r="H48" s="25">
        <v>1955</v>
      </c>
      <c r="I48" s="3">
        <v>2048</v>
      </c>
      <c r="J48" s="26">
        <f aca="true" t="shared" si="29" ref="J48:J76">SUM(H48:I48)</f>
        <v>4003</v>
      </c>
      <c r="K48" s="2">
        <f t="shared" si="25"/>
        <v>725</v>
      </c>
      <c r="L48" s="3">
        <f t="shared" si="25"/>
        <v>760</v>
      </c>
      <c r="M48" s="24">
        <f t="shared" si="13"/>
        <v>1485</v>
      </c>
      <c r="N48" s="27">
        <f aca="true" t="shared" si="30" ref="N48:N76">+H48/E48*100</f>
        <v>72.94776119402985</v>
      </c>
      <c r="O48" s="28">
        <f t="shared" si="26"/>
        <v>72.93447293447294</v>
      </c>
      <c r="P48" s="29">
        <f t="shared" si="27"/>
        <v>72.94096209912536</v>
      </c>
      <c r="Q48" s="30">
        <v>69.68105065666042</v>
      </c>
      <c r="R48" s="37">
        <v>72.88378766140603</v>
      </c>
      <c r="S48" s="30">
        <v>71.32</v>
      </c>
      <c r="T48" s="32">
        <f aca="true" t="shared" si="31" ref="T48:T80">+P48-S48</f>
        <v>1.6209620991253644</v>
      </c>
      <c r="U48" s="57">
        <f aca="true" t="shared" si="32" ref="U48:U81">+G48-J48-M48</f>
        <v>0</v>
      </c>
    </row>
    <row r="49" spans="1:21" ht="14.25">
      <c r="A49" s="4">
        <v>465</v>
      </c>
      <c r="B49" s="33"/>
      <c r="C49" s="22" t="s">
        <v>67</v>
      </c>
      <c r="D49" s="23"/>
      <c r="E49" s="2">
        <v>2013</v>
      </c>
      <c r="F49" s="3">
        <v>2109</v>
      </c>
      <c r="G49" s="24">
        <f t="shared" si="28"/>
        <v>4122</v>
      </c>
      <c r="H49" s="25">
        <v>1479</v>
      </c>
      <c r="I49" s="3">
        <v>1545</v>
      </c>
      <c r="J49" s="26">
        <f t="shared" si="29"/>
        <v>3024</v>
      </c>
      <c r="K49" s="2">
        <f t="shared" si="25"/>
        <v>534</v>
      </c>
      <c r="L49" s="3">
        <f t="shared" si="25"/>
        <v>564</v>
      </c>
      <c r="M49" s="24">
        <f t="shared" si="13"/>
        <v>1098</v>
      </c>
      <c r="N49" s="27">
        <f t="shared" si="30"/>
        <v>73.47242921013412</v>
      </c>
      <c r="O49" s="28">
        <f t="shared" si="26"/>
        <v>73.2574679943101</v>
      </c>
      <c r="P49" s="29">
        <f t="shared" si="27"/>
        <v>73.36244541484717</v>
      </c>
      <c r="Q49" s="30">
        <v>71.03960396039604</v>
      </c>
      <c r="R49" s="37">
        <v>70.50976655550262</v>
      </c>
      <c r="S49" s="30">
        <v>70.77</v>
      </c>
      <c r="T49" s="32">
        <f t="shared" si="31"/>
        <v>2.5924454148471767</v>
      </c>
      <c r="U49" s="57">
        <f t="shared" si="32"/>
        <v>0</v>
      </c>
    </row>
    <row r="50" spans="1:21" ht="14.25">
      <c r="A50" s="4">
        <v>466</v>
      </c>
      <c r="B50" s="33"/>
      <c r="C50" s="22" t="s">
        <v>68</v>
      </c>
      <c r="D50" s="23"/>
      <c r="E50" s="2">
        <v>7238</v>
      </c>
      <c r="F50" s="3">
        <v>7461</v>
      </c>
      <c r="G50" s="24">
        <f t="shared" si="28"/>
        <v>14699</v>
      </c>
      <c r="H50" s="25">
        <v>5360</v>
      </c>
      <c r="I50" s="3">
        <v>5498</v>
      </c>
      <c r="J50" s="26">
        <f t="shared" si="29"/>
        <v>10858</v>
      </c>
      <c r="K50" s="2">
        <f t="shared" si="25"/>
        <v>1878</v>
      </c>
      <c r="L50" s="3">
        <f t="shared" si="25"/>
        <v>1963</v>
      </c>
      <c r="M50" s="24">
        <f t="shared" si="13"/>
        <v>3841</v>
      </c>
      <c r="N50" s="27">
        <f t="shared" si="30"/>
        <v>74.05360596849958</v>
      </c>
      <c r="O50" s="28">
        <f t="shared" si="26"/>
        <v>73.68985390698299</v>
      </c>
      <c r="P50" s="29">
        <f t="shared" si="27"/>
        <v>73.86897067827744</v>
      </c>
      <c r="Q50" s="30">
        <v>69.10659615919845</v>
      </c>
      <c r="R50" s="37">
        <v>69.83805668016194</v>
      </c>
      <c r="S50" s="30">
        <v>69.48</v>
      </c>
      <c r="T50" s="32">
        <f t="shared" si="31"/>
        <v>4.388970678277431</v>
      </c>
      <c r="U50" s="57">
        <f t="shared" si="32"/>
        <v>0</v>
      </c>
    </row>
    <row r="51" spans="1:21" ht="14.25">
      <c r="A51" s="4"/>
      <c r="B51" s="88" t="s">
        <v>9</v>
      </c>
      <c r="C51" s="89"/>
      <c r="D51" s="90"/>
      <c r="E51" s="67">
        <f aca="true" t="shared" si="33" ref="E51:M51">SUM(E47:E50)</f>
        <v>19682</v>
      </c>
      <c r="F51" s="68">
        <f t="shared" si="33"/>
        <v>20093</v>
      </c>
      <c r="G51" s="67">
        <f t="shared" si="33"/>
        <v>39775</v>
      </c>
      <c r="H51" s="69">
        <f t="shared" si="33"/>
        <v>14162</v>
      </c>
      <c r="I51" s="68">
        <f t="shared" si="33"/>
        <v>14506</v>
      </c>
      <c r="J51" s="70">
        <f t="shared" si="33"/>
        <v>28668</v>
      </c>
      <c r="K51" s="67">
        <f t="shared" si="33"/>
        <v>5520</v>
      </c>
      <c r="L51" s="68">
        <f t="shared" si="33"/>
        <v>5587</v>
      </c>
      <c r="M51" s="67">
        <f t="shared" si="33"/>
        <v>11107</v>
      </c>
      <c r="N51" s="71">
        <f t="shared" si="30"/>
        <v>71.95406970836297</v>
      </c>
      <c r="O51" s="72">
        <f t="shared" si="26"/>
        <v>72.19429652117653</v>
      </c>
      <c r="P51" s="73">
        <f t="shared" si="27"/>
        <v>72.07542426147077</v>
      </c>
      <c r="Q51" s="74">
        <v>67.8108707995664</v>
      </c>
      <c r="R51" s="72">
        <v>69.50818011447095</v>
      </c>
      <c r="S51" s="74">
        <v>68.67</v>
      </c>
      <c r="T51" s="75">
        <f t="shared" si="31"/>
        <v>3.4054242614707704</v>
      </c>
      <c r="U51" s="57">
        <f t="shared" si="32"/>
        <v>0</v>
      </c>
    </row>
    <row r="52" spans="1:21" ht="14.25">
      <c r="A52" s="4">
        <v>481</v>
      </c>
      <c r="B52" s="33"/>
      <c r="C52" s="22" t="s">
        <v>69</v>
      </c>
      <c r="D52" s="23"/>
      <c r="E52" s="2">
        <v>5948</v>
      </c>
      <c r="F52" s="3">
        <v>6321</v>
      </c>
      <c r="G52" s="24">
        <f t="shared" si="28"/>
        <v>12269</v>
      </c>
      <c r="H52" s="25">
        <v>4286</v>
      </c>
      <c r="I52" s="3">
        <v>4565</v>
      </c>
      <c r="J52" s="26">
        <f t="shared" si="29"/>
        <v>8851</v>
      </c>
      <c r="K52" s="2">
        <f aca="true" t="shared" si="34" ref="K52:L55">E52-H52</f>
        <v>1662</v>
      </c>
      <c r="L52" s="3">
        <f t="shared" si="34"/>
        <v>1756</v>
      </c>
      <c r="M52" s="24">
        <f t="shared" si="13"/>
        <v>3418</v>
      </c>
      <c r="N52" s="27">
        <f t="shared" si="30"/>
        <v>72.05783456624076</v>
      </c>
      <c r="O52" s="28">
        <f t="shared" si="26"/>
        <v>72.21958550862205</v>
      </c>
      <c r="P52" s="29">
        <f t="shared" si="27"/>
        <v>72.14116879941315</v>
      </c>
      <c r="Q52" s="30">
        <v>71.99272967614012</v>
      </c>
      <c r="R52" s="37">
        <v>72.81705596488479</v>
      </c>
      <c r="S52" s="30">
        <v>72.42</v>
      </c>
      <c r="T52" s="32">
        <f t="shared" si="31"/>
        <v>-0.2788312005868505</v>
      </c>
      <c r="U52" s="57">
        <f t="shared" si="32"/>
        <v>0</v>
      </c>
    </row>
    <row r="53" spans="1:21" ht="14.25">
      <c r="A53" s="4">
        <v>482</v>
      </c>
      <c r="B53" s="33"/>
      <c r="C53" s="22" t="s">
        <v>70</v>
      </c>
      <c r="D53" s="23"/>
      <c r="E53" s="2">
        <v>2667</v>
      </c>
      <c r="F53" s="3">
        <v>2858</v>
      </c>
      <c r="G53" s="24">
        <f t="shared" si="28"/>
        <v>5525</v>
      </c>
      <c r="H53" s="25">
        <v>2228</v>
      </c>
      <c r="I53" s="3">
        <v>2251</v>
      </c>
      <c r="J53" s="26">
        <f t="shared" si="29"/>
        <v>4479</v>
      </c>
      <c r="K53" s="2">
        <f t="shared" si="34"/>
        <v>439</v>
      </c>
      <c r="L53" s="3">
        <f t="shared" si="34"/>
        <v>607</v>
      </c>
      <c r="M53" s="24">
        <f t="shared" si="13"/>
        <v>1046</v>
      </c>
      <c r="N53" s="27">
        <f t="shared" si="30"/>
        <v>83.53955755530559</v>
      </c>
      <c r="O53" s="28">
        <f t="shared" si="26"/>
        <v>78.76137158852345</v>
      </c>
      <c r="P53" s="29">
        <f t="shared" si="27"/>
        <v>81.06787330316743</v>
      </c>
      <c r="Q53" s="30">
        <v>82.54373177842565</v>
      </c>
      <c r="R53" s="37">
        <v>80.53851397409679</v>
      </c>
      <c r="S53" s="30">
        <v>81.51</v>
      </c>
      <c r="T53" s="32">
        <f t="shared" si="31"/>
        <v>-0.4421266968325739</v>
      </c>
      <c r="U53" s="57">
        <f t="shared" si="32"/>
        <v>0</v>
      </c>
    </row>
    <row r="54" spans="1:21" ht="14.25">
      <c r="A54" s="4">
        <v>483</v>
      </c>
      <c r="B54" s="33"/>
      <c r="C54" s="22" t="s">
        <v>71</v>
      </c>
      <c r="D54" s="23"/>
      <c r="E54" s="2">
        <v>4018</v>
      </c>
      <c r="F54" s="3">
        <v>4210</v>
      </c>
      <c r="G54" s="24">
        <f t="shared" si="28"/>
        <v>8228</v>
      </c>
      <c r="H54" s="25">
        <v>3129</v>
      </c>
      <c r="I54" s="3">
        <v>3199</v>
      </c>
      <c r="J54" s="26">
        <f t="shared" si="29"/>
        <v>6328</v>
      </c>
      <c r="K54" s="2">
        <f t="shared" si="34"/>
        <v>889</v>
      </c>
      <c r="L54" s="3">
        <f t="shared" si="34"/>
        <v>1011</v>
      </c>
      <c r="M54" s="24">
        <f t="shared" si="13"/>
        <v>1900</v>
      </c>
      <c r="N54" s="27">
        <f t="shared" si="30"/>
        <v>77.87456445993031</v>
      </c>
      <c r="O54" s="28">
        <f t="shared" si="26"/>
        <v>75.98574821852732</v>
      </c>
      <c r="P54" s="29">
        <f t="shared" si="27"/>
        <v>76.90811861934857</v>
      </c>
      <c r="Q54" s="30">
        <v>80.06360078277886</v>
      </c>
      <c r="R54" s="37">
        <v>78.75114364135408</v>
      </c>
      <c r="S54" s="30">
        <v>79.39</v>
      </c>
      <c r="T54" s="32">
        <f t="shared" si="31"/>
        <v>-2.48188138065143</v>
      </c>
      <c r="U54" s="57">
        <f t="shared" si="32"/>
        <v>0</v>
      </c>
    </row>
    <row r="55" spans="1:21" ht="14.25">
      <c r="A55" s="4">
        <v>484</v>
      </c>
      <c r="B55" s="33"/>
      <c r="C55" s="22" t="s">
        <v>72</v>
      </c>
      <c r="D55" s="23"/>
      <c r="E55" s="2">
        <v>1690</v>
      </c>
      <c r="F55" s="3">
        <v>1754</v>
      </c>
      <c r="G55" s="24">
        <f t="shared" si="28"/>
        <v>3444</v>
      </c>
      <c r="H55" s="25">
        <v>1365</v>
      </c>
      <c r="I55" s="3">
        <v>1385</v>
      </c>
      <c r="J55" s="26">
        <f t="shared" si="29"/>
        <v>2750</v>
      </c>
      <c r="K55" s="2">
        <f t="shared" si="34"/>
        <v>325</v>
      </c>
      <c r="L55" s="3">
        <f t="shared" si="34"/>
        <v>369</v>
      </c>
      <c r="M55" s="24">
        <f aca="true" t="shared" si="35" ref="M55:M76">SUM(K55:L55)</f>
        <v>694</v>
      </c>
      <c r="N55" s="27">
        <f t="shared" si="30"/>
        <v>80.76923076923077</v>
      </c>
      <c r="O55" s="28">
        <f t="shared" si="26"/>
        <v>78.9623717217788</v>
      </c>
      <c r="P55" s="29">
        <f t="shared" si="27"/>
        <v>79.84901277584204</v>
      </c>
      <c r="Q55" s="30">
        <v>79.23993193420307</v>
      </c>
      <c r="R55" s="37">
        <v>78.23240589198036</v>
      </c>
      <c r="S55" s="30">
        <v>78.73</v>
      </c>
      <c r="T55" s="32">
        <f t="shared" si="31"/>
        <v>1.1190127758420374</v>
      </c>
      <c r="U55" s="57">
        <f t="shared" si="32"/>
        <v>0</v>
      </c>
    </row>
    <row r="56" spans="1:21" ht="14.25">
      <c r="A56" s="4"/>
      <c r="B56" s="88" t="s">
        <v>10</v>
      </c>
      <c r="C56" s="89"/>
      <c r="D56" s="90"/>
      <c r="E56" s="67">
        <f>SUM(E52:E55)</f>
        <v>14323</v>
      </c>
      <c r="F56" s="68">
        <f aca="true" t="shared" si="36" ref="F56:M56">SUM(F52:F55)</f>
        <v>15143</v>
      </c>
      <c r="G56" s="67">
        <f t="shared" si="36"/>
        <v>29466</v>
      </c>
      <c r="H56" s="69">
        <f t="shared" si="36"/>
        <v>11008</v>
      </c>
      <c r="I56" s="68">
        <f t="shared" si="36"/>
        <v>11400</v>
      </c>
      <c r="J56" s="70">
        <f t="shared" si="36"/>
        <v>22408</v>
      </c>
      <c r="K56" s="67">
        <f t="shared" si="36"/>
        <v>3315</v>
      </c>
      <c r="L56" s="68">
        <f t="shared" si="36"/>
        <v>3743</v>
      </c>
      <c r="M56" s="67">
        <f t="shared" si="36"/>
        <v>7058</v>
      </c>
      <c r="N56" s="71">
        <f t="shared" si="30"/>
        <v>76.85540738672067</v>
      </c>
      <c r="O56" s="72">
        <f t="shared" si="26"/>
        <v>75.28230865746549</v>
      </c>
      <c r="P56" s="73">
        <f t="shared" si="27"/>
        <v>76.0469693884477</v>
      </c>
      <c r="Q56" s="74">
        <v>77.09428551921896</v>
      </c>
      <c r="R56" s="72">
        <v>76.58847789663616</v>
      </c>
      <c r="S56" s="74">
        <v>76.83</v>
      </c>
      <c r="T56" s="75">
        <f t="shared" si="31"/>
        <v>-0.7830306115522916</v>
      </c>
      <c r="U56" s="57">
        <f t="shared" si="32"/>
        <v>0</v>
      </c>
    </row>
    <row r="57" spans="1:21" ht="14.25">
      <c r="A57" s="4">
        <v>501</v>
      </c>
      <c r="B57" s="33"/>
      <c r="C57" s="22" t="s">
        <v>73</v>
      </c>
      <c r="D57" s="23"/>
      <c r="E57" s="2">
        <v>7097</v>
      </c>
      <c r="F57" s="3">
        <v>7499</v>
      </c>
      <c r="G57" s="24">
        <f t="shared" si="28"/>
        <v>14596</v>
      </c>
      <c r="H57" s="25">
        <v>5275</v>
      </c>
      <c r="I57" s="3">
        <v>5534</v>
      </c>
      <c r="J57" s="26">
        <f t="shared" si="29"/>
        <v>10809</v>
      </c>
      <c r="K57" s="2">
        <f aca="true" t="shared" si="37" ref="K57:L61">E57-H57</f>
        <v>1822</v>
      </c>
      <c r="L57" s="3">
        <f t="shared" si="37"/>
        <v>1965</v>
      </c>
      <c r="M57" s="24">
        <f t="shared" si="35"/>
        <v>3787</v>
      </c>
      <c r="N57" s="27">
        <f t="shared" si="30"/>
        <v>74.32718049880232</v>
      </c>
      <c r="O57" s="28">
        <f t="shared" si="26"/>
        <v>73.79650620082677</v>
      </c>
      <c r="P57" s="29">
        <f t="shared" si="27"/>
        <v>74.05453548917512</v>
      </c>
      <c r="Q57" s="30">
        <v>71.91733953742985</v>
      </c>
      <c r="R57" s="37">
        <v>72.78489199327383</v>
      </c>
      <c r="S57" s="30">
        <v>72.36</v>
      </c>
      <c r="T57" s="32">
        <f t="shared" si="31"/>
        <v>1.6945354891751236</v>
      </c>
      <c r="U57" s="57">
        <f t="shared" si="32"/>
        <v>0</v>
      </c>
    </row>
    <row r="58" spans="1:21" ht="14.25">
      <c r="A58" s="4">
        <v>502</v>
      </c>
      <c r="B58" s="33"/>
      <c r="C58" s="22" t="s">
        <v>74</v>
      </c>
      <c r="D58" s="23"/>
      <c r="E58" s="2">
        <v>2924</v>
      </c>
      <c r="F58" s="3">
        <v>2978</v>
      </c>
      <c r="G58" s="24">
        <f t="shared" si="28"/>
        <v>5902</v>
      </c>
      <c r="H58" s="25">
        <v>2231</v>
      </c>
      <c r="I58" s="3">
        <v>2199</v>
      </c>
      <c r="J58" s="26">
        <f t="shared" si="29"/>
        <v>4430</v>
      </c>
      <c r="K58" s="2">
        <f t="shared" si="37"/>
        <v>693</v>
      </c>
      <c r="L58" s="3">
        <f t="shared" si="37"/>
        <v>779</v>
      </c>
      <c r="M58" s="24">
        <f t="shared" si="35"/>
        <v>1472</v>
      </c>
      <c r="N58" s="27">
        <f t="shared" si="30"/>
        <v>76.29958960328317</v>
      </c>
      <c r="O58" s="28">
        <f t="shared" si="26"/>
        <v>73.84150436534587</v>
      </c>
      <c r="P58" s="29">
        <f t="shared" si="27"/>
        <v>75.05930193154863</v>
      </c>
      <c r="Q58" s="30">
        <v>74.276964954066</v>
      </c>
      <c r="R58" s="37">
        <v>73.77866400797608</v>
      </c>
      <c r="S58" s="30">
        <v>74.02</v>
      </c>
      <c r="T58" s="32">
        <f t="shared" si="31"/>
        <v>1.0393019315486356</v>
      </c>
      <c r="U58" s="57">
        <f t="shared" si="32"/>
        <v>0</v>
      </c>
    </row>
    <row r="59" spans="1:21" ht="14.25">
      <c r="A59" s="4">
        <v>503</v>
      </c>
      <c r="B59" s="33"/>
      <c r="C59" s="22" t="s">
        <v>75</v>
      </c>
      <c r="D59" s="23"/>
      <c r="E59" s="2">
        <v>2863</v>
      </c>
      <c r="F59" s="3">
        <v>2841</v>
      </c>
      <c r="G59" s="24">
        <f t="shared" si="28"/>
        <v>5704</v>
      </c>
      <c r="H59" s="25">
        <v>2249</v>
      </c>
      <c r="I59" s="3">
        <v>2154</v>
      </c>
      <c r="J59" s="26">
        <f t="shared" si="29"/>
        <v>4403</v>
      </c>
      <c r="K59" s="2">
        <f t="shared" si="37"/>
        <v>614</v>
      </c>
      <c r="L59" s="3">
        <f t="shared" si="37"/>
        <v>687</v>
      </c>
      <c r="M59" s="24">
        <f t="shared" si="35"/>
        <v>1301</v>
      </c>
      <c r="N59" s="27">
        <f t="shared" si="30"/>
        <v>78.55396437303529</v>
      </c>
      <c r="O59" s="28">
        <f t="shared" si="26"/>
        <v>75.81837381203802</v>
      </c>
      <c r="P59" s="29">
        <f t="shared" si="27"/>
        <v>77.1914446002805</v>
      </c>
      <c r="Q59" s="30">
        <v>76.51998656365468</v>
      </c>
      <c r="R59" s="37">
        <v>77.0602085435587</v>
      </c>
      <c r="S59" s="30">
        <v>76.79</v>
      </c>
      <c r="T59" s="32">
        <f t="shared" si="31"/>
        <v>0.4014446002804988</v>
      </c>
      <c r="U59" s="57">
        <f t="shared" si="32"/>
        <v>0</v>
      </c>
    </row>
    <row r="60" spans="1:21" ht="14.25">
      <c r="A60" s="4">
        <v>504</v>
      </c>
      <c r="B60" s="33"/>
      <c r="C60" s="22" t="s">
        <v>76</v>
      </c>
      <c r="D60" s="23"/>
      <c r="E60" s="2">
        <v>2818</v>
      </c>
      <c r="F60" s="3">
        <v>2931</v>
      </c>
      <c r="G60" s="24">
        <f t="shared" si="28"/>
        <v>5749</v>
      </c>
      <c r="H60" s="25">
        <v>2073</v>
      </c>
      <c r="I60" s="3">
        <v>2148</v>
      </c>
      <c r="J60" s="26">
        <f t="shared" si="29"/>
        <v>4221</v>
      </c>
      <c r="K60" s="2">
        <f t="shared" si="37"/>
        <v>745</v>
      </c>
      <c r="L60" s="3">
        <f t="shared" si="37"/>
        <v>783</v>
      </c>
      <c r="M60" s="24">
        <f t="shared" si="35"/>
        <v>1528</v>
      </c>
      <c r="N60" s="27">
        <f t="shared" si="30"/>
        <v>73.56281050390348</v>
      </c>
      <c r="O60" s="28">
        <f t="shared" si="26"/>
        <v>73.28556806550665</v>
      </c>
      <c r="P60" s="29">
        <f t="shared" si="27"/>
        <v>73.42146460253957</v>
      </c>
      <c r="Q60" s="30">
        <v>71.77280550774526</v>
      </c>
      <c r="R60" s="37">
        <v>70.56059080228265</v>
      </c>
      <c r="S60" s="30">
        <v>71.16</v>
      </c>
      <c r="T60" s="32">
        <f t="shared" si="31"/>
        <v>2.2614646025395757</v>
      </c>
      <c r="U60" s="57">
        <f t="shared" si="32"/>
        <v>0</v>
      </c>
    </row>
    <row r="61" spans="1:21" ht="14.25">
      <c r="A61" s="4">
        <v>505</v>
      </c>
      <c r="B61" s="33"/>
      <c r="C61" s="22" t="s">
        <v>77</v>
      </c>
      <c r="D61" s="23"/>
      <c r="E61" s="2">
        <v>2589</v>
      </c>
      <c r="F61" s="3">
        <v>2678</v>
      </c>
      <c r="G61" s="24">
        <f t="shared" si="28"/>
        <v>5267</v>
      </c>
      <c r="H61" s="25">
        <v>2058</v>
      </c>
      <c r="I61" s="3">
        <v>2039</v>
      </c>
      <c r="J61" s="26">
        <f t="shared" si="29"/>
        <v>4097</v>
      </c>
      <c r="K61" s="2">
        <f t="shared" si="37"/>
        <v>531</v>
      </c>
      <c r="L61" s="3">
        <f t="shared" si="37"/>
        <v>639</v>
      </c>
      <c r="M61" s="24">
        <f t="shared" si="35"/>
        <v>1170</v>
      </c>
      <c r="N61" s="27">
        <f t="shared" si="30"/>
        <v>79.4901506373117</v>
      </c>
      <c r="O61" s="28">
        <f t="shared" si="26"/>
        <v>76.13890963405527</v>
      </c>
      <c r="P61" s="29">
        <f t="shared" si="27"/>
        <v>77.78621606227453</v>
      </c>
      <c r="Q61" s="30">
        <v>77.33284349742836</v>
      </c>
      <c r="R61" s="37">
        <v>75.95392368610511</v>
      </c>
      <c r="S61" s="30">
        <v>76.64</v>
      </c>
      <c r="T61" s="32">
        <f t="shared" si="31"/>
        <v>1.146216062274533</v>
      </c>
      <c r="U61" s="57">
        <f t="shared" si="32"/>
        <v>0</v>
      </c>
    </row>
    <row r="62" spans="1:21" ht="14.25">
      <c r="A62" s="4"/>
      <c r="B62" s="88" t="s">
        <v>11</v>
      </c>
      <c r="C62" s="89"/>
      <c r="D62" s="90"/>
      <c r="E62" s="67">
        <f>SUM(E57:E61)</f>
        <v>18291</v>
      </c>
      <c r="F62" s="68">
        <f aca="true" t="shared" si="38" ref="F62:M62">SUM(F57:F61)</f>
        <v>18927</v>
      </c>
      <c r="G62" s="67">
        <f t="shared" si="38"/>
        <v>37218</v>
      </c>
      <c r="H62" s="69">
        <f t="shared" si="38"/>
        <v>13886</v>
      </c>
      <c r="I62" s="68">
        <f t="shared" si="38"/>
        <v>14074</v>
      </c>
      <c r="J62" s="70">
        <f t="shared" si="38"/>
        <v>27960</v>
      </c>
      <c r="K62" s="67">
        <f t="shared" si="38"/>
        <v>4405</v>
      </c>
      <c r="L62" s="68">
        <f t="shared" si="38"/>
        <v>4853</v>
      </c>
      <c r="M62" s="67">
        <f t="shared" si="38"/>
        <v>9258</v>
      </c>
      <c r="N62" s="71">
        <f t="shared" si="30"/>
        <v>75.91711770816248</v>
      </c>
      <c r="O62" s="72">
        <f t="shared" si="26"/>
        <v>74.35938077878164</v>
      </c>
      <c r="P62" s="73">
        <f t="shared" si="27"/>
        <v>75.12493954538127</v>
      </c>
      <c r="Q62" s="74">
        <v>73.77188328912467</v>
      </c>
      <c r="R62" s="72">
        <v>73.70313302516692</v>
      </c>
      <c r="S62" s="74">
        <v>73.74</v>
      </c>
      <c r="T62" s="75">
        <f t="shared" si="31"/>
        <v>1.3849395453812718</v>
      </c>
      <c r="U62" s="57">
        <f t="shared" si="32"/>
        <v>0</v>
      </c>
    </row>
    <row r="63" spans="1:21" ht="14.25">
      <c r="A63" s="4">
        <v>521</v>
      </c>
      <c r="B63" s="33"/>
      <c r="C63" s="22" t="s">
        <v>78</v>
      </c>
      <c r="D63" s="23"/>
      <c r="E63" s="2">
        <v>7595</v>
      </c>
      <c r="F63" s="3">
        <v>8110</v>
      </c>
      <c r="G63" s="24">
        <f t="shared" si="28"/>
        <v>15705</v>
      </c>
      <c r="H63" s="25">
        <v>5425</v>
      </c>
      <c r="I63" s="3">
        <v>5658</v>
      </c>
      <c r="J63" s="26">
        <f t="shared" si="29"/>
        <v>11083</v>
      </c>
      <c r="K63" s="2">
        <f>E63-H63</f>
        <v>2170</v>
      </c>
      <c r="L63" s="3">
        <f>F63-I63</f>
        <v>2452</v>
      </c>
      <c r="M63" s="24">
        <f t="shared" si="35"/>
        <v>4622</v>
      </c>
      <c r="N63" s="27">
        <f t="shared" si="30"/>
        <v>71.42857142857143</v>
      </c>
      <c r="O63" s="28">
        <f t="shared" si="26"/>
        <v>69.76572133168926</v>
      </c>
      <c r="P63" s="29">
        <f t="shared" si="27"/>
        <v>70.56988220312003</v>
      </c>
      <c r="Q63" s="30">
        <v>68.40616966580977</v>
      </c>
      <c r="R63" s="37">
        <v>69.04413557668862</v>
      </c>
      <c r="S63" s="30">
        <v>68.74</v>
      </c>
      <c r="T63" s="32">
        <f t="shared" si="31"/>
        <v>1.829882203120036</v>
      </c>
      <c r="U63" s="57">
        <f t="shared" si="32"/>
        <v>0</v>
      </c>
    </row>
    <row r="64" spans="1:21" ht="14.25">
      <c r="A64" s="4">
        <v>522</v>
      </c>
      <c r="B64" s="33"/>
      <c r="C64" s="22" t="s">
        <v>79</v>
      </c>
      <c r="D64" s="23"/>
      <c r="E64" s="2">
        <v>4664</v>
      </c>
      <c r="F64" s="3">
        <v>5032</v>
      </c>
      <c r="G64" s="24">
        <f t="shared" si="28"/>
        <v>9696</v>
      </c>
      <c r="H64" s="25">
        <v>3596</v>
      </c>
      <c r="I64" s="3">
        <v>3815</v>
      </c>
      <c r="J64" s="26">
        <f t="shared" si="29"/>
        <v>7411</v>
      </c>
      <c r="K64" s="2">
        <f>E64-H64</f>
        <v>1068</v>
      </c>
      <c r="L64" s="3">
        <f>F64-I64</f>
        <v>1217</v>
      </c>
      <c r="M64" s="24">
        <f t="shared" si="35"/>
        <v>2285</v>
      </c>
      <c r="N64" s="27">
        <f t="shared" si="30"/>
        <v>77.10120068610634</v>
      </c>
      <c r="O64" s="28">
        <f t="shared" si="26"/>
        <v>75.81478537360891</v>
      </c>
      <c r="P64" s="29">
        <f t="shared" si="27"/>
        <v>76.4335808580858</v>
      </c>
      <c r="Q64" s="30">
        <v>76.24633431085044</v>
      </c>
      <c r="R64" s="37">
        <v>76.85725398677558</v>
      </c>
      <c r="S64" s="30">
        <v>76.56</v>
      </c>
      <c r="T64" s="32">
        <f t="shared" si="31"/>
        <v>-0.126419141914198</v>
      </c>
      <c r="U64" s="57">
        <f t="shared" si="32"/>
        <v>0</v>
      </c>
    </row>
    <row r="65" spans="1:21" ht="14.25">
      <c r="A65" s="4"/>
      <c r="B65" s="88" t="s">
        <v>12</v>
      </c>
      <c r="C65" s="89"/>
      <c r="D65" s="90"/>
      <c r="E65" s="67">
        <f aca="true" t="shared" si="39" ref="E65:M65">SUM(E63:E64)</f>
        <v>12259</v>
      </c>
      <c r="F65" s="68">
        <f t="shared" si="39"/>
        <v>13142</v>
      </c>
      <c r="G65" s="67">
        <f t="shared" si="39"/>
        <v>25401</v>
      </c>
      <c r="H65" s="69">
        <f t="shared" si="39"/>
        <v>9021</v>
      </c>
      <c r="I65" s="68">
        <f t="shared" si="39"/>
        <v>9473</v>
      </c>
      <c r="J65" s="70">
        <f t="shared" si="39"/>
        <v>18494</v>
      </c>
      <c r="K65" s="67">
        <f t="shared" si="39"/>
        <v>3238</v>
      </c>
      <c r="L65" s="68">
        <f t="shared" si="39"/>
        <v>3669</v>
      </c>
      <c r="M65" s="67">
        <f t="shared" si="39"/>
        <v>6907</v>
      </c>
      <c r="N65" s="71">
        <f t="shared" si="30"/>
        <v>73.58675258993392</v>
      </c>
      <c r="O65" s="72">
        <f t="shared" si="26"/>
        <v>72.0818749048851</v>
      </c>
      <c r="P65" s="73">
        <f t="shared" si="27"/>
        <v>72.80815715916697</v>
      </c>
      <c r="Q65" s="74">
        <v>71.3876055440497</v>
      </c>
      <c r="R65" s="72">
        <v>72.05485611510791</v>
      </c>
      <c r="S65" s="74">
        <v>71.73</v>
      </c>
      <c r="T65" s="75">
        <f t="shared" si="31"/>
        <v>1.0781571591669632</v>
      </c>
      <c r="U65" s="57">
        <f t="shared" si="32"/>
        <v>0</v>
      </c>
    </row>
    <row r="66" spans="1:21" ht="14.25">
      <c r="A66" s="4">
        <v>541</v>
      </c>
      <c r="B66" s="33"/>
      <c r="C66" s="22" t="s">
        <v>80</v>
      </c>
      <c r="D66" s="23"/>
      <c r="E66" s="2">
        <v>2085</v>
      </c>
      <c r="F66" s="3">
        <v>2208</v>
      </c>
      <c r="G66" s="24">
        <f t="shared" si="28"/>
        <v>4293</v>
      </c>
      <c r="H66" s="25">
        <v>1529</v>
      </c>
      <c r="I66" s="3">
        <v>1633</v>
      </c>
      <c r="J66" s="26">
        <f t="shared" si="29"/>
        <v>3162</v>
      </c>
      <c r="K66" s="2">
        <f aca="true" t="shared" si="40" ref="K66:L73">E66-H66</f>
        <v>556</v>
      </c>
      <c r="L66" s="3">
        <f t="shared" si="40"/>
        <v>575</v>
      </c>
      <c r="M66" s="24">
        <f t="shared" si="35"/>
        <v>1131</v>
      </c>
      <c r="N66" s="27">
        <f t="shared" si="30"/>
        <v>73.33333333333333</v>
      </c>
      <c r="O66" s="28">
        <f t="shared" si="26"/>
        <v>73.95833333333334</v>
      </c>
      <c r="P66" s="29">
        <f t="shared" si="27"/>
        <v>73.65478686233403</v>
      </c>
      <c r="Q66" s="30">
        <v>71.7948717948718</v>
      </c>
      <c r="R66" s="37">
        <v>73.99910031488979</v>
      </c>
      <c r="S66" s="30">
        <v>72.93</v>
      </c>
      <c r="T66" s="32">
        <f t="shared" si="31"/>
        <v>0.7247868623340281</v>
      </c>
      <c r="U66" s="57">
        <f t="shared" si="32"/>
        <v>0</v>
      </c>
    </row>
    <row r="67" spans="1:21" ht="14.25">
      <c r="A67" s="4">
        <v>542</v>
      </c>
      <c r="B67" s="33"/>
      <c r="C67" s="22" t="s">
        <v>81</v>
      </c>
      <c r="D67" s="23"/>
      <c r="E67" s="2">
        <v>3142</v>
      </c>
      <c r="F67" s="3">
        <v>3338</v>
      </c>
      <c r="G67" s="24">
        <f t="shared" si="28"/>
        <v>6480</v>
      </c>
      <c r="H67" s="25">
        <v>2358</v>
      </c>
      <c r="I67" s="3">
        <v>2472</v>
      </c>
      <c r="J67" s="26">
        <f t="shared" si="29"/>
        <v>4830</v>
      </c>
      <c r="K67" s="2">
        <f t="shared" si="40"/>
        <v>784</v>
      </c>
      <c r="L67" s="3">
        <f t="shared" si="40"/>
        <v>866</v>
      </c>
      <c r="M67" s="24">
        <f t="shared" si="35"/>
        <v>1650</v>
      </c>
      <c r="N67" s="27">
        <f t="shared" si="30"/>
        <v>75.04774029280713</v>
      </c>
      <c r="O67" s="28">
        <f t="shared" si="26"/>
        <v>74.05632115038946</v>
      </c>
      <c r="P67" s="29">
        <f t="shared" si="27"/>
        <v>74.53703703703704</v>
      </c>
      <c r="Q67" s="30">
        <v>71.60111489625271</v>
      </c>
      <c r="R67" s="37">
        <v>73.00088521687813</v>
      </c>
      <c r="S67" s="30">
        <v>72.32</v>
      </c>
      <c r="T67" s="32">
        <f t="shared" si="31"/>
        <v>2.217037037037045</v>
      </c>
      <c r="U67" s="57">
        <f t="shared" si="32"/>
        <v>0</v>
      </c>
    </row>
    <row r="68" spans="1:21" ht="14.25">
      <c r="A68" s="4">
        <v>543</v>
      </c>
      <c r="B68" s="33"/>
      <c r="C68" s="22" t="s">
        <v>82</v>
      </c>
      <c r="D68" s="23"/>
      <c r="E68" s="2">
        <v>6401</v>
      </c>
      <c r="F68" s="3">
        <v>6288</v>
      </c>
      <c r="G68" s="24">
        <f t="shared" si="28"/>
        <v>12689</v>
      </c>
      <c r="H68" s="25">
        <v>4425</v>
      </c>
      <c r="I68" s="3">
        <v>4509</v>
      </c>
      <c r="J68" s="26">
        <f t="shared" si="29"/>
        <v>8934</v>
      </c>
      <c r="K68" s="2">
        <f t="shared" si="40"/>
        <v>1976</v>
      </c>
      <c r="L68" s="3">
        <f t="shared" si="40"/>
        <v>1779</v>
      </c>
      <c r="M68" s="24">
        <f t="shared" si="35"/>
        <v>3755</v>
      </c>
      <c r="N68" s="27">
        <f t="shared" si="30"/>
        <v>69.12982346508359</v>
      </c>
      <c r="O68" s="28">
        <f t="shared" si="26"/>
        <v>71.70801526717557</v>
      </c>
      <c r="P68" s="29">
        <f t="shared" si="27"/>
        <v>70.40743951454014</v>
      </c>
      <c r="Q68" s="30">
        <v>68.42777334397447</v>
      </c>
      <c r="R68" s="37">
        <v>72.11907810499359</v>
      </c>
      <c r="S68" s="30">
        <v>70.27</v>
      </c>
      <c r="T68" s="32">
        <f t="shared" si="31"/>
        <v>0.1374395145401479</v>
      </c>
      <c r="U68" s="57">
        <f t="shared" si="32"/>
        <v>0</v>
      </c>
    </row>
    <row r="69" spans="1:21" ht="14.25">
      <c r="A69" s="4">
        <v>544</v>
      </c>
      <c r="B69" s="33"/>
      <c r="C69" s="22" t="s">
        <v>83</v>
      </c>
      <c r="D69" s="23"/>
      <c r="E69" s="2">
        <v>1325</v>
      </c>
      <c r="F69" s="3">
        <v>1290</v>
      </c>
      <c r="G69" s="24">
        <f t="shared" si="28"/>
        <v>2615</v>
      </c>
      <c r="H69" s="25">
        <v>1060</v>
      </c>
      <c r="I69" s="3">
        <v>1034</v>
      </c>
      <c r="J69" s="26">
        <f t="shared" si="29"/>
        <v>2094</v>
      </c>
      <c r="K69" s="2">
        <f t="shared" si="40"/>
        <v>265</v>
      </c>
      <c r="L69" s="3">
        <f t="shared" si="40"/>
        <v>256</v>
      </c>
      <c r="M69" s="24">
        <f t="shared" si="35"/>
        <v>521</v>
      </c>
      <c r="N69" s="27">
        <f t="shared" si="30"/>
        <v>80</v>
      </c>
      <c r="O69" s="28">
        <f t="shared" si="26"/>
        <v>80.15503875968992</v>
      </c>
      <c r="P69" s="29">
        <f t="shared" si="27"/>
        <v>80.07648183556405</v>
      </c>
      <c r="Q69" s="30">
        <v>79.9110452186805</v>
      </c>
      <c r="R69" s="37">
        <v>79.94034302759135</v>
      </c>
      <c r="S69" s="30">
        <v>79.93</v>
      </c>
      <c r="T69" s="32">
        <f t="shared" si="31"/>
        <v>0.14648183556404604</v>
      </c>
      <c r="U69" s="57">
        <f t="shared" si="32"/>
        <v>0</v>
      </c>
    </row>
    <row r="70" spans="1:21" ht="14.25">
      <c r="A70" s="4">
        <v>545</v>
      </c>
      <c r="B70" s="33"/>
      <c r="C70" s="22" t="s">
        <v>84</v>
      </c>
      <c r="D70" s="23"/>
      <c r="E70" s="2">
        <v>4376</v>
      </c>
      <c r="F70" s="3">
        <v>4393</v>
      </c>
      <c r="G70" s="24">
        <f t="shared" si="28"/>
        <v>8769</v>
      </c>
      <c r="H70" s="25">
        <v>3107</v>
      </c>
      <c r="I70" s="3">
        <v>3195</v>
      </c>
      <c r="J70" s="26">
        <f t="shared" si="29"/>
        <v>6302</v>
      </c>
      <c r="K70" s="2">
        <f t="shared" si="40"/>
        <v>1269</v>
      </c>
      <c r="L70" s="3">
        <f t="shared" si="40"/>
        <v>1198</v>
      </c>
      <c r="M70" s="24">
        <f t="shared" si="35"/>
        <v>2467</v>
      </c>
      <c r="N70" s="27">
        <f t="shared" si="30"/>
        <v>71.00091407678245</v>
      </c>
      <c r="O70" s="28">
        <f t="shared" si="26"/>
        <v>72.72934213521512</v>
      </c>
      <c r="P70" s="29">
        <f t="shared" si="27"/>
        <v>71.86680351237314</v>
      </c>
      <c r="Q70" s="30">
        <v>69.14312841205792</v>
      </c>
      <c r="R70" s="37">
        <v>71.64213968698903</v>
      </c>
      <c r="S70" s="30">
        <v>70.4</v>
      </c>
      <c r="T70" s="32">
        <f t="shared" si="31"/>
        <v>1.466803512373133</v>
      </c>
      <c r="U70" s="57">
        <f t="shared" si="32"/>
        <v>0</v>
      </c>
    </row>
    <row r="71" spans="1:21" ht="14.25">
      <c r="A71" s="4">
        <v>546</v>
      </c>
      <c r="B71" s="33"/>
      <c r="C71" s="22" t="s">
        <v>85</v>
      </c>
      <c r="D71" s="23"/>
      <c r="E71" s="2">
        <v>2880</v>
      </c>
      <c r="F71" s="3">
        <v>3046</v>
      </c>
      <c r="G71" s="24">
        <f t="shared" si="28"/>
        <v>5926</v>
      </c>
      <c r="H71" s="25">
        <v>2091</v>
      </c>
      <c r="I71" s="3">
        <v>2290</v>
      </c>
      <c r="J71" s="26">
        <f t="shared" si="29"/>
        <v>4381</v>
      </c>
      <c r="K71" s="2">
        <f t="shared" si="40"/>
        <v>789</v>
      </c>
      <c r="L71" s="3">
        <f t="shared" si="40"/>
        <v>756</v>
      </c>
      <c r="M71" s="24">
        <f t="shared" si="35"/>
        <v>1545</v>
      </c>
      <c r="N71" s="27">
        <f t="shared" si="30"/>
        <v>72.60416666666667</v>
      </c>
      <c r="O71" s="28">
        <f t="shared" si="26"/>
        <v>75.18056467498359</v>
      </c>
      <c r="P71" s="29">
        <f t="shared" si="27"/>
        <v>73.92845089436382</v>
      </c>
      <c r="Q71" s="30">
        <v>70.56424201223658</v>
      </c>
      <c r="R71" s="37">
        <v>71.85473411154345</v>
      </c>
      <c r="S71" s="30">
        <v>71.22</v>
      </c>
      <c r="T71" s="32">
        <f t="shared" si="31"/>
        <v>2.7084508943638212</v>
      </c>
      <c r="U71" s="57">
        <f t="shared" si="32"/>
        <v>0</v>
      </c>
    </row>
    <row r="72" spans="1:21" ht="14.25">
      <c r="A72" s="4">
        <v>547</v>
      </c>
      <c r="B72" s="33"/>
      <c r="C72" s="22" t="s">
        <v>86</v>
      </c>
      <c r="D72" s="23"/>
      <c r="E72" s="2">
        <v>8603</v>
      </c>
      <c r="F72" s="3">
        <v>9037</v>
      </c>
      <c r="G72" s="24">
        <f t="shared" si="28"/>
        <v>17640</v>
      </c>
      <c r="H72" s="25">
        <v>6077</v>
      </c>
      <c r="I72" s="3">
        <v>6387</v>
      </c>
      <c r="J72" s="26">
        <f t="shared" si="29"/>
        <v>12464</v>
      </c>
      <c r="K72" s="2">
        <f t="shared" si="40"/>
        <v>2526</v>
      </c>
      <c r="L72" s="3">
        <f t="shared" si="40"/>
        <v>2650</v>
      </c>
      <c r="M72" s="24">
        <f t="shared" si="35"/>
        <v>5176</v>
      </c>
      <c r="N72" s="27">
        <f t="shared" si="30"/>
        <v>70.63814948273858</v>
      </c>
      <c r="O72" s="28">
        <f t="shared" si="26"/>
        <v>70.67610932831691</v>
      </c>
      <c r="P72" s="29">
        <f t="shared" si="27"/>
        <v>70.65759637188208</v>
      </c>
      <c r="Q72" s="30">
        <v>69.20277493460706</v>
      </c>
      <c r="R72" s="37">
        <v>70.6989829041333</v>
      </c>
      <c r="S72" s="30">
        <v>69.97</v>
      </c>
      <c r="T72" s="32">
        <f t="shared" si="31"/>
        <v>0.6875963718820799</v>
      </c>
      <c r="U72" s="57">
        <f t="shared" si="32"/>
        <v>0</v>
      </c>
    </row>
    <row r="73" spans="1:21" ht="14.25">
      <c r="A73" s="4">
        <v>548</v>
      </c>
      <c r="B73" s="33"/>
      <c r="C73" s="22" t="s">
        <v>87</v>
      </c>
      <c r="D73" s="23"/>
      <c r="E73" s="2">
        <v>680</v>
      </c>
      <c r="F73" s="3">
        <v>631</v>
      </c>
      <c r="G73" s="24">
        <f t="shared" si="28"/>
        <v>1311</v>
      </c>
      <c r="H73" s="25">
        <v>542</v>
      </c>
      <c r="I73" s="3">
        <v>502</v>
      </c>
      <c r="J73" s="26">
        <f t="shared" si="29"/>
        <v>1044</v>
      </c>
      <c r="K73" s="2">
        <f t="shared" si="40"/>
        <v>138</v>
      </c>
      <c r="L73" s="3">
        <f t="shared" si="40"/>
        <v>129</v>
      </c>
      <c r="M73" s="24">
        <f t="shared" si="35"/>
        <v>267</v>
      </c>
      <c r="N73" s="27">
        <f t="shared" si="30"/>
        <v>79.70588235294119</v>
      </c>
      <c r="O73" s="28">
        <f t="shared" si="26"/>
        <v>79.55625990491284</v>
      </c>
      <c r="P73" s="29">
        <f t="shared" si="27"/>
        <v>79.63386727688787</v>
      </c>
      <c r="Q73" s="30">
        <v>78.61271676300578</v>
      </c>
      <c r="R73" s="37">
        <v>79.37685459940653</v>
      </c>
      <c r="S73" s="30">
        <v>78.99</v>
      </c>
      <c r="T73" s="32">
        <f t="shared" si="31"/>
        <v>0.6438672768878746</v>
      </c>
      <c r="U73" s="57">
        <f t="shared" si="32"/>
        <v>0</v>
      </c>
    </row>
    <row r="74" spans="1:21" ht="14.25">
      <c r="A74" s="4"/>
      <c r="B74" s="88" t="s">
        <v>13</v>
      </c>
      <c r="C74" s="89"/>
      <c r="D74" s="90"/>
      <c r="E74" s="67">
        <f>SUM(E66:E73)</f>
        <v>29492</v>
      </c>
      <c r="F74" s="68">
        <f aca="true" t="shared" si="41" ref="F74:M74">SUM(F66:F73)</f>
        <v>30231</v>
      </c>
      <c r="G74" s="67">
        <f t="shared" si="41"/>
        <v>59723</v>
      </c>
      <c r="H74" s="69">
        <f t="shared" si="41"/>
        <v>21189</v>
      </c>
      <c r="I74" s="68">
        <f t="shared" si="41"/>
        <v>22022</v>
      </c>
      <c r="J74" s="70">
        <f t="shared" si="41"/>
        <v>43211</v>
      </c>
      <c r="K74" s="67">
        <f t="shared" si="41"/>
        <v>8303</v>
      </c>
      <c r="L74" s="68">
        <f t="shared" si="41"/>
        <v>8209</v>
      </c>
      <c r="M74" s="67">
        <f t="shared" si="41"/>
        <v>16512</v>
      </c>
      <c r="N74" s="71">
        <f t="shared" si="30"/>
        <v>71.84660246846603</v>
      </c>
      <c r="O74" s="72">
        <f t="shared" si="26"/>
        <v>72.84575435810923</v>
      </c>
      <c r="P74" s="73">
        <f t="shared" si="27"/>
        <v>72.35236006228756</v>
      </c>
      <c r="Q74" s="74">
        <v>70.32005137044172</v>
      </c>
      <c r="R74" s="72">
        <v>72.3344924873696</v>
      </c>
      <c r="S74" s="74">
        <v>71.34</v>
      </c>
      <c r="T74" s="75">
        <f t="shared" si="31"/>
        <v>1.0123600622875557</v>
      </c>
      <c r="U74" s="57">
        <f t="shared" si="32"/>
        <v>0</v>
      </c>
    </row>
    <row r="75" spans="1:21" ht="14.25">
      <c r="A75" s="4">
        <v>561</v>
      </c>
      <c r="B75" s="33"/>
      <c r="C75" s="22" t="s">
        <v>88</v>
      </c>
      <c r="D75" s="23"/>
      <c r="E75" s="2">
        <v>3274</v>
      </c>
      <c r="F75" s="3">
        <v>3578</v>
      </c>
      <c r="G75" s="24">
        <f t="shared" si="28"/>
        <v>6852</v>
      </c>
      <c r="H75" s="25">
        <v>2505</v>
      </c>
      <c r="I75" s="3">
        <v>2718</v>
      </c>
      <c r="J75" s="26">
        <f t="shared" si="29"/>
        <v>5223</v>
      </c>
      <c r="K75" s="2">
        <f>E75-H75</f>
        <v>769</v>
      </c>
      <c r="L75" s="3">
        <f>F75-I75</f>
        <v>860</v>
      </c>
      <c r="M75" s="24">
        <f t="shared" si="35"/>
        <v>1629</v>
      </c>
      <c r="N75" s="27">
        <f t="shared" si="30"/>
        <v>76.51191203420892</v>
      </c>
      <c r="O75" s="28">
        <f t="shared" si="26"/>
        <v>75.96422582448295</v>
      </c>
      <c r="P75" s="29">
        <f t="shared" si="27"/>
        <v>76.22591943957968</v>
      </c>
      <c r="Q75" s="30">
        <v>70.29288702928869</v>
      </c>
      <c r="R75" s="37">
        <v>71.88183807439825</v>
      </c>
      <c r="S75" s="30">
        <v>71.12</v>
      </c>
      <c r="T75" s="32">
        <f t="shared" si="31"/>
        <v>5.105919439579679</v>
      </c>
      <c r="U75" s="57">
        <f t="shared" si="32"/>
        <v>0</v>
      </c>
    </row>
    <row r="76" spans="1:21" ht="14.25">
      <c r="A76" s="4">
        <v>564</v>
      </c>
      <c r="B76" s="33"/>
      <c r="C76" s="22" t="s">
        <v>89</v>
      </c>
      <c r="D76" s="23"/>
      <c r="E76" s="2">
        <v>2723</v>
      </c>
      <c r="F76" s="3">
        <v>2675</v>
      </c>
      <c r="G76" s="24">
        <f t="shared" si="28"/>
        <v>5398</v>
      </c>
      <c r="H76" s="25">
        <v>2050</v>
      </c>
      <c r="I76" s="3">
        <v>2005</v>
      </c>
      <c r="J76" s="26">
        <f t="shared" si="29"/>
        <v>4055</v>
      </c>
      <c r="K76" s="2">
        <f>E76-H76</f>
        <v>673</v>
      </c>
      <c r="L76" s="3">
        <f>F76-I76</f>
        <v>670</v>
      </c>
      <c r="M76" s="24">
        <f t="shared" si="35"/>
        <v>1343</v>
      </c>
      <c r="N76" s="27">
        <f t="shared" si="30"/>
        <v>75.28461255967682</v>
      </c>
      <c r="O76" s="28">
        <f t="shared" si="26"/>
        <v>74.95327102803738</v>
      </c>
      <c r="P76" s="29">
        <f t="shared" si="27"/>
        <v>75.12041496850685</v>
      </c>
      <c r="Q76" s="30">
        <v>74.0049313138429</v>
      </c>
      <c r="R76" s="37">
        <v>74.90237841675541</v>
      </c>
      <c r="S76" s="30">
        <v>74.45</v>
      </c>
      <c r="T76" s="32">
        <f t="shared" si="31"/>
        <v>0.6704149685068472</v>
      </c>
      <c r="U76" s="57">
        <f t="shared" si="32"/>
        <v>0</v>
      </c>
    </row>
    <row r="77" spans="1:21" ht="14.25">
      <c r="A77" s="4"/>
      <c r="B77" s="88" t="s">
        <v>14</v>
      </c>
      <c r="C77" s="99"/>
      <c r="D77" s="100"/>
      <c r="E77" s="67">
        <f aca="true" t="shared" si="42" ref="E77:M77">SUM(E75:E76)</f>
        <v>5997</v>
      </c>
      <c r="F77" s="68">
        <f t="shared" si="42"/>
        <v>6253</v>
      </c>
      <c r="G77" s="67">
        <f t="shared" si="42"/>
        <v>12250</v>
      </c>
      <c r="H77" s="69">
        <f t="shared" si="42"/>
        <v>4555</v>
      </c>
      <c r="I77" s="68">
        <f t="shared" si="42"/>
        <v>4723</v>
      </c>
      <c r="J77" s="70">
        <f t="shared" si="42"/>
        <v>9278</v>
      </c>
      <c r="K77" s="67">
        <f t="shared" si="42"/>
        <v>1442</v>
      </c>
      <c r="L77" s="68">
        <f t="shared" si="42"/>
        <v>1530</v>
      </c>
      <c r="M77" s="67">
        <f t="shared" si="42"/>
        <v>2972</v>
      </c>
      <c r="N77" s="71">
        <f>+H77/E77*100</f>
        <v>75.95464398866099</v>
      </c>
      <c r="O77" s="72">
        <f t="shared" si="26"/>
        <v>75.531744762514</v>
      </c>
      <c r="P77" s="73">
        <f t="shared" si="27"/>
        <v>75.73877551020408</v>
      </c>
      <c r="Q77" s="74">
        <v>71.99676637025061</v>
      </c>
      <c r="R77" s="72">
        <v>73.19635408620422</v>
      </c>
      <c r="S77" s="74">
        <v>72.61</v>
      </c>
      <c r="T77" s="75">
        <f t="shared" si="31"/>
        <v>3.128775510204079</v>
      </c>
      <c r="U77" s="57">
        <f t="shared" si="32"/>
        <v>0</v>
      </c>
    </row>
    <row r="78" spans="1:21" ht="14.25">
      <c r="A78" s="4"/>
      <c r="B78" s="98" t="s">
        <v>29</v>
      </c>
      <c r="C78" s="96"/>
      <c r="D78" s="97"/>
      <c r="E78" s="58">
        <f aca="true" t="shared" si="43" ref="E78:M78">SUM(E77,E74,E65,E62,E56,E51,E46,E41,E37,E32,E27,E24,E22)</f>
        <v>174040</v>
      </c>
      <c r="F78" s="59">
        <f t="shared" si="43"/>
        <v>184581</v>
      </c>
      <c r="G78" s="58">
        <f t="shared" si="43"/>
        <v>358621</v>
      </c>
      <c r="H78" s="60">
        <f t="shared" si="43"/>
        <v>132077</v>
      </c>
      <c r="I78" s="59">
        <f t="shared" si="43"/>
        <v>138332</v>
      </c>
      <c r="J78" s="61">
        <f t="shared" si="43"/>
        <v>270409</v>
      </c>
      <c r="K78" s="58">
        <f t="shared" si="43"/>
        <v>41963</v>
      </c>
      <c r="L78" s="59">
        <f t="shared" si="43"/>
        <v>46249</v>
      </c>
      <c r="M78" s="58">
        <f t="shared" si="43"/>
        <v>88212</v>
      </c>
      <c r="N78" s="62">
        <f>+H78/E78*100</f>
        <v>75.88887612043209</v>
      </c>
      <c r="O78" s="63">
        <f>+I78/F78*100</f>
        <v>74.94379161452154</v>
      </c>
      <c r="P78" s="64">
        <f>+J78/G78*100</f>
        <v>75.40244436326931</v>
      </c>
      <c r="Q78" s="65">
        <v>74.12199838114938</v>
      </c>
      <c r="R78" s="63">
        <v>74.58083530789985</v>
      </c>
      <c r="S78" s="65">
        <v>74.36</v>
      </c>
      <c r="T78" s="66">
        <f>SUM(T77,T74,T65,T62,T56,T51,T46,T41,T37,T32,T27,T24,T22)</f>
        <v>15.806593386763566</v>
      </c>
      <c r="U78" s="57">
        <f t="shared" si="32"/>
        <v>0</v>
      </c>
    </row>
    <row r="79" spans="1:21" ht="14.25">
      <c r="A79" s="4"/>
      <c r="B79" s="8"/>
      <c r="C79" s="38"/>
      <c r="D79" s="10"/>
      <c r="E79" s="39"/>
      <c r="F79" s="40"/>
      <c r="G79" s="39"/>
      <c r="H79" s="41"/>
      <c r="I79" s="40"/>
      <c r="J79" s="42"/>
      <c r="K79" s="39"/>
      <c r="L79" s="40"/>
      <c r="M79" s="39"/>
      <c r="N79" s="43"/>
      <c r="O79" s="31"/>
      <c r="P79" s="44"/>
      <c r="Q79" s="45"/>
      <c r="R79" s="31"/>
      <c r="S79" s="45"/>
      <c r="T79" s="46"/>
      <c r="U79" s="57">
        <f t="shared" si="32"/>
        <v>0</v>
      </c>
    </row>
    <row r="80" spans="1:21" ht="14.25">
      <c r="A80" s="4"/>
      <c r="B80" s="87"/>
      <c r="C80" s="76" t="s">
        <v>30</v>
      </c>
      <c r="D80" s="77"/>
      <c r="E80" s="78">
        <f aca="true" t="shared" si="44" ref="E80:M80">+E18+E78</f>
        <v>799037</v>
      </c>
      <c r="F80" s="79">
        <f t="shared" si="44"/>
        <v>862496</v>
      </c>
      <c r="G80" s="78">
        <f t="shared" si="44"/>
        <v>1661533</v>
      </c>
      <c r="H80" s="80">
        <f t="shared" si="44"/>
        <v>571897</v>
      </c>
      <c r="I80" s="79">
        <f t="shared" si="44"/>
        <v>611020</v>
      </c>
      <c r="J80" s="81">
        <f t="shared" si="44"/>
        <v>1182917</v>
      </c>
      <c r="K80" s="78">
        <f t="shared" si="44"/>
        <v>227140</v>
      </c>
      <c r="L80" s="79">
        <f t="shared" si="44"/>
        <v>251476</v>
      </c>
      <c r="M80" s="78">
        <f t="shared" si="44"/>
        <v>478616</v>
      </c>
      <c r="N80" s="82">
        <f>+H80/E80*100</f>
        <v>71.57328133740991</v>
      </c>
      <c r="O80" s="83">
        <f>+I80/F80*100</f>
        <v>70.84322709902423</v>
      </c>
      <c r="P80" s="84">
        <f>+J80/G80*100</f>
        <v>71.19431272204645</v>
      </c>
      <c r="Q80" s="85">
        <v>69.79</v>
      </c>
      <c r="R80" s="83">
        <v>70.81</v>
      </c>
      <c r="S80" s="85">
        <v>70.32</v>
      </c>
      <c r="T80" s="86">
        <f t="shared" si="31"/>
        <v>0.8743127220464544</v>
      </c>
      <c r="U80" s="57">
        <f t="shared" si="32"/>
        <v>0</v>
      </c>
    </row>
    <row r="81" spans="1:21" ht="14.25">
      <c r="A81" s="4"/>
      <c r="B81" s="12"/>
      <c r="C81" s="47"/>
      <c r="D81" s="48"/>
      <c r="E81" s="49"/>
      <c r="F81" s="50"/>
      <c r="G81" s="49"/>
      <c r="H81" s="51"/>
      <c r="I81" s="50"/>
      <c r="J81" s="52"/>
      <c r="K81" s="49"/>
      <c r="L81" s="50"/>
      <c r="M81" s="49"/>
      <c r="N81" s="53"/>
      <c r="O81" s="36"/>
      <c r="P81" s="54"/>
      <c r="Q81" s="55"/>
      <c r="R81" s="36"/>
      <c r="S81" s="55"/>
      <c r="T81" s="56"/>
      <c r="U81" s="57">
        <f t="shared" si="32"/>
        <v>0</v>
      </c>
    </row>
  </sheetData>
  <mergeCells count="21">
    <mergeCell ref="B56:D56"/>
    <mergeCell ref="K3:M3"/>
    <mergeCell ref="N3:P3"/>
    <mergeCell ref="B78:D78"/>
    <mergeCell ref="B62:D62"/>
    <mergeCell ref="B65:D65"/>
    <mergeCell ref="B74:D74"/>
    <mergeCell ref="B77:D77"/>
    <mergeCell ref="B41:D41"/>
    <mergeCell ref="B46:D46"/>
    <mergeCell ref="B51:D51"/>
    <mergeCell ref="B27:D27"/>
    <mergeCell ref="B32:D32"/>
    <mergeCell ref="B37:D37"/>
    <mergeCell ref="B24:D24"/>
    <mergeCell ref="E3:G3"/>
    <mergeCell ref="H3:J3"/>
    <mergeCell ref="E2:S2"/>
    <mergeCell ref="Q3:S3"/>
    <mergeCell ref="B18:D18"/>
    <mergeCell ref="B22:D22"/>
  </mergeCells>
  <conditionalFormatting sqref="B5:T17 B66:T73 B63:T64 B57:T61 B52:T55 B42:T45 B38:T40 B75:T76 B28:T31 B25:T26 B19:T21 B23:T23 B33:T36 B47:T50">
    <cfRule type="expression" priority="1" dxfId="0" stopIfTrue="1">
      <formula>MOD(ROW(A5),2)=1</formula>
    </cfRule>
  </conditionalFormatting>
  <printOptions horizontalCentered="1"/>
  <pageMargins left="0.7874015748031497" right="0.3937007874015748" top="0.56" bottom="0.43" header="0.4" footer="0.18"/>
  <pageSetup blackAndWhite="1" fitToHeight="2" fitToWidth="1" horizontalDpi="600" verticalDpi="600" orientation="landscape" paperSize="12" r:id="rId1"/>
  <rowBreaks count="1" manualBreakCount="1">
    <brk id="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福島県選挙管理委員会</dc:creator>
  <cp:keywords/>
  <dc:description/>
  <cp:lastModifiedBy>F-Admin</cp:lastModifiedBy>
  <cp:lastPrinted>2009-08-30T14:14:28Z</cp:lastPrinted>
  <dcterms:created xsi:type="dcterms:W3CDTF">2000-06-18T08:12:39Z</dcterms:created>
  <dcterms:modified xsi:type="dcterms:W3CDTF">2009-09-07T08:03:21Z</dcterms:modified>
  <cp:category/>
  <cp:version/>
  <cp:contentType/>
  <cp:contentStatus/>
</cp:coreProperties>
</file>