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L025\Desktop\経営比較分析表\"/>
    </mc:Choice>
  </mc:AlternateContent>
  <workbookProtection workbookAlgorithmName="SHA-512" workbookHashValue="sjGgOzgQuY8cZLFlHSK2O2OsM06RMeW4u+zx4weAZi40Mk+kw0nIRRwznlsI35syHFGoa3pft4SjlLolYsmVXQ==" workbookSaltValue="ktc4xEVYr2d7VTwdJdTs9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W10" i="4"/>
  <c r="I10" i="4"/>
  <c r="BB8" i="4"/>
  <c r="AL8" i="4"/>
  <c r="P8" i="4"/>
  <c r="I8" i="4"/>
</calcChain>
</file>

<file path=xl/sharedStrings.xml><?xml version="1.0" encoding="utf-8"?>
<sst xmlns="http://schemas.openxmlformats.org/spreadsheetml/2006/main" count="236" uniqueCount="118">
  <si>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</si>
  <si>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</si>
  <si>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</si>
  <si>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</si>
  <si>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</si>
  <si>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</si>
  <si>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</si>
  <si>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</si>
  <si>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</si>
  <si>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</si>
  <si>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</si>
  <si>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</si>
  <si>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</si>
  <si>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</si>
  <si>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</si>
  <si>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</si>
  <si>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</si>
  <si>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</si>
  <si>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</si>
  <si>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</si>
  <si>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</si>
  <si>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</si>
  <si>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</si>
  <si>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</si>
  <si>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</si>
  <si>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</si>
  <si>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</si>
  <si>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</si>
  <si>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</si>
  <si>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</si>
  <si>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</si>
  <si>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</si>
  <si>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</si>
  <si>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</si>
  <si>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</si>
  <si>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</si>
  <si>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</si>
  <si>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</si>
  <si>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</si>
  <si>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</si>
  <si>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</si>
  <si>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</si>
  <si>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</si>
  <si>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</si>
  <si>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</si>
  <si>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</si>
  <si>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</si>
  <si>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</si>
  <si>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</si>
  <si>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</si>
  <si>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</si>
  <si>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</si>
  <si>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</si>
  <si>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</si>
  <si>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</si>
  <si>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</si>
  <si>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</si>
  <si>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</si>
  <si>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</si>
  <si>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</si>
  <si>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</si>
  <si>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</si>
  <si>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</si>
  <si>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</si>
  <si>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</si>
  <si>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</si>
  <si>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</si>
  <si>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</si>
  <si>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</si>
  <si>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</si>
  <si>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</si>
  <si>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</si>
  <si>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</si>
  <si>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</si>
  <si>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</si>
  <si>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</si>
  <si>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</si>
  <si>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</si>
  <si>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</si>
  <si>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</si>
  <si>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</si>
  <si>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</si>
  <si>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</si>
  <si>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</si>
  <si>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</si>
  <si>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</si>
  <si>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</si>
  <si>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</si>
  <si>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</si>
  <si>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</si>
  <si>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</si>
  <si>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</si>
  <si>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</si>
  <si>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</si>
  <si>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</si>
  <si>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</si>
  <si>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</si>
  <si>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昭和村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</si>
  <si>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</si>
  <si>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</si>
  <si>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</si>
  <si>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</si>
  <si>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</si>
  <si>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</si>
  <si>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</si>
  <si>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</si>
  <si>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</si>
  <si>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</si>
  <si>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</si>
  <si>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</si>
  <si>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</si>
  <si>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</si>
  <si>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</si>
  <si>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</si>
  <si>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</si>
  <si>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現在、昭和村全体の下水道普及率は下水道、農業集落排水、合併浄化漕等を含めれば90％超となるが、未普及世帯については、村外居住、老人ホームの利用等により未使用な住宅が多くを占め、これ以上の普及は困難な状況である。しかし、収益比率、経費回収率ともに100％を下回り、汚水処理原価は上昇の傾向にあるという非常に厳しい状態である。今後、下水道事業を健全に運営していくためにも、将来の事業継続に向けて、対策・改善を図っていく必要がある。</t>
    <rPh sb="99" eb="101">
      <t>ジョウキョウ</t>
    </rPh>
    <rPh sb="127" eb="129">
      <t>シタマワ</t>
    </rPh>
    <phoneticPr fontId="4"/>
  </si>
  <si>
    <t>下水道供用開始から10年を超え、管渠も老朽化が進んできているが、改善に係る費用が莫大な物となると予想される。今年度は危機の故障も確認されているため、経営の健全化・効率化に併せて、優先順位を定めて順次改善していきたい。</t>
    <rPh sb="54" eb="57">
      <t>コンネンド</t>
    </rPh>
    <rPh sb="58" eb="60">
      <t>キキ</t>
    </rPh>
    <rPh sb="61" eb="63">
      <t>コショウ</t>
    </rPh>
    <rPh sb="64" eb="66">
      <t>カクニン</t>
    </rPh>
    <phoneticPr fontId="4"/>
  </si>
  <si>
    <t>今後、施設・管渠等と老朽化はさらに深刻になると予想される。効率的な施設の維持管理・運営を視野に入れ、経営状況が長期的に改善されるよう、努力していきたい。</t>
    <rPh sb="0" eb="2">
      <t>コンゴ</t>
    </rPh>
    <rPh sb="3" eb="5">
      <t>シセツ</t>
    </rPh>
    <rPh sb="17" eb="19">
      <t>シンコク</t>
    </rPh>
    <rPh sb="23" eb="25">
      <t>ヨソウ</t>
    </rPh>
    <rPh sb="29" eb="32">
      <t>コウリツテキ</t>
    </rPh>
    <rPh sb="33" eb="35">
      <t>シセツ</t>
    </rPh>
    <rPh sb="36" eb="38">
      <t>イジ</t>
    </rPh>
    <rPh sb="38" eb="40">
      <t>カンリ</t>
    </rPh>
    <rPh sb="41" eb="43">
      <t>ウンエイ</t>
    </rPh>
    <rPh sb="44" eb="46">
      <t>シヤ</t>
    </rPh>
    <rPh sb="47" eb="48">
      <t>イ</t>
    </rPh>
    <rPh sb="50" eb="52">
      <t>ケイエイ</t>
    </rPh>
    <rPh sb="52" eb="54">
      <t>ジョウキョウ</t>
    </rPh>
    <rPh sb="55" eb="58">
      <t>チョウキテキ</t>
    </rPh>
    <rPh sb="59" eb="61">
      <t>カイゼン</t>
    </rPh>
    <rPh sb="67" eb="69">
      <t>ドリョク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</si>
</sst>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2-415D-A378-743778AC7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2-415D-A378-743778AC7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38.799999999999997</c:v>
                </c:pt>
                <c:pt idx="1">
                  <c:v>44.6</c:v>
                </c:pt>
                <c:pt idx="2">
                  <c:v>44.6</c:v>
                </c:pt>
                <c:pt idx="3">
                  <c:v>48.6</c:v>
                </c:pt>
                <c:pt idx="4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7-480A-8F83-EF1DD19B2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80A-8F83-EF1DD19B2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91.89</c:v>
                </c:pt>
                <c:pt idx="1">
                  <c:v>93.32</c:v>
                </c:pt>
                <c:pt idx="2">
                  <c:v>87.12</c:v>
                </c:pt>
                <c:pt idx="3">
                  <c:v>88.9</c:v>
                </c:pt>
                <c:pt idx="4">
                  <c:v>93.6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2-4898-A098-CC36E9E9F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2-4898-A098-CC36E9E9F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70.89</c:v>
                </c:pt>
                <c:pt idx="1">
                  <c:v>63.17</c:v>
                </c:pt>
                <c:pt idx="2">
                  <c:v>83.82</c:v>
                </c:pt>
                <c:pt idx="3">
                  <c:v>64.19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C-4235-A304-498C9AC3C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C-4235-A304-498C9AC3C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C-4B2F-B549-1F18FB859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BC-4B2F-B549-1F18FB859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9-488E-926D-8470C4BB8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19-488E-926D-8470C4BB8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C-404D-B0AE-E9AB5425B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C-404D-B0AE-E9AB5425B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5-442C-89D0-323C9F451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5-442C-89D0-323C9F451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3531.52</c:v>
                </c:pt>
                <c:pt idx="1">
                  <c:v>1485.16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7-4DD2-B878-9929D822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7-4DD2-B878-9929D822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65.13</c:v>
                </c:pt>
                <c:pt idx="1">
                  <c:v>59.51</c:v>
                </c:pt>
                <c:pt idx="2">
                  <c:v>49.54</c:v>
                </c:pt>
                <c:pt idx="3">
                  <c:v>58.85</c:v>
                </c:pt>
                <c:pt idx="4">
                  <c:v>52.91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B-4E5B-BC90-D9B8D9F2E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B-4E5B-BC90-D9B8D9F2E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280.87</c:v>
                </c:pt>
                <c:pt idx="1">
                  <c:v>385.04</c:v>
                </c:pt>
                <c:pt idx="2">
                  <c:v>386.31</c:v>
                </c:pt>
                <c:pt idx="3">
                  <c:v>325.55</c:v>
                </c:pt>
                <c:pt idx="4">
                  <c:v>368.6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8-40DE-9458-D526DB101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78-40DE-9458-D526DB101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49" zoomScale="110" zoomScaleNormal="110" workbookViewId="0">
      <selection activeCell="BI77" sqref="BI7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福島県　昭和村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1244</v>
      </c>
      <c r="AM8" s="69"/>
      <c r="AN8" s="69"/>
      <c r="AO8" s="69"/>
      <c r="AP8" s="69"/>
      <c r="AQ8" s="69"/>
      <c r="AR8" s="69"/>
      <c r="AS8" s="69"/>
      <c r="AT8" s="68">
        <f>データ!T6</f>
        <v>209.46</v>
      </c>
      <c r="AU8" s="68"/>
      <c r="AV8" s="68"/>
      <c r="AW8" s="68"/>
      <c r="AX8" s="68"/>
      <c r="AY8" s="68"/>
      <c r="AZ8" s="68"/>
      <c r="BA8" s="68"/>
      <c r="BB8" s="68">
        <f>データ!U6</f>
        <v>5.94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59.39</v>
      </c>
      <c r="Q10" s="68"/>
      <c r="R10" s="68"/>
      <c r="S10" s="68"/>
      <c r="T10" s="68"/>
      <c r="U10" s="68"/>
      <c r="V10" s="68"/>
      <c r="W10" s="68">
        <f>データ!Q6</f>
        <v>82.66</v>
      </c>
      <c r="X10" s="68"/>
      <c r="Y10" s="68"/>
      <c r="Z10" s="68"/>
      <c r="AA10" s="68"/>
      <c r="AB10" s="68"/>
      <c r="AC10" s="68"/>
      <c r="AD10" s="69">
        <f>データ!R6</f>
        <v>3300</v>
      </c>
      <c r="AE10" s="69"/>
      <c r="AF10" s="69"/>
      <c r="AG10" s="69"/>
      <c r="AH10" s="69"/>
      <c r="AI10" s="69"/>
      <c r="AJ10" s="69"/>
      <c r="AK10" s="2"/>
      <c r="AL10" s="69">
        <f>データ!V6</f>
        <v>734</v>
      </c>
      <c r="AM10" s="69"/>
      <c r="AN10" s="69"/>
      <c r="AO10" s="69"/>
      <c r="AP10" s="69"/>
      <c r="AQ10" s="69"/>
      <c r="AR10" s="69"/>
      <c r="AS10" s="69"/>
      <c r="AT10" s="68">
        <f>データ!W6</f>
        <v>0.43</v>
      </c>
      <c r="AU10" s="68"/>
      <c r="AV10" s="68"/>
      <c r="AW10" s="68"/>
      <c r="AX10" s="68"/>
      <c r="AY10" s="68"/>
      <c r="AZ10" s="68"/>
      <c r="BA10" s="68"/>
      <c r="BB10" s="68">
        <f>データ!X6</f>
        <v>1706.98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115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43</v>
      </c>
      <c r="N86" s="26" t="s">
        <v>43</v>
      </c>
      <c r="O86" s="26" t="str">
        <f>データ!EO6</f>
        <v>【0.28】</v>
      </c>
    </row>
  </sheetData>
  <sheetProtection algorithmName="SHA-512" hashValue="CHhUAnjf9R6bopjMYeE+r2S/C58Z6spaRv8dIUrZVljNg54al3kQeWmTiHpz2l77MUAzsKOZOoSrxXOXiItOiw==" saltValue="EO/Ne58oygmMnEl5BreE3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74462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福島県　昭和村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59.39</v>
      </c>
      <c r="Q6" s="34">
        <f t="shared" si="3"/>
        <v>82.66</v>
      </c>
      <c r="R6" s="34">
        <f t="shared" si="3"/>
        <v>3300</v>
      </c>
      <c r="S6" s="34">
        <f t="shared" si="3"/>
        <v>1244</v>
      </c>
      <c r="T6" s="34">
        <f t="shared" si="3"/>
        <v>209.46</v>
      </c>
      <c r="U6" s="34">
        <f t="shared" si="3"/>
        <v>5.94</v>
      </c>
      <c r="V6" s="34">
        <f t="shared" si="3"/>
        <v>734</v>
      </c>
      <c r="W6" s="34">
        <f t="shared" si="3"/>
        <v>0.43</v>
      </c>
      <c r="X6" s="34">
        <f t="shared" si="3"/>
        <v>1706.98</v>
      </c>
      <c r="Y6" s="35">
        <f>IF(Y7="",NA(),Y7)</f>
        <v>70.89</v>
      </c>
      <c r="Z6" s="35">
        <f t="shared" ref="Z6:AH6" si="4">IF(Z7="",NA(),Z7)</f>
        <v>63.17</v>
      </c>
      <c r="AA6" s="35">
        <f t="shared" si="4"/>
        <v>83.82</v>
      </c>
      <c r="AB6" s="35">
        <f t="shared" si="4"/>
        <v>64.19</v>
      </c>
      <c r="AC6" s="35">
        <f t="shared" si="4"/>
        <v>63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3531.52</v>
      </c>
      <c r="BG6" s="35">
        <f t="shared" ref="BG6:BO6" si="7">IF(BG7="",NA(),BG7)</f>
        <v>1485.16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65.13</v>
      </c>
      <c r="BR6" s="35">
        <f t="shared" ref="BR6:BZ6" si="8">IF(BR7="",NA(),BR7)</f>
        <v>59.51</v>
      </c>
      <c r="BS6" s="35">
        <f t="shared" si="8"/>
        <v>49.54</v>
      </c>
      <c r="BT6" s="35">
        <f t="shared" si="8"/>
        <v>58.85</v>
      </c>
      <c r="BU6" s="35">
        <f t="shared" si="8"/>
        <v>52.91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280.87</v>
      </c>
      <c r="CC6" s="35">
        <f t="shared" ref="CC6:CK6" si="9">IF(CC7="",NA(),CC7)</f>
        <v>385.04</v>
      </c>
      <c r="CD6" s="35">
        <f t="shared" si="9"/>
        <v>386.31</v>
      </c>
      <c r="CE6" s="35">
        <f t="shared" si="9"/>
        <v>325.55</v>
      </c>
      <c r="CF6" s="35">
        <f t="shared" si="9"/>
        <v>368.6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>
        <f>IF(CM7="",NA(),CM7)</f>
        <v>38.799999999999997</v>
      </c>
      <c r="CN6" s="35">
        <f t="shared" ref="CN6:CV6" si="10">IF(CN7="",NA(),CN7)</f>
        <v>44.6</v>
      </c>
      <c r="CO6" s="35">
        <f t="shared" si="10"/>
        <v>44.6</v>
      </c>
      <c r="CP6" s="35">
        <f t="shared" si="10"/>
        <v>48.6</v>
      </c>
      <c r="CQ6" s="35">
        <f t="shared" si="10"/>
        <v>38.799999999999997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91.89</v>
      </c>
      <c r="CY6" s="35">
        <f t="shared" ref="CY6:DG6" si="11">IF(CY7="",NA(),CY7)</f>
        <v>93.32</v>
      </c>
      <c r="CZ6" s="35">
        <f t="shared" si="11"/>
        <v>87.12</v>
      </c>
      <c r="DA6" s="35">
        <f t="shared" si="11"/>
        <v>88.9</v>
      </c>
      <c r="DB6" s="35">
        <f t="shared" si="11"/>
        <v>93.6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74462</v>
      </c>
      <c r="D7" s="37">
        <v>47</v>
      </c>
      <c r="E7" s="37">
        <v>17</v>
      </c>
      <c r="F7" s="37">
        <v>4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59.39</v>
      </c>
      <c r="Q7" s="38">
        <v>82.66</v>
      </c>
      <c r="R7" s="38">
        <v>3300</v>
      </c>
      <c r="S7" s="38">
        <v>1244</v>
      </c>
      <c r="T7" s="38">
        <v>209.46</v>
      </c>
      <c r="U7" s="38">
        <v>5.94</v>
      </c>
      <c r="V7" s="38">
        <v>734</v>
      </c>
      <c r="W7" s="38">
        <v>0.43</v>
      </c>
      <c r="X7" s="38">
        <v>1706.98</v>
      </c>
      <c r="Y7" s="38">
        <v>70.89</v>
      </c>
      <c r="Z7" s="38">
        <v>63.17</v>
      </c>
      <c r="AA7" s="38">
        <v>83.82</v>
      </c>
      <c r="AB7" s="38">
        <v>64.19</v>
      </c>
      <c r="AC7" s="38">
        <v>63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3531.52</v>
      </c>
      <c r="BG7" s="38">
        <v>1485.16</v>
      </c>
      <c r="BH7" s="38">
        <v>0</v>
      </c>
      <c r="BI7" s="38">
        <v>0</v>
      </c>
      <c r="BJ7" s="38">
        <v>0</v>
      </c>
      <c r="BK7" s="38">
        <v>1434.89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65.13</v>
      </c>
      <c r="BR7" s="38">
        <v>59.51</v>
      </c>
      <c r="BS7" s="38">
        <v>49.54</v>
      </c>
      <c r="BT7" s="38">
        <v>58.85</v>
      </c>
      <c r="BU7" s="38">
        <v>52.91</v>
      </c>
      <c r="BV7" s="38">
        <v>66.22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280.87</v>
      </c>
      <c r="CC7" s="38">
        <v>385.04</v>
      </c>
      <c r="CD7" s="38">
        <v>386.31</v>
      </c>
      <c r="CE7" s="38">
        <v>325.55</v>
      </c>
      <c r="CF7" s="38">
        <v>368.6</v>
      </c>
      <c r="CG7" s="38">
        <v>246.72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>
        <v>38.799999999999997</v>
      </c>
      <c r="CN7" s="38">
        <v>44.6</v>
      </c>
      <c r="CO7" s="38">
        <v>44.6</v>
      </c>
      <c r="CP7" s="38">
        <v>48.6</v>
      </c>
      <c r="CQ7" s="38">
        <v>38.799999999999997</v>
      </c>
      <c r="CR7" s="38">
        <v>41.35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91.89</v>
      </c>
      <c r="CY7" s="38">
        <v>93.32</v>
      </c>
      <c r="CZ7" s="38">
        <v>87.12</v>
      </c>
      <c r="DA7" s="38">
        <v>88.9</v>
      </c>
      <c r="DB7" s="38">
        <v>93.6</v>
      </c>
      <c r="DC7" s="38">
        <v>82.9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