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eibi2\Desktop\"/>
    </mc:Choice>
  </mc:AlternateContent>
  <xr:revisionPtr revIDLastSave="0" documentId="13_ncr:1_{ABA7C120-2C38-423D-9531-D324A4362A4E}" xr6:coauthVersionLast="46" xr6:coauthVersionMax="46" xr10:uidLastSave="{00000000-0000-0000-0000-000000000000}"/>
  <workbookProtection workbookAlgorithmName="SHA-512" workbookHashValue="44K0nxFoavqqu5rz9QLRKk7csE7RfcjlmMQ/GzjwRAk/yokcySGDjHjMIBUDwnJr/1hYBs8w9nueNS/4AUoIrg==" workbookSaltValue="LM57EVyHylJfNFNjNVcl9A==" workbookSpinCount="100000" lockStructure="1"/>
  <bookViews>
    <workbookView xWindow="-120" yWindow="-120" windowWidth="19440" windowHeight="150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I85" i="4"/>
  <c r="H85" i="4"/>
  <c r="G85" i="4"/>
  <c r="F85" i="4"/>
  <c r="BB10" i="4"/>
  <c r="AT10" i="4"/>
  <c r="AL10" i="4"/>
  <c r="I10" i="4"/>
  <c r="B10" i="4"/>
  <c r="BB8" i="4"/>
  <c r="W8" i="4"/>
  <c r="B6" i="4"/>
</calcChain>
</file>

<file path=xl/sharedStrings.xml><?xml version="1.0" encoding="utf-8"?>
<sst xmlns="http://schemas.openxmlformats.org/spreadsheetml/2006/main" count="231" uniqueCount="114">
  <si>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</si>
  <si>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</si>
  <si>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</si>
  <si>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</si>
  <si>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</si>
  <si>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</si>
  <si>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</si>
  <si>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</si>
  <si>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</si>
  <si>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</si>
  <si>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</si>
  <si>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</si>
  <si>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</si>
  <si>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</si>
  <si>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</si>
  <si>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</si>
  <si>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</si>
  <si>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</si>
  <si>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</si>
  <si>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</si>
  <si>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</si>
  <si>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</si>
  <si>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</si>
  <si>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</si>
  <si>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</si>
  <si>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</si>
  <si>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</si>
  <si>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</si>
  <si>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</si>
  <si>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</si>
  <si>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</si>
  <si>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</si>
  <si>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</si>
  <si>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</si>
  <si>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</si>
  <si>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</si>
  <si>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</si>
  <si>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</si>
  <si>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</si>
  <si>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</si>
  <si>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</si>
  <si>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</si>
  <si>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</si>
  <si>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</si>
  <si>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</si>
  <si>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</si>
  <si>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</si>
  <si>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</si>
  <si>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</si>
  <si>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</si>
  <si>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</si>
  <si>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</si>
  <si>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</si>
  <si>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</si>
  <si>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</si>
  <si>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</si>
  <si>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</si>
  <si>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</si>
  <si>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</si>
  <si>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</si>
  <si>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</si>
  <si>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</si>
  <si>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</si>
  <si>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</si>
  <si>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</si>
  <si>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</si>
  <si>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</si>
  <si>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</si>
  <si>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</si>
  <si>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</si>
  <si>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</si>
  <si>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</si>
  <si>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</si>
  <si>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</si>
  <si>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</si>
  <si>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</si>
  <si>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</si>
  <si>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</si>
  <si>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</si>
  <si>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</si>
  <si>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</si>
  <si>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</si>
  <si>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</si>
  <si>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</si>
  <si>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</si>
  <si>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</si>
  <si>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</si>
  <si>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</si>
  <si>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</si>
  <si>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</si>
  <si>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</si>
  <si>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</si>
  <si>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</si>
  <si>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会津若松地方広域市町村圏整備組合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</si>
  <si>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</si>
  <si>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</si>
  <si>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</si>
  <si>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</si>
  <si>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</si>
  <si>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</si>
  <si>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</si>
  <si>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</si>
  <si>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</si>
  <si>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</si>
  <si>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</si>
  <si>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</si>
  <si>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</si>
  <si>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</si>
  <si>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</si>
  <si>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</si>
  <si>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</si>
  <si>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・経常利益は黒字で、経営収支比率は、100％を超えており良好といえる。
・流動比率は、100％を超え支払能力は十分といえる。
・施設利用率は、前年度より一時的な使用量増加のため、上昇しているものの、全体的には、節水型機器の普及や人口減少に伴い、減少傾向にある。</t>
    <rPh sb="79" eb="82">
      <t>イチジテキ</t>
    </rPh>
    <rPh sb="83" eb="85">
      <t>シヨウ</t>
    </rPh>
    <rPh sb="85" eb="86">
      <t>リョウ</t>
    </rPh>
    <rPh sb="86" eb="88">
      <t>ゾウカ</t>
    </rPh>
    <phoneticPr fontId="4"/>
  </si>
  <si>
    <t>・有形固定資産減価償却率は、全国平均を上回っており、施設の老朽化が進んでいる。
・管路については、経年率は上昇傾向にあるものの、まだ法定耐用年数に達していない状況にある。</t>
    <rPh sb="50" eb="52">
      <t>ケイネン</t>
    </rPh>
    <rPh sb="52" eb="53">
      <t>リツ</t>
    </rPh>
    <rPh sb="54" eb="56">
      <t>ジョウショウ</t>
    </rPh>
    <rPh sb="56" eb="58">
      <t>ケイコウ</t>
    </rPh>
    <rPh sb="67" eb="69">
      <t>ホウテイ</t>
    </rPh>
    <phoneticPr fontId="4"/>
  </si>
  <si>
    <t>・概ね、財務内容は健全性が確保されていると考えられる。
・施設更新及び耐震化については、長期財政計画（10ヶ年計画）において、長寿命化（施設更新）計画及び施設耐震化計画を定め、順次対応しているところです。
　更に将来を見据え、アセットマネジメントを活用し、適正な規模や時期を見極め、更新を進めていく必要がある。</t>
    <rPh sb="30" eb="32">
      <t>シセツ</t>
    </rPh>
    <rPh sb="32" eb="34">
      <t>コウシン</t>
    </rPh>
    <rPh sb="34" eb="35">
      <t>オヨ</t>
    </rPh>
    <rPh sb="36" eb="38">
      <t>タイシン</t>
    </rPh>
    <rPh sb="38" eb="39">
      <t>カ</t>
    </rPh>
    <rPh sb="69" eb="71">
      <t>シセツ</t>
    </rPh>
    <rPh sb="71" eb="73">
      <t>コウシン</t>
    </rPh>
    <rPh sb="74" eb="76">
      <t>ケイカク</t>
    </rPh>
    <rPh sb="76" eb="77">
      <t>オヨ</t>
    </rPh>
    <rPh sb="78" eb="80">
      <t>シセツ</t>
    </rPh>
    <rPh sb="80" eb="82">
      <t>タイシン</t>
    </rPh>
    <rPh sb="82" eb="83">
      <t>カ</t>
    </rPh>
    <rPh sb="89" eb="91">
      <t>ジュンジ</t>
    </rPh>
    <rPh sb="91" eb="93">
      <t>タイオウ</t>
    </rPh>
    <rPh sb="105" eb="106">
      <t>サラ</t>
    </rPh>
    <rPh sb="107" eb="109">
      <t>ショウライ</t>
    </rPh>
    <rPh sb="110" eb="112">
      <t>ミス</t>
    </rPh>
    <rPh sb="125" eb="127">
      <t>カツヨウ</t>
    </rPh>
    <rPh sb="129" eb="131">
      <t>テキセイ</t>
    </rPh>
    <rPh sb="132" eb="134">
      <t>キボ</t>
    </rPh>
    <rPh sb="135" eb="137">
      <t>ジキ</t>
    </rPh>
    <rPh sb="138" eb="140">
      <t>ミキワ</t>
    </rPh>
    <rPh sb="142" eb="144">
      <t>コウシン</t>
    </rPh>
    <rPh sb="145" eb="146">
      <t>スス</t>
    </rPh>
    <rPh sb="150" eb="15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</si>
</sst>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9-4D07-8958-637E1426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0.24</c:v>
                </c:pt>
                <c:pt idx="2">
                  <c:v>0.27</c:v>
                </c:pt>
                <c:pt idx="3">
                  <c:v>0.24</c:v>
                </c:pt>
                <c:pt idx="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9-4D07-8958-637E1426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53.86</c:v>
                </c:pt>
                <c:pt idx="1">
                  <c:v>55.87</c:v>
                </c:pt>
                <c:pt idx="2">
                  <c:v>62.68</c:v>
                </c:pt>
                <c:pt idx="3">
                  <c:v>63.95</c:v>
                </c:pt>
                <c:pt idx="4">
                  <c:v>60.46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D-40DB-86F7-96152982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61.82</c:v>
                </c:pt>
                <c:pt idx="1">
                  <c:v>61.66</c:v>
                </c:pt>
                <c:pt idx="2">
                  <c:v>62.19</c:v>
                </c:pt>
                <c:pt idx="3">
                  <c:v>61.77</c:v>
                </c:pt>
                <c:pt idx="4">
                  <c:v>61.69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D-40DB-86F7-96152982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99.28</c:v>
                </c:pt>
                <c:pt idx="1">
                  <c:v>99.33</c:v>
                </c:pt>
                <c:pt idx="2">
                  <c:v>98.79</c:v>
                </c:pt>
                <c:pt idx="3">
                  <c:v>98.5</c:v>
                </c:pt>
                <c:pt idx="4">
                  <c:v>98.11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9-46C3-9242-2DBCFFEF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6C3-9242-2DBCFFEF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125.65</c:v>
                </c:pt>
                <c:pt idx="1">
                  <c:v>120.22</c:v>
                </c:pt>
                <c:pt idx="2">
                  <c:v>133.78</c:v>
                </c:pt>
                <c:pt idx="3">
                  <c:v>140.47999999999999</c:v>
                </c:pt>
                <c:pt idx="4">
                  <c:v>123.65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7-4224-BD02-F4E61005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113.33</c:v>
                </c:pt>
                <c:pt idx="1">
                  <c:v>114.05</c:v>
                </c:pt>
                <c:pt idx="2">
                  <c:v>114.26</c:v>
                </c:pt>
                <c:pt idx="3">
                  <c:v>112.98</c:v>
                </c:pt>
                <c:pt idx="4">
                  <c:v>112.91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7-4224-BD02-F4E61005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64.209999999999994</c:v>
                </c:pt>
                <c:pt idx="1">
                  <c:v>65.23</c:v>
                </c:pt>
                <c:pt idx="2">
                  <c:v>66.23</c:v>
                </c:pt>
                <c:pt idx="3">
                  <c:v>67.400000000000006</c:v>
                </c:pt>
                <c:pt idx="4">
                  <c:v>66.39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3-4A93-A6B9-ECA138803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52.4</c:v>
                </c:pt>
                <c:pt idx="1">
                  <c:v>53.56</c:v>
                </c:pt>
                <c:pt idx="2">
                  <c:v>54.73</c:v>
                </c:pt>
                <c:pt idx="3">
                  <c:v>55.77</c:v>
                </c:pt>
                <c:pt idx="4">
                  <c:v>56.48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3-4A93-A6B9-ECA138803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6-4483-B8E9-C3C9A701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18.05</c:v>
                </c:pt>
                <c:pt idx="1">
                  <c:v>19.440000000000001</c:v>
                </c:pt>
                <c:pt idx="2">
                  <c:v>22.46</c:v>
                </c:pt>
                <c:pt idx="3">
                  <c:v>25.84</c:v>
                </c:pt>
                <c:pt idx="4">
                  <c:v>27.61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6-4483-B8E9-C3C9A701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E-44F8-A1D6-5B8C3000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17.39</c:v>
                </c:pt>
                <c:pt idx="1">
                  <c:v>12.65</c:v>
                </c:pt>
                <c:pt idx="2">
                  <c:v>10.58</c:v>
                </c:pt>
                <c:pt idx="3">
                  <c:v>10.49</c:v>
                </c:pt>
                <c:pt idx="4">
                  <c:v>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E-44F8-A1D6-5B8C3000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302.27</c:v>
                </c:pt>
                <c:pt idx="1">
                  <c:v>460.62</c:v>
                </c:pt>
                <c:pt idx="2">
                  <c:v>854.41</c:v>
                </c:pt>
                <c:pt idx="3">
                  <c:v>1533.01</c:v>
                </c:pt>
                <c:pt idx="4">
                  <c:v>1552.96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3-4AA4-9905-648DD1DFC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212.95</c:v>
                </c:pt>
                <c:pt idx="1">
                  <c:v>224.41</c:v>
                </c:pt>
                <c:pt idx="2">
                  <c:v>243.44</c:v>
                </c:pt>
                <c:pt idx="3">
                  <c:v>258.49</c:v>
                </c:pt>
                <c:pt idx="4">
                  <c:v>271.10000000000002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3-4AA4-9905-648DD1DFC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65.56</c:v>
                </c:pt>
                <c:pt idx="1">
                  <c:v>40.33</c:v>
                </c:pt>
                <c:pt idx="2">
                  <c:v>17.559999999999999</c:v>
                </c:pt>
                <c:pt idx="3">
                  <c:v>3.28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8-42B5-89A7-1A04135A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333.48</c:v>
                </c:pt>
                <c:pt idx="1">
                  <c:v>320.31</c:v>
                </c:pt>
                <c:pt idx="2">
                  <c:v>303.26</c:v>
                </c:pt>
                <c:pt idx="3">
                  <c:v>290.31</c:v>
                </c:pt>
                <c:pt idx="4">
                  <c:v>272.95999999999998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8-42B5-89A7-1A04135AE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128.51</c:v>
                </c:pt>
                <c:pt idx="1">
                  <c:v>122.75</c:v>
                </c:pt>
                <c:pt idx="2">
                  <c:v>140.82</c:v>
                </c:pt>
                <c:pt idx="3">
                  <c:v>149.46</c:v>
                </c:pt>
                <c:pt idx="4">
                  <c:v>129.49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1-49C4-B53C-5F0C9C3D5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112.81</c:v>
                </c:pt>
                <c:pt idx="1">
                  <c:v>113.88</c:v>
                </c:pt>
                <c:pt idx="2">
                  <c:v>114.14</c:v>
                </c:pt>
                <c:pt idx="3">
                  <c:v>112.83</c:v>
                </c:pt>
                <c:pt idx="4">
                  <c:v>112.84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1-49C4-B53C-5F0C9C3D5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85.99</c:v>
                </c:pt>
                <c:pt idx="2">
                  <c:v>67.92</c:v>
                </c:pt>
                <c:pt idx="3">
                  <c:v>63.01</c:v>
                </c:pt>
                <c:pt idx="4">
                  <c:v>66.19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2-4365-83FD-5470B361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74.02</c:v>
                </c:pt>
                <c:pt idx="2">
                  <c:v>73.03</c:v>
                </c:pt>
                <c:pt idx="3">
                  <c:v>73.86</c:v>
                </c:pt>
                <c:pt idx="4">
                  <c:v>73.849999999999994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2-4365-83FD-5470B361D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W46" zoomScaleNormal="100" workbookViewId="0">
      <selection activeCell="CB78" sqref="CB7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福島県　会津若松地方広域市町村圏整備組合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その他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98.7</v>
      </c>
      <c r="J10" s="53"/>
      <c r="K10" s="53"/>
      <c r="L10" s="53"/>
      <c r="M10" s="53"/>
      <c r="N10" s="53"/>
      <c r="O10" s="64"/>
      <c r="P10" s="54">
        <f>データ!$P$6</f>
        <v>93.36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146979</v>
      </c>
      <c r="AM10" s="61"/>
      <c r="AN10" s="61"/>
      <c r="AO10" s="61"/>
      <c r="AP10" s="61"/>
      <c r="AQ10" s="61"/>
      <c r="AR10" s="61"/>
      <c r="AS10" s="61"/>
      <c r="AT10" s="52">
        <f>データ!$V$6</f>
        <v>232.85</v>
      </c>
      <c r="AU10" s="53"/>
      <c r="AV10" s="53"/>
      <c r="AW10" s="53"/>
      <c r="AX10" s="53"/>
      <c r="AY10" s="53"/>
      <c r="AZ10" s="53"/>
      <c r="BA10" s="53"/>
      <c r="BB10" s="54">
        <f>データ!$W$6</f>
        <v>631.22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【112.91】</v>
      </c>
      <c r="F85" s="27" t="str">
        <f>データ!AS6</f>
        <v>【9.92】</v>
      </c>
      <c r="G85" s="27" t="str">
        <f>データ!BD6</f>
        <v>【271.10】</v>
      </c>
      <c r="H85" s="27" t="str">
        <f>データ!BO6</f>
        <v>【272.96】</v>
      </c>
      <c r="I85" s="27" t="str">
        <f>データ!BZ6</f>
        <v>【112.84】</v>
      </c>
      <c r="J85" s="27" t="str">
        <f>データ!CK6</f>
        <v>【73.85】</v>
      </c>
      <c r="K85" s="27" t="str">
        <f>データ!CV6</f>
        <v>【61.69】</v>
      </c>
      <c r="L85" s="27" t="str">
        <f>データ!DG6</f>
        <v>【100.00】</v>
      </c>
      <c r="M85" s="27" t="str">
        <f>データ!DR6</f>
        <v>【56.48】</v>
      </c>
      <c r="N85" s="27" t="str">
        <f>データ!EC6</f>
        <v>【27.61】</v>
      </c>
      <c r="O85" s="27" t="str">
        <f>データ!EN6</f>
        <v>【0.20】</v>
      </c>
    </row>
  </sheetData>
  <sheetProtection algorithmName="SHA-512" hashValue="ud1aS2afa6dy0zLAnO475lAQV1cMr5wLFAim/Ra4vj7xSTd6MnHznjUDbJjAnA3MWRFRnwAEJ3y/oCQtLux5Mw==" saltValue="abmhYKATDtw10aScOO6eh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78727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福島県　会津若松地方広域市町村圏整備組合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98.7</v>
      </c>
      <c r="P6" s="35">
        <f t="shared" si="3"/>
        <v>93.36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146979</v>
      </c>
      <c r="V6" s="35">
        <f t="shared" si="3"/>
        <v>232.85</v>
      </c>
      <c r="W6" s="35">
        <f t="shared" si="3"/>
        <v>631.22</v>
      </c>
      <c r="X6" s="36">
        <f>IF(X7="",NA(),X7)</f>
        <v>125.65</v>
      </c>
      <c r="Y6" s="36">
        <f t="shared" ref="Y6:AG6" si="4">IF(Y7="",NA(),Y7)</f>
        <v>120.22</v>
      </c>
      <c r="Z6" s="36">
        <f t="shared" si="4"/>
        <v>133.78</v>
      </c>
      <c r="AA6" s="36">
        <f t="shared" si="4"/>
        <v>140.47999999999999</v>
      </c>
      <c r="AB6" s="36">
        <f t="shared" si="4"/>
        <v>123.65</v>
      </c>
      <c r="AC6" s="36">
        <f t="shared" si="4"/>
        <v>113.33</v>
      </c>
      <c r="AD6" s="36">
        <f t="shared" si="4"/>
        <v>114.05</v>
      </c>
      <c r="AE6" s="36">
        <f t="shared" si="4"/>
        <v>114.26</v>
      </c>
      <c r="AF6" s="36">
        <f t="shared" si="4"/>
        <v>112.98</v>
      </c>
      <c r="AG6" s="36">
        <f t="shared" si="4"/>
        <v>112.91</v>
      </c>
      <c r="AH6" s="35" t="str">
        <f>IF(AH7="","",IF(AH7="-","【-】","【"&amp;SUBSTITUTE(TEXT(AH7,"#,##0.00"),"-","△")&amp;"】"))</f>
        <v>【112.91】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17.39</v>
      </c>
      <c r="AO6" s="36">
        <f t="shared" si="5"/>
        <v>12.65</v>
      </c>
      <c r="AP6" s="36">
        <f t="shared" si="5"/>
        <v>10.58</v>
      </c>
      <c r="AQ6" s="36">
        <f t="shared" si="5"/>
        <v>10.49</v>
      </c>
      <c r="AR6" s="36">
        <f t="shared" si="5"/>
        <v>9.92</v>
      </c>
      <c r="AS6" s="35" t="str">
        <f>IF(AS7="","",IF(AS7="-","【-】","【"&amp;SUBSTITUTE(TEXT(AS7,"#,##0.00"),"-","△")&amp;"】"))</f>
        <v>【9.92】</v>
      </c>
      <c r="AT6" s="36">
        <f>IF(AT7="",NA(),AT7)</f>
        <v>302.27</v>
      </c>
      <c r="AU6" s="36">
        <f t="shared" ref="AU6:BC6" si="6">IF(AU7="",NA(),AU7)</f>
        <v>460.62</v>
      </c>
      <c r="AV6" s="36">
        <f t="shared" si="6"/>
        <v>854.41</v>
      </c>
      <c r="AW6" s="36">
        <f t="shared" si="6"/>
        <v>1533.01</v>
      </c>
      <c r="AX6" s="36">
        <f t="shared" si="6"/>
        <v>1552.96</v>
      </c>
      <c r="AY6" s="36">
        <f t="shared" si="6"/>
        <v>212.95</v>
      </c>
      <c r="AZ6" s="36">
        <f t="shared" si="6"/>
        <v>224.41</v>
      </c>
      <c r="BA6" s="36">
        <f t="shared" si="6"/>
        <v>243.44</v>
      </c>
      <c r="BB6" s="36">
        <f t="shared" si="6"/>
        <v>258.49</v>
      </c>
      <c r="BC6" s="36">
        <f t="shared" si="6"/>
        <v>271.10000000000002</v>
      </c>
      <c r="BD6" s="35" t="str">
        <f>IF(BD7="","",IF(BD7="-","【-】","【"&amp;SUBSTITUTE(TEXT(BD7,"#,##0.00"),"-","△")&amp;"】"))</f>
        <v>【271.10】</v>
      </c>
      <c r="BE6" s="36">
        <f>IF(BE7="",NA(),BE7)</f>
        <v>65.56</v>
      </c>
      <c r="BF6" s="36">
        <f t="shared" ref="BF6:BN6" si="7">IF(BF7="",NA(),BF7)</f>
        <v>40.33</v>
      </c>
      <c r="BG6" s="36">
        <f t="shared" si="7"/>
        <v>17.559999999999999</v>
      </c>
      <c r="BH6" s="36">
        <f t="shared" si="7"/>
        <v>3.28</v>
      </c>
      <c r="BI6" s="35">
        <f t="shared" si="7"/>
        <v>0</v>
      </c>
      <c r="BJ6" s="36">
        <f t="shared" si="7"/>
        <v>333.48</v>
      </c>
      <c r="BK6" s="36">
        <f t="shared" si="7"/>
        <v>320.31</v>
      </c>
      <c r="BL6" s="36">
        <f t="shared" si="7"/>
        <v>303.26</v>
      </c>
      <c r="BM6" s="36">
        <f t="shared" si="7"/>
        <v>290.31</v>
      </c>
      <c r="BN6" s="36">
        <f t="shared" si="7"/>
        <v>272.95999999999998</v>
      </c>
      <c r="BO6" s="35" t="str">
        <f>IF(BO7="","",IF(BO7="-","【-】","【"&amp;SUBSTITUTE(TEXT(BO7,"#,##0.00"),"-","△")&amp;"】"))</f>
        <v>【272.96】</v>
      </c>
      <c r="BP6" s="36">
        <f>IF(BP7="",NA(),BP7)</f>
        <v>128.51</v>
      </c>
      <c r="BQ6" s="36">
        <f t="shared" ref="BQ6:BY6" si="8">IF(BQ7="",NA(),BQ7)</f>
        <v>122.75</v>
      </c>
      <c r="BR6" s="36">
        <f t="shared" si="8"/>
        <v>140.82</v>
      </c>
      <c r="BS6" s="36">
        <f t="shared" si="8"/>
        <v>149.46</v>
      </c>
      <c r="BT6" s="36">
        <f t="shared" si="8"/>
        <v>129.49</v>
      </c>
      <c r="BU6" s="36">
        <f t="shared" si="8"/>
        <v>112.81</v>
      </c>
      <c r="BV6" s="36">
        <f t="shared" si="8"/>
        <v>113.88</v>
      </c>
      <c r="BW6" s="36">
        <f t="shared" si="8"/>
        <v>114.14</v>
      </c>
      <c r="BX6" s="36">
        <f t="shared" si="8"/>
        <v>112.83</v>
      </c>
      <c r="BY6" s="36">
        <f t="shared" si="8"/>
        <v>112.84</v>
      </c>
      <c r="BZ6" s="35" t="str">
        <f>IF(BZ7="","",IF(BZ7="-","【-】","【"&amp;SUBSTITUTE(TEXT(BZ7,"#,##0.00"),"-","△")&amp;"】"))</f>
        <v>【112.84】</v>
      </c>
      <c r="CA6" s="36">
        <f>IF(CA7="",NA(),CA7)</f>
        <v>95.26</v>
      </c>
      <c r="CB6" s="36">
        <f t="shared" ref="CB6:CJ6" si="9">IF(CB7="",NA(),CB7)</f>
        <v>85.99</v>
      </c>
      <c r="CC6" s="36">
        <f t="shared" si="9"/>
        <v>67.92</v>
      </c>
      <c r="CD6" s="36">
        <f t="shared" si="9"/>
        <v>63.01</v>
      </c>
      <c r="CE6" s="36">
        <f t="shared" si="9"/>
        <v>66.19</v>
      </c>
      <c r="CF6" s="36">
        <f t="shared" si="9"/>
        <v>75.3</v>
      </c>
      <c r="CG6" s="36">
        <f t="shared" si="9"/>
        <v>74.02</v>
      </c>
      <c r="CH6" s="36">
        <f t="shared" si="9"/>
        <v>73.03</v>
      </c>
      <c r="CI6" s="36">
        <f t="shared" si="9"/>
        <v>73.86</v>
      </c>
      <c r="CJ6" s="36">
        <f t="shared" si="9"/>
        <v>73.849999999999994</v>
      </c>
      <c r="CK6" s="35" t="str">
        <f>IF(CK7="","",IF(CK7="-","【-】","【"&amp;SUBSTITUTE(TEXT(CK7,"#,##0.00"),"-","△")&amp;"】"))</f>
        <v>【73.85】</v>
      </c>
      <c r="CL6" s="36">
        <f>IF(CL7="",NA(),CL7)</f>
        <v>53.86</v>
      </c>
      <c r="CM6" s="36">
        <f t="shared" ref="CM6:CU6" si="10">IF(CM7="",NA(),CM7)</f>
        <v>55.87</v>
      </c>
      <c r="CN6" s="36">
        <f t="shared" si="10"/>
        <v>62.68</v>
      </c>
      <c r="CO6" s="36">
        <f t="shared" si="10"/>
        <v>63.95</v>
      </c>
      <c r="CP6" s="36">
        <f t="shared" si="10"/>
        <v>60.46</v>
      </c>
      <c r="CQ6" s="36">
        <f t="shared" si="10"/>
        <v>61.82</v>
      </c>
      <c r="CR6" s="36">
        <f t="shared" si="10"/>
        <v>61.66</v>
      </c>
      <c r="CS6" s="36">
        <f t="shared" si="10"/>
        <v>62.19</v>
      </c>
      <c r="CT6" s="36">
        <f t="shared" si="10"/>
        <v>61.77</v>
      </c>
      <c r="CU6" s="36">
        <f t="shared" si="10"/>
        <v>61.69</v>
      </c>
      <c r="CV6" s="35" t="str">
        <f>IF(CV7="","",IF(CV7="-","【-】","【"&amp;SUBSTITUTE(TEXT(CV7,"#,##0.00"),"-","△")&amp;"】"))</f>
        <v>【61.69】</v>
      </c>
      <c r="CW6" s="36">
        <f>IF(CW7="",NA(),CW7)</f>
        <v>99.28</v>
      </c>
      <c r="CX6" s="36">
        <f t="shared" ref="CX6:DF6" si="11">IF(CX7="",NA(),CX7)</f>
        <v>99.33</v>
      </c>
      <c r="CY6" s="36">
        <f t="shared" si="11"/>
        <v>98.79</v>
      </c>
      <c r="CZ6" s="36">
        <f t="shared" si="11"/>
        <v>98.5</v>
      </c>
      <c r="DA6" s="36">
        <f t="shared" si="11"/>
        <v>98.11</v>
      </c>
      <c r="DB6" s="36">
        <f t="shared" si="11"/>
        <v>100.03</v>
      </c>
      <c r="DC6" s="36">
        <f t="shared" si="11"/>
        <v>100.05</v>
      </c>
      <c r="DD6" s="36">
        <f t="shared" si="11"/>
        <v>100.05</v>
      </c>
      <c r="DE6" s="36">
        <f t="shared" si="11"/>
        <v>100.08</v>
      </c>
      <c r="DF6" s="36">
        <f t="shared" si="11"/>
        <v>100</v>
      </c>
      <c r="DG6" s="35" t="str">
        <f>IF(DG7="","",IF(DG7="-","【-】","【"&amp;SUBSTITUTE(TEXT(DG7,"#,##0.00"),"-","△")&amp;"】"))</f>
        <v>【100.00】</v>
      </c>
      <c r="DH6" s="36">
        <f>IF(DH7="",NA(),DH7)</f>
        <v>64.209999999999994</v>
      </c>
      <c r="DI6" s="36">
        <f t="shared" ref="DI6:DQ6" si="12">IF(DI7="",NA(),DI7)</f>
        <v>65.23</v>
      </c>
      <c r="DJ6" s="36">
        <f t="shared" si="12"/>
        <v>66.23</v>
      </c>
      <c r="DK6" s="36">
        <f t="shared" si="12"/>
        <v>67.400000000000006</v>
      </c>
      <c r="DL6" s="36">
        <f t="shared" si="12"/>
        <v>66.39</v>
      </c>
      <c r="DM6" s="36">
        <f t="shared" si="12"/>
        <v>52.4</v>
      </c>
      <c r="DN6" s="36">
        <f t="shared" si="12"/>
        <v>53.56</v>
      </c>
      <c r="DO6" s="36">
        <f t="shared" si="12"/>
        <v>54.73</v>
      </c>
      <c r="DP6" s="36">
        <f t="shared" si="12"/>
        <v>55.77</v>
      </c>
      <c r="DQ6" s="36">
        <f t="shared" si="12"/>
        <v>56.48</v>
      </c>
      <c r="DR6" s="35" t="str">
        <f>IF(DR7="","",IF(DR7="-","【-】","【"&amp;SUBSTITUTE(TEXT(DR7,"#,##0.00"),"-","△")&amp;"】"))</f>
        <v>【56.48】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18.05</v>
      </c>
      <c r="DY6" s="36">
        <f t="shared" si="13"/>
        <v>19.440000000000001</v>
      </c>
      <c r="DZ6" s="36">
        <f t="shared" si="13"/>
        <v>22.46</v>
      </c>
      <c r="EA6" s="36">
        <f t="shared" si="13"/>
        <v>25.84</v>
      </c>
      <c r="EB6" s="36">
        <f t="shared" si="13"/>
        <v>27.61</v>
      </c>
      <c r="EC6" s="35" t="str">
        <f>IF(EC7="","",IF(EC7="-","【-】","【"&amp;SUBSTITUTE(TEXT(EC7,"#,##0.00"),"-","△")&amp;"】"))</f>
        <v>【27.61】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0.26</v>
      </c>
      <c r="EJ6" s="36">
        <f t="shared" si="14"/>
        <v>0.24</v>
      </c>
      <c r="EK6" s="36">
        <f t="shared" si="14"/>
        <v>0.27</v>
      </c>
      <c r="EL6" s="36">
        <f t="shared" si="14"/>
        <v>0.24</v>
      </c>
      <c r="EM6" s="36">
        <f t="shared" si="14"/>
        <v>0.2</v>
      </c>
      <c r="EN6" s="35" t="str">
        <f>IF(EN7="","",IF(EN7="-","【-】","【"&amp;SUBSTITUTE(TEXT(EN7,"#,##0.00"),"-","△")&amp;"】"))</f>
        <v>【0.20】</v>
      </c>
    </row>
    <row r="7" spans="1:144" s="37" customFormat="1" x14ac:dyDescent="0.15">
      <c r="A7" s="29"/>
      <c r="B7" s="38">
        <v>2019</v>
      </c>
      <c r="C7" s="38">
        <v>78727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98.7</v>
      </c>
      <c r="P7" s="39">
        <v>93.36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146979</v>
      </c>
      <c r="V7" s="39">
        <v>232.85</v>
      </c>
      <c r="W7" s="39">
        <v>631.22</v>
      </c>
      <c r="X7" s="39">
        <v>125.65</v>
      </c>
      <c r="Y7" s="39">
        <v>120.22</v>
      </c>
      <c r="Z7" s="39">
        <v>133.78</v>
      </c>
      <c r="AA7" s="39">
        <v>140.47999999999999</v>
      </c>
      <c r="AB7" s="39">
        <v>123.65</v>
      </c>
      <c r="AC7" s="39">
        <v>113.33</v>
      </c>
      <c r="AD7" s="39">
        <v>114.05</v>
      </c>
      <c r="AE7" s="39">
        <v>114.26</v>
      </c>
      <c r="AF7" s="39">
        <v>112.98</v>
      </c>
      <c r="AG7" s="39">
        <v>112.91</v>
      </c>
      <c r="AH7" s="39">
        <v>112.91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17.39</v>
      </c>
      <c r="AO7" s="39">
        <v>12.65</v>
      </c>
      <c r="AP7" s="39">
        <v>10.58</v>
      </c>
      <c r="AQ7" s="39">
        <v>10.49</v>
      </c>
      <c r="AR7" s="39">
        <v>9.92</v>
      </c>
      <c r="AS7" s="39">
        <v>9.92</v>
      </c>
      <c r="AT7" s="39">
        <v>302.27</v>
      </c>
      <c r="AU7" s="39">
        <v>460.62</v>
      </c>
      <c r="AV7" s="39">
        <v>854.41</v>
      </c>
      <c r="AW7" s="39">
        <v>1533.01</v>
      </c>
      <c r="AX7" s="39">
        <v>1552.96</v>
      </c>
      <c r="AY7" s="39">
        <v>212.95</v>
      </c>
      <c r="AZ7" s="39">
        <v>224.41</v>
      </c>
      <c r="BA7" s="39">
        <v>243.44</v>
      </c>
      <c r="BB7" s="39">
        <v>258.49</v>
      </c>
      <c r="BC7" s="39">
        <v>271.10000000000002</v>
      </c>
      <c r="BD7" s="39">
        <v>271.10000000000002</v>
      </c>
      <c r="BE7" s="39">
        <v>65.56</v>
      </c>
      <c r="BF7" s="39">
        <v>40.33</v>
      </c>
      <c r="BG7" s="39">
        <v>17.559999999999999</v>
      </c>
      <c r="BH7" s="39">
        <v>3.28</v>
      </c>
      <c r="BI7" s="39">
        <v>0</v>
      </c>
      <c r="BJ7" s="39">
        <v>333.48</v>
      </c>
      <c r="BK7" s="39">
        <v>320.31</v>
      </c>
      <c r="BL7" s="39">
        <v>303.26</v>
      </c>
      <c r="BM7" s="39">
        <v>290.31</v>
      </c>
      <c r="BN7" s="39">
        <v>272.95999999999998</v>
      </c>
      <c r="BO7" s="39">
        <v>272.95999999999998</v>
      </c>
      <c r="BP7" s="39">
        <v>128.51</v>
      </c>
      <c r="BQ7" s="39">
        <v>122.75</v>
      </c>
      <c r="BR7" s="39">
        <v>140.82</v>
      </c>
      <c r="BS7" s="39">
        <v>149.46</v>
      </c>
      <c r="BT7" s="39">
        <v>129.49</v>
      </c>
      <c r="BU7" s="39">
        <v>112.81</v>
      </c>
      <c r="BV7" s="39">
        <v>113.88</v>
      </c>
      <c r="BW7" s="39">
        <v>114.14</v>
      </c>
      <c r="BX7" s="39">
        <v>112.83</v>
      </c>
      <c r="BY7" s="39">
        <v>112.84</v>
      </c>
      <c r="BZ7" s="39">
        <v>112.84</v>
      </c>
      <c r="CA7" s="39">
        <v>95.26</v>
      </c>
      <c r="CB7" s="39">
        <v>85.99</v>
      </c>
      <c r="CC7" s="39">
        <v>67.92</v>
      </c>
      <c r="CD7" s="39">
        <v>63.01</v>
      </c>
      <c r="CE7" s="39">
        <v>66.19</v>
      </c>
      <c r="CF7" s="39">
        <v>75.3</v>
      </c>
      <c r="CG7" s="39">
        <v>74.02</v>
      </c>
      <c r="CH7" s="39">
        <v>73.03</v>
      </c>
      <c r="CI7" s="39">
        <v>73.86</v>
      </c>
      <c r="CJ7" s="39">
        <v>73.849999999999994</v>
      </c>
      <c r="CK7" s="39">
        <v>73.849999999999994</v>
      </c>
      <c r="CL7" s="39">
        <v>53.86</v>
      </c>
      <c r="CM7" s="39">
        <v>55.87</v>
      </c>
      <c r="CN7" s="39">
        <v>62.68</v>
      </c>
      <c r="CO7" s="39">
        <v>63.95</v>
      </c>
      <c r="CP7" s="39">
        <v>60.46</v>
      </c>
      <c r="CQ7" s="39">
        <v>61.82</v>
      </c>
      <c r="CR7" s="39">
        <v>61.66</v>
      </c>
      <c r="CS7" s="39">
        <v>62.19</v>
      </c>
      <c r="CT7" s="39">
        <v>61.77</v>
      </c>
      <c r="CU7" s="39">
        <v>61.69</v>
      </c>
      <c r="CV7" s="39">
        <v>61.69</v>
      </c>
      <c r="CW7" s="39">
        <v>99.28</v>
      </c>
      <c r="CX7" s="39">
        <v>99.33</v>
      </c>
      <c r="CY7" s="39">
        <v>98.79</v>
      </c>
      <c r="CZ7" s="39">
        <v>98.5</v>
      </c>
      <c r="DA7" s="39">
        <v>98.11</v>
      </c>
      <c r="DB7" s="39">
        <v>100.03</v>
      </c>
      <c r="DC7" s="39">
        <v>100.05</v>
      </c>
      <c r="DD7" s="39">
        <v>100.05</v>
      </c>
      <c r="DE7" s="39">
        <v>100.08</v>
      </c>
      <c r="DF7" s="39">
        <v>100</v>
      </c>
      <c r="DG7" s="39">
        <v>100</v>
      </c>
      <c r="DH7" s="39">
        <v>64.209999999999994</v>
      </c>
      <c r="DI7" s="39">
        <v>65.23</v>
      </c>
      <c r="DJ7" s="39">
        <v>66.23</v>
      </c>
      <c r="DK7" s="39">
        <v>67.400000000000006</v>
      </c>
      <c r="DL7" s="39">
        <v>66.39</v>
      </c>
      <c r="DM7" s="39">
        <v>52.4</v>
      </c>
      <c r="DN7" s="39">
        <v>53.56</v>
      </c>
      <c r="DO7" s="39">
        <v>54.73</v>
      </c>
      <c r="DP7" s="39">
        <v>55.77</v>
      </c>
      <c r="DQ7" s="39">
        <v>56.48</v>
      </c>
      <c r="DR7" s="39">
        <v>56.48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18.05</v>
      </c>
      <c r="DY7" s="39">
        <v>19.440000000000001</v>
      </c>
      <c r="DZ7" s="39">
        <v>22.46</v>
      </c>
      <c r="EA7" s="39">
        <v>25.84</v>
      </c>
      <c r="EB7" s="39">
        <v>27.61</v>
      </c>
      <c r="EC7" s="39">
        <v>27.61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0.26</v>
      </c>
      <c r="EJ7" s="39">
        <v>0.24</v>
      </c>
      <c r="EK7" s="39">
        <v>0.27</v>
      </c>
      <c r="EL7" s="39">
        <v>0.24</v>
      </c>
      <c r="EM7" s="39">
        <v>0.2</v>
      </c>
      <c r="EN7" s="39">
        <v>0.2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