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fHZaj/xKOFluPnjMCvPR1HM+1utNV5IH+8fO5BKkUSor6RCsJHkVy4Xdm/VBg5GzrhRG0kWYsY3A4RFXlM6iw==" workbookSaltValue="2+KfJb7hdYfYXMbZhHfHd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<sst xmlns="http://schemas.openxmlformats.org/spreadsheetml/2006/main" xmlns:r="http://schemas.openxmlformats.org/officeDocument/2006/relationships" count="112" uniqueCount="112">
  <si>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</si>
  <si>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</si>
  <si>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</si>
  <si>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</si>
  <si>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</si>
  <si>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</si>
  <si>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</si>
  <si>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</si>
  <si>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</si>
  <si>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</si>
  <si>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</si>
  <si>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</si>
  <si>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</si>
  <si>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</si>
  <si>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</si>
  <si>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</si>
  <si>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</si>
  <si>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</si>
  <si>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</si>
  <si>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</si>
  <si>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</si>
  <si>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</si>
  <si>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</si>
  <si>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</si>
  <si>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</si>
  <si>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</si>
  <si>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</si>
  <si>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</si>
  <si>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</si>
  <si>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</si>
  <si>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</si>
  <si>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</si>
  <si>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</si>
  <si>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</si>
  <si>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</si>
  <si>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</si>
  <si>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</si>
  <si>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</si>
  <si>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</si>
  <si>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</si>
  <si>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</si>
  <si>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</si>
  <si>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</si>
  <si>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</si>
  <si>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</si>
  <si>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</si>
  <si>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</si>
  <si>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</si>
  <si>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</si>
  <si>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</si>
  <si>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</si>
  <si>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</si>
  <si>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</si>
  <si>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</si>
  <si>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</si>
  <si>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</si>
  <si>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</si>
  <si>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</si>
  <si>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</si>
  <si>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</si>
  <si>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</si>
  <si>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</si>
  <si>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</si>
  <si>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</si>
  <si>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</si>
  <si>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</si>
  <si>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</si>
  <si>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</si>
  <si>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</si>
  <si>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</si>
  <si>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</si>
  <si>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</si>
  <si>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</si>
  <si>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</si>
  <si>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</si>
  <si>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</si>
  <si>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</si>
  <si>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</si>
  <si>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</si>
  <si>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</si>
  <si>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</si>
  <si>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</si>
  <si>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</si>
  <si>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</si>
  <si>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</si>
  <si>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</si>
  <si>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</si>
  <si>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</si>
  <si>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</si>
  <si>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</si>
  <si>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</si>
  <si>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</si>
  <si>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</si>
  <si>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</si>
  <si>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</si>
  <si>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</si>
  <si>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</si>
  <si>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</si>
  <si>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</si>
  <si>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</si>
  <si>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</si>
  <si>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</si>
  <si>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</si>
  <si>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</si>
  <si>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</si>
  <si>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</si>
  <si>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</si>
  <si>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</si>
  <si>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</si>
  <si>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経常収支比率は、前年度から4.31％増加しているが、ピーク時（平成28年度：115.8％）からは大幅に減少しており、経営状況の改善に努めているところである。
　また、今後の給水人口の減少による給水収益の増収は見込めないことから、更なる経費削減に取り組むこととする。
　流動比率は前年度より2.11％下回っている。
　企業債残高対給水収益比率については、年々減少しており問題ないものと考える。
　給水原価は、類似団体等より上回っているが、中長期的な財政見通しを踏まえた更新に取り組むものとする。　
　施設利用率については、前年度より3.23％下回り、類似団体・全国平均を下回っている。しかしながら、１日の最大配水量に対する利用率は65.1％であり過大な施設規模ではないものと考える。
　有収率については、前年度から3.07％向上した。今後も漏水箇所等の把握に努め、有収率の向上に努めたい。</t>
    <rPh sb="1" eb="3">
      <t>ケイジョウ</t>
    </rPh>
    <rPh sb="3" eb="5">
      <t>シュウシ</t>
    </rPh>
    <rPh sb="5" eb="7">
      <t>ヒリツ</t>
    </rPh>
    <rPh sb="9" eb="12">
      <t>ゼンネンド</t>
    </rPh>
    <rPh sb="19" eb="21">
      <t>ゾウカ</t>
    </rPh>
    <rPh sb="30" eb="31">
      <t>ジ</t>
    </rPh>
    <rPh sb="32" eb="34">
      <t>ヘイセイ</t>
    </rPh>
    <rPh sb="36" eb="37">
      <t>ネン</t>
    </rPh>
    <rPh sb="37" eb="38">
      <t>ド</t>
    </rPh>
    <rPh sb="49" eb="51">
      <t>オオハバ</t>
    </rPh>
    <rPh sb="52" eb="54">
      <t>ゲンショウ</t>
    </rPh>
    <rPh sb="59" eb="61">
      <t>ケイエイ</t>
    </rPh>
    <rPh sb="61" eb="63">
      <t>ジョウキョウ</t>
    </rPh>
    <rPh sb="64" eb="66">
      <t>カイゼン</t>
    </rPh>
    <rPh sb="67" eb="68">
      <t>ツト</t>
    </rPh>
    <rPh sb="84" eb="86">
      <t>コンゴ</t>
    </rPh>
    <rPh sb="87" eb="89">
      <t>キュウスイ</t>
    </rPh>
    <rPh sb="89" eb="91">
      <t>ジンコウ</t>
    </rPh>
    <rPh sb="92" eb="94">
      <t>ゲンショウ</t>
    </rPh>
    <rPh sb="97" eb="99">
      <t>キュウスイ</t>
    </rPh>
    <rPh sb="99" eb="101">
      <t>シュウエキ</t>
    </rPh>
    <rPh sb="102" eb="104">
      <t>ゾウシュウ</t>
    </rPh>
    <rPh sb="105" eb="107">
      <t>ミコ</t>
    </rPh>
    <rPh sb="115" eb="116">
      <t>サラ</t>
    </rPh>
    <rPh sb="118" eb="120">
      <t>ケイヒ</t>
    </rPh>
    <rPh sb="120" eb="122">
      <t>サクゲン</t>
    </rPh>
    <rPh sb="123" eb="124">
      <t>ト</t>
    </rPh>
    <rPh sb="125" eb="126">
      <t>ク</t>
    </rPh>
    <rPh sb="135" eb="137">
      <t>リュウドウ</t>
    </rPh>
    <rPh sb="137" eb="139">
      <t>ヒリツ</t>
    </rPh>
    <rPh sb="140" eb="143">
      <t>ゼンネンド</t>
    </rPh>
    <rPh sb="150" eb="152">
      <t>シタマワ</t>
    </rPh>
    <rPh sb="159" eb="161">
      <t>キギョウ</t>
    </rPh>
    <rPh sb="161" eb="162">
      <t>サイ</t>
    </rPh>
    <rPh sb="162" eb="164">
      <t>ザンダカ</t>
    </rPh>
    <rPh sb="164" eb="165">
      <t>タイ</t>
    </rPh>
    <rPh sb="165" eb="167">
      <t>キュウスイ</t>
    </rPh>
    <rPh sb="167" eb="169">
      <t>シュウエキ</t>
    </rPh>
    <rPh sb="169" eb="171">
      <t>ヒリツ</t>
    </rPh>
    <rPh sb="177" eb="179">
      <t>ネンネン</t>
    </rPh>
    <rPh sb="179" eb="181">
      <t>ゲンショウ</t>
    </rPh>
    <rPh sb="185" eb="187">
      <t>モンダイ</t>
    </rPh>
    <rPh sb="192" eb="193">
      <t>カンガ</t>
    </rPh>
    <rPh sb="198" eb="200">
      <t>キュウスイ</t>
    </rPh>
    <rPh sb="200" eb="202">
      <t>ゲンカ</t>
    </rPh>
    <rPh sb="204" eb="206">
      <t>ルイジ</t>
    </rPh>
    <rPh sb="206" eb="208">
      <t>ダンタイ</t>
    </rPh>
    <rPh sb="208" eb="209">
      <t>トウ</t>
    </rPh>
    <rPh sb="211" eb="213">
      <t>ウワマワ</t>
    </rPh>
    <rPh sb="219" eb="220">
      <t>チュウ</t>
    </rPh>
    <rPh sb="220" eb="223">
      <t>チョウキテキ</t>
    </rPh>
    <rPh sb="224" eb="226">
      <t>ザイセイ</t>
    </rPh>
    <rPh sb="226" eb="228">
      <t>ミトオ</t>
    </rPh>
    <rPh sb="230" eb="231">
      <t>フ</t>
    </rPh>
    <rPh sb="234" eb="236">
      <t>コウシン</t>
    </rPh>
    <rPh sb="237" eb="238">
      <t>ト</t>
    </rPh>
    <rPh sb="239" eb="240">
      <t>ク</t>
    </rPh>
    <rPh sb="250" eb="252">
      <t>シセツ</t>
    </rPh>
    <rPh sb="252" eb="255">
      <t>リヨウリツ</t>
    </rPh>
    <rPh sb="261" eb="264">
      <t>ゼンネンド</t>
    </rPh>
    <phoneticPr fontId="1"/>
  </si>
  <si>
    <t>　現在の運営状況については、経営の健全性・効率性は概ね確保されていると思われる。今後、給水人口の減少による給水収益の減少、老朽施設の更新費用の増加が見込まれることから、適切な財務計画による施設の維持管理及び運用に努める。</t>
    <rPh sb="1" eb="3">
      <t>ゲンザイ</t>
    </rPh>
    <rPh sb="4" eb="6">
      <t>ウンエイ</t>
    </rPh>
    <rPh sb="6" eb="8">
      <t>ジョウキョウ</t>
    </rPh>
    <rPh sb="14" eb="16">
      <t>ケイエイ</t>
    </rPh>
    <rPh sb="17" eb="20">
      <t>ケンゼンセイ</t>
    </rPh>
    <rPh sb="21" eb="24">
      <t>コウリツセイ</t>
    </rPh>
    <rPh sb="25" eb="26">
      <t>オオム</t>
    </rPh>
    <rPh sb="27" eb="29">
      <t>カクホ</t>
    </rPh>
    <rPh sb="35" eb="36">
      <t>オモ</t>
    </rPh>
    <rPh sb="40" eb="42">
      <t>コンゴ</t>
    </rPh>
    <rPh sb="43" eb="45">
      <t>キュウスイ</t>
    </rPh>
    <rPh sb="45" eb="47">
      <t>ジンコウ</t>
    </rPh>
    <rPh sb="48" eb="50">
      <t>ゲンショウ</t>
    </rPh>
    <rPh sb="53" eb="55">
      <t>キュウスイ</t>
    </rPh>
    <rPh sb="55" eb="57">
      <t>シュウエキ</t>
    </rPh>
    <rPh sb="58" eb="60">
      <t>ゲンショウ</t>
    </rPh>
    <rPh sb="61" eb="63">
      <t>ロウキュウ</t>
    </rPh>
    <rPh sb="63" eb="65">
      <t>シセツ</t>
    </rPh>
    <rPh sb="66" eb="68">
      <t>コウシン</t>
    </rPh>
    <rPh sb="68" eb="70">
      <t>ヒヨウ</t>
    </rPh>
    <rPh sb="71" eb="73">
      <t>ゾウカ</t>
    </rPh>
    <rPh sb="74" eb="76">
      <t>ミコ</t>
    </rPh>
    <rPh sb="84" eb="86">
      <t>テキセツ</t>
    </rPh>
    <rPh sb="87" eb="89">
      <t>ザイム</t>
    </rPh>
    <rPh sb="89" eb="91">
      <t>ケイカク</t>
    </rPh>
    <rPh sb="94" eb="96">
      <t>シセツ</t>
    </rPh>
    <rPh sb="97" eb="99">
      <t>イジ</t>
    </rPh>
    <rPh sb="99" eb="101">
      <t>カンリ</t>
    </rPh>
    <rPh sb="101" eb="102">
      <t>オヨ</t>
    </rPh>
    <rPh sb="103" eb="105">
      <t>ウンヨウ</t>
    </rPh>
    <rPh sb="106" eb="107">
      <t>ツト</t>
    </rPh>
    <phoneticPr fontId="1"/>
  </si>
  <si>
    <t>　有形固定資産減価償却率は、前年度より下がってはいるものの類似団体よりも高い数値である。
　管路経年化率は、横ばいで推移している。　　　　　　　　　　　　　　　　　　　　　　　
　管路更新率については、耐用年数経過管路及び管種による耐震性の確保についても考慮しながら、計画的に更新に取り組むものとする。</t>
    <rPh sb="1" eb="3">
      <t>ユウケイ</t>
    </rPh>
    <rPh sb="3" eb="5">
      <t>コテイ</t>
    </rPh>
    <rPh sb="5" eb="7">
      <t>シサン</t>
    </rPh>
    <rPh sb="7" eb="9">
      <t>ゲンカ</t>
    </rPh>
    <rPh sb="9" eb="11">
      <t>ショウキャク</t>
    </rPh>
    <rPh sb="11" eb="12">
      <t>リツ</t>
    </rPh>
    <rPh sb="14" eb="17">
      <t>ゼンネンド</t>
    </rPh>
    <rPh sb="19" eb="20">
      <t>サ</t>
    </rPh>
    <rPh sb="29" eb="31">
      <t>ルイジ</t>
    </rPh>
    <rPh sb="31" eb="33">
      <t>ダンタイ</t>
    </rPh>
    <rPh sb="36" eb="37">
      <t>タカ</t>
    </rPh>
    <rPh sb="38" eb="40">
      <t>スウチ</t>
    </rPh>
    <rPh sb="46" eb="48">
      <t>カンロ</t>
    </rPh>
    <rPh sb="48" eb="50">
      <t>ケイネン</t>
    </rPh>
    <rPh sb="54" eb="55">
      <t>ヨコ</t>
    </rPh>
    <rPh sb="58" eb="60">
      <t>スイイ</t>
    </rPh>
    <rPh sb="90" eb="92">
      <t>カンロ</t>
    </rPh>
    <rPh sb="92" eb="94">
      <t>コウシン</t>
    </rPh>
    <rPh sb="94" eb="95">
      <t>リツ</t>
    </rPh>
    <rPh sb="101" eb="103">
      <t>タイヨウ</t>
    </rPh>
    <rPh sb="103" eb="105">
      <t>ネンスウ</t>
    </rPh>
    <rPh sb="105" eb="107">
      <t>ケイカ</t>
    </rPh>
    <rPh sb="107" eb="109">
      <t>カンロ</t>
    </rPh>
    <rPh sb="109" eb="110">
      <t>オヨ</t>
    </rPh>
    <rPh sb="116" eb="119">
      <t>タイシンセイ</t>
    </rPh>
    <rPh sb="120" eb="122">
      <t>カクホ</t>
    </rPh>
    <rPh sb="127" eb="129">
      <t>コウリョ</t>
    </rPh>
    <rPh sb="134" eb="137">
      <t>ケイカクテキ</t>
    </rPh>
    <rPh sb="138" eb="140">
      <t>コウシン</t>
    </rPh>
    <rPh sb="141" eb="142">
      <t>ト</t>
    </rPh>
    <rPh sb="143" eb="144">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</si>
</sst>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0.31</c:v>
                </c:pt>
                <c:pt idx="1">
                  <c:v>0.31</c:v>
                </c:pt>
                <c:pt idx="2" formatCode="#,##0.00;&quot;△&quot;#,##0.00">
                  <c:v>0</c:v>
                </c:pt>
                <c:pt idx="3" formatCode="#,##0.00;&quot;△&quot;#,##0.00">
                  <c:v>0</c:v>
                </c:pt>
                <c:pt idx="4">
                  <c:v>0.26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0.43</c:v>
                </c:pt>
                <c:pt idx="4">
                  <c:v>0.42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110.99</c:v>
                </c:pt>
                <c:pt idx="1">
                  <c:v>115.82</c:v>
                </c:pt>
                <c:pt idx="2">
                  <c:v>111.41</c:v>
                </c:pt>
                <c:pt idx="3">
                  <c:v>101.97</c:v>
                </c:pt>
                <c:pt idx="4">
                  <c:v>106.28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108.76</c:v>
                </c:pt>
                <c:pt idx="4">
                  <c:v>108.46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55.4</c:v>
                </c:pt>
                <c:pt idx="1">
                  <c:v>56.33</c:v>
                </c:pt>
                <c:pt idx="2">
                  <c:v>57.61</c:v>
                </c:pt>
                <c:pt idx="3">
                  <c:v>56.29</c:v>
                </c:pt>
                <c:pt idx="4">
                  <c:v>57.44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47.97</c:v>
                </c:pt>
                <c:pt idx="4">
                  <c:v>49.12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2.99</c:v>
                </c:pt>
                <c:pt idx="1">
                  <c:v>2.94</c:v>
                </c:pt>
                <c:pt idx="2">
                  <c:v>3.07</c:v>
                </c:pt>
                <c:pt idx="3">
                  <c:v>3.06</c:v>
                </c:pt>
                <c:pt idx="4">
                  <c:v>3.06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15.33</c:v>
                </c:pt>
                <c:pt idx="4">
                  <c:v>16.760000000000002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7.48</c:v>
                </c:pt>
                <c:pt idx="4">
                  <c:v>11.94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101.23</c:v>
                </c:pt>
                <c:pt idx="1">
                  <c:v>110.74</c:v>
                </c:pt>
                <c:pt idx="2">
                  <c:v>98.04</c:v>
                </c:pt>
                <c:pt idx="3">
                  <c:v>88.17</c:v>
                </c:pt>
                <c:pt idx="4">
                  <c:v>86.06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359.7</c:v>
                </c:pt>
                <c:pt idx="4">
                  <c:v>362.93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303.06</c:v>
                </c:pt>
                <c:pt idx="1">
                  <c:v>263.94</c:v>
                </c:pt>
                <c:pt idx="2">
                  <c:v>220.22</c:v>
                </c:pt>
                <c:pt idx="3">
                  <c:v>180.18</c:v>
                </c:pt>
                <c:pt idx="4">
                  <c:v>143.19999999999999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447.01</c:v>
                </c:pt>
                <c:pt idx="4">
                  <c:v>439.05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105.68</c:v>
                </c:pt>
                <c:pt idx="1">
                  <c:v>111.92</c:v>
                </c:pt>
                <c:pt idx="2">
                  <c:v>107.43</c:v>
                </c:pt>
                <c:pt idx="3">
                  <c:v>96.21</c:v>
                </c:pt>
                <c:pt idx="4">
                  <c:v>103.6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95.81</c:v>
                </c:pt>
                <c:pt idx="4">
                  <c:v>95.26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199.25</c:v>
                </c:pt>
                <c:pt idx="1">
                  <c:v>189.11</c:v>
                </c:pt>
                <c:pt idx="2">
                  <c:v>198.52</c:v>
                </c:pt>
                <c:pt idx="3">
                  <c:v>221.51</c:v>
                </c:pt>
                <c:pt idx="4">
                  <c:v>204.71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189.58</c:v>
                </c:pt>
                <c:pt idx="4">
                  <c:v>192.82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55.17</c:v>
                </c:pt>
                <c:pt idx="1">
                  <c:v>53.85</c:v>
                </c:pt>
                <c:pt idx="2">
                  <c:v>53.4</c:v>
                </c:pt>
                <c:pt idx="3">
                  <c:v>53.48</c:v>
                </c:pt>
                <c:pt idx="4">
                  <c:v>50.25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55.22</c:v>
                </c:pt>
                <c:pt idx="4">
                  <c:v>54.05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84.38</c:v>
                </c:pt>
                <c:pt idx="1">
                  <c:v>85.24</c:v>
                </c:pt>
                <c:pt idx="2">
                  <c:v>85.52</c:v>
                </c:pt>
                <c:pt idx="3">
                  <c:v>84.24</c:v>
                </c:pt>
                <c:pt idx="4">
                  <c:v>87.31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80.930000000000007</c:v>
                </c:pt>
                <c:pt idx="4">
                  <c:v>80.510000000000005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K1" zoomScale="110" zoomScaleNormal="110"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三春町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17008</v>
      </c>
      <c r="AM8" s="31"/>
      <c r="AN8" s="31"/>
      <c r="AO8" s="31"/>
      <c r="AP8" s="31"/>
      <c r="AQ8" s="31"/>
      <c r="AR8" s="31"/>
      <c r="AS8" s="31"/>
      <c r="AT8" s="7">
        <f>データ!$S$6</f>
        <v>72.760000000000005</v>
      </c>
      <c r="AU8" s="15"/>
      <c r="AV8" s="15"/>
      <c r="AW8" s="15"/>
      <c r="AX8" s="15"/>
      <c r="AY8" s="15"/>
      <c r="AZ8" s="15"/>
      <c r="BA8" s="15"/>
      <c r="BB8" s="29">
        <f>データ!$T$6</f>
        <v>233.75</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21</v>
      </c>
      <c r="C9" s="13"/>
      <c r="D9" s="13"/>
      <c r="E9" s="13"/>
      <c r="F9" s="13"/>
      <c r="G9" s="13"/>
      <c r="H9" s="13"/>
      <c r="I9" s="5" t="s">
        <v>22</v>
      </c>
      <c r="J9" s="13"/>
      <c r="K9" s="13"/>
      <c r="L9" s="13"/>
      <c r="M9" s="13"/>
      <c r="N9" s="13"/>
      <c r="O9" s="24"/>
      <c r="P9" s="27" t="s">
        <v>24</v>
      </c>
      <c r="Q9" s="27"/>
      <c r="R9" s="27"/>
      <c r="S9" s="27"/>
      <c r="T9" s="27"/>
      <c r="U9" s="27"/>
      <c r="V9" s="27"/>
      <c r="W9" s="27" t="s">
        <v>20</v>
      </c>
      <c r="X9" s="27"/>
      <c r="Y9" s="27"/>
      <c r="Z9" s="27"/>
      <c r="AA9" s="27"/>
      <c r="AB9" s="27"/>
      <c r="AC9" s="27"/>
      <c r="AD9" s="2"/>
      <c r="AE9" s="2"/>
      <c r="AF9" s="2"/>
      <c r="AG9" s="2"/>
      <c r="AH9" s="18"/>
      <c r="AI9" s="18"/>
      <c r="AJ9" s="18"/>
      <c r="AK9" s="18"/>
      <c r="AL9" s="27" t="s">
        <v>25</v>
      </c>
      <c r="AM9" s="27"/>
      <c r="AN9" s="27"/>
      <c r="AO9" s="27"/>
      <c r="AP9" s="27"/>
      <c r="AQ9" s="27"/>
      <c r="AR9" s="27"/>
      <c r="AS9" s="27"/>
      <c r="AT9" s="5" t="s">
        <v>29</v>
      </c>
      <c r="AU9" s="13"/>
      <c r="AV9" s="13"/>
      <c r="AW9" s="13"/>
      <c r="AX9" s="13"/>
      <c r="AY9" s="13"/>
      <c r="AZ9" s="13"/>
      <c r="BA9" s="13"/>
      <c r="BB9" s="27" t="s">
        <v>14</v>
      </c>
      <c r="BC9" s="27"/>
      <c r="BD9" s="27"/>
      <c r="BE9" s="27"/>
      <c r="BF9" s="27"/>
      <c r="BG9" s="27"/>
      <c r="BH9" s="27"/>
      <c r="BI9" s="27"/>
      <c r="BJ9" s="3"/>
      <c r="BK9" s="3"/>
      <c r="BL9" s="39" t="s">
        <v>30</v>
      </c>
      <c r="BM9" s="49"/>
      <c r="BN9" s="56" t="s">
        <v>32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80.569999999999993</v>
      </c>
      <c r="J10" s="15"/>
      <c r="K10" s="15"/>
      <c r="L10" s="15"/>
      <c r="M10" s="15"/>
      <c r="N10" s="15"/>
      <c r="O10" s="26"/>
      <c r="P10" s="29">
        <f>データ!$P$6</f>
        <v>85.73</v>
      </c>
      <c r="Q10" s="29"/>
      <c r="R10" s="29"/>
      <c r="S10" s="29"/>
      <c r="T10" s="29"/>
      <c r="U10" s="29"/>
      <c r="V10" s="29"/>
      <c r="W10" s="31">
        <f>データ!$Q$6</f>
        <v>3850</v>
      </c>
      <c r="X10" s="31"/>
      <c r="Y10" s="31"/>
      <c r="Z10" s="31"/>
      <c r="AA10" s="31"/>
      <c r="AB10" s="31"/>
      <c r="AC10" s="31"/>
      <c r="AD10" s="2"/>
      <c r="AE10" s="2"/>
      <c r="AF10" s="2"/>
      <c r="AG10" s="2"/>
      <c r="AH10" s="18"/>
      <c r="AI10" s="18"/>
      <c r="AJ10" s="18"/>
      <c r="AK10" s="18"/>
      <c r="AL10" s="31">
        <f>データ!$U$6</f>
        <v>14506</v>
      </c>
      <c r="AM10" s="31"/>
      <c r="AN10" s="31"/>
      <c r="AO10" s="31"/>
      <c r="AP10" s="31"/>
      <c r="AQ10" s="31"/>
      <c r="AR10" s="31"/>
      <c r="AS10" s="31"/>
      <c r="AT10" s="7">
        <f>データ!$V$6</f>
        <v>37.24</v>
      </c>
      <c r="AU10" s="15"/>
      <c r="AV10" s="15"/>
      <c r="AW10" s="15"/>
      <c r="AX10" s="15"/>
      <c r="AY10" s="15"/>
      <c r="AZ10" s="15"/>
      <c r="BA10" s="15"/>
      <c r="BB10" s="29">
        <f>データ!$W$6</f>
        <v>389.53</v>
      </c>
      <c r="BC10" s="29"/>
      <c r="BD10" s="29"/>
      <c r="BE10" s="29"/>
      <c r="BF10" s="29"/>
      <c r="BG10" s="29"/>
      <c r="BH10" s="29"/>
      <c r="BI10" s="29"/>
      <c r="BJ10" s="2"/>
      <c r="BK10" s="2"/>
      <c r="BL10" s="40" t="s">
        <v>34</v>
      </c>
      <c r="BM10" s="50"/>
      <c r="BN10" s="57" t="s">
        <v>35</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41</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42</v>
      </c>
      <c r="C84" s="12"/>
      <c r="D84" s="12"/>
      <c r="E84" s="12" t="s">
        <v>44</v>
      </c>
      <c r="F84" s="12" t="s">
        <v>46</v>
      </c>
      <c r="G84" s="12" t="s">
        <v>47</v>
      </c>
      <c r="H84" s="12" t="s">
        <v>40</v>
      </c>
      <c r="I84" s="12" t="s">
        <v>6</v>
      </c>
      <c r="J84" s="12" t="s">
        <v>27</v>
      </c>
      <c r="K84" s="12" t="s">
        <v>48</v>
      </c>
      <c r="L84" s="12" t="s">
        <v>50</v>
      </c>
      <c r="M84" s="12" t="s">
        <v>31</v>
      </c>
      <c r="N84" s="12" t="s">
        <v>52</v>
      </c>
      <c r="O84" s="12" t="s">
        <v>54</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3XvC1ZxwEK54IInXlDg64fdR9uNNxT7W9w1YG4pTHT1YQlU1ARO+kRhjZXHSwUL6i0KjHqFGrHSYXOOHiiGCDw==" saltValue="A7OTr7p2aXzWO+V7bkQgy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49</v>
      </c>
      <c r="C3" s="72" t="s">
        <v>57</v>
      </c>
      <c r="D3" s="72" t="s">
        <v>58</v>
      </c>
      <c r="E3" s="72" t="s">
        <v>2</v>
      </c>
      <c r="F3" s="72" t="s">
        <v>1</v>
      </c>
      <c r="G3" s="72" t="s">
        <v>23</v>
      </c>
      <c r="H3" s="80" t="s">
        <v>28</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43</v>
      </c>
      <c r="AJ4" s="90"/>
      <c r="AK4" s="90"/>
      <c r="AL4" s="90"/>
      <c r="AM4" s="90"/>
      <c r="AN4" s="90"/>
      <c r="AO4" s="90"/>
      <c r="AP4" s="90"/>
      <c r="AQ4" s="90"/>
      <c r="AR4" s="90"/>
      <c r="AS4" s="90"/>
      <c r="AT4" s="90" t="s">
        <v>37</v>
      </c>
      <c r="AU4" s="90"/>
      <c r="AV4" s="90"/>
      <c r="AW4" s="90"/>
      <c r="AX4" s="90"/>
      <c r="AY4" s="90"/>
      <c r="AZ4" s="90"/>
      <c r="BA4" s="90"/>
      <c r="BB4" s="90"/>
      <c r="BC4" s="90"/>
      <c r="BD4" s="90"/>
      <c r="BE4" s="90" t="s">
        <v>61</v>
      </c>
      <c r="BF4" s="90"/>
      <c r="BG4" s="90"/>
      <c r="BH4" s="90"/>
      <c r="BI4" s="90"/>
      <c r="BJ4" s="90"/>
      <c r="BK4" s="90"/>
      <c r="BL4" s="90"/>
      <c r="BM4" s="90"/>
      <c r="BN4" s="90"/>
      <c r="BO4" s="90"/>
      <c r="BP4" s="90" t="s">
        <v>33</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26</v>
      </c>
      <c r="B5" s="74"/>
      <c r="C5" s="74"/>
      <c r="D5" s="74"/>
      <c r="E5" s="74"/>
      <c r="F5" s="74"/>
      <c r="G5" s="74"/>
      <c r="H5" s="82" t="s">
        <v>56</v>
      </c>
      <c r="I5" s="82" t="s">
        <v>68</v>
      </c>
      <c r="J5" s="82" t="s">
        <v>69</v>
      </c>
      <c r="K5" s="82" t="s">
        <v>70</v>
      </c>
      <c r="L5" s="82" t="s">
        <v>71</v>
      </c>
      <c r="M5" s="82" t="s">
        <v>3</v>
      </c>
      <c r="N5" s="82" t="s">
        <v>72</v>
      </c>
      <c r="O5" s="82" t="s">
        <v>73</v>
      </c>
      <c r="P5" s="82" t="s">
        <v>74</v>
      </c>
      <c r="Q5" s="82" t="s">
        <v>75</v>
      </c>
      <c r="R5" s="82" t="s">
        <v>76</v>
      </c>
      <c r="S5" s="82" t="s">
        <v>77</v>
      </c>
      <c r="T5" s="82" t="s">
        <v>63</v>
      </c>
      <c r="U5" s="82" t="s">
        <v>78</v>
      </c>
      <c r="V5" s="82" t="s">
        <v>79</v>
      </c>
      <c r="W5" s="82" t="s">
        <v>80</v>
      </c>
      <c r="X5" s="82" t="s">
        <v>81</v>
      </c>
      <c r="Y5" s="82" t="s">
        <v>82</v>
      </c>
      <c r="Z5" s="82" t="s">
        <v>83</v>
      </c>
      <c r="AA5" s="82" t="s">
        <v>84</v>
      </c>
      <c r="AB5" s="82" t="s">
        <v>85</v>
      </c>
      <c r="AC5" s="82" t="s">
        <v>87</v>
      </c>
      <c r="AD5" s="82" t="s">
        <v>88</v>
      </c>
      <c r="AE5" s="82" t="s">
        <v>89</v>
      </c>
      <c r="AF5" s="82" t="s">
        <v>90</v>
      </c>
      <c r="AG5" s="82" t="s">
        <v>91</v>
      </c>
      <c r="AH5" s="82" t="s">
        <v>42</v>
      </c>
      <c r="AI5" s="82" t="s">
        <v>81</v>
      </c>
      <c r="AJ5" s="82" t="s">
        <v>82</v>
      </c>
      <c r="AK5" s="82" t="s">
        <v>83</v>
      </c>
      <c r="AL5" s="82" t="s">
        <v>84</v>
      </c>
      <c r="AM5" s="82" t="s">
        <v>85</v>
      </c>
      <c r="AN5" s="82" t="s">
        <v>87</v>
      </c>
      <c r="AO5" s="82" t="s">
        <v>88</v>
      </c>
      <c r="AP5" s="82" t="s">
        <v>89</v>
      </c>
      <c r="AQ5" s="82" t="s">
        <v>90</v>
      </c>
      <c r="AR5" s="82" t="s">
        <v>91</v>
      </c>
      <c r="AS5" s="82" t="s">
        <v>86</v>
      </c>
      <c r="AT5" s="82" t="s">
        <v>81</v>
      </c>
      <c r="AU5" s="82" t="s">
        <v>82</v>
      </c>
      <c r="AV5" s="82" t="s">
        <v>83</v>
      </c>
      <c r="AW5" s="82" t="s">
        <v>84</v>
      </c>
      <c r="AX5" s="82" t="s">
        <v>85</v>
      </c>
      <c r="AY5" s="82" t="s">
        <v>87</v>
      </c>
      <c r="AZ5" s="82" t="s">
        <v>88</v>
      </c>
      <c r="BA5" s="82" t="s">
        <v>89</v>
      </c>
      <c r="BB5" s="82" t="s">
        <v>90</v>
      </c>
      <c r="BC5" s="82" t="s">
        <v>91</v>
      </c>
      <c r="BD5" s="82" t="s">
        <v>86</v>
      </c>
      <c r="BE5" s="82" t="s">
        <v>81</v>
      </c>
      <c r="BF5" s="82" t="s">
        <v>82</v>
      </c>
      <c r="BG5" s="82" t="s">
        <v>83</v>
      </c>
      <c r="BH5" s="82" t="s">
        <v>84</v>
      </c>
      <c r="BI5" s="82" t="s">
        <v>85</v>
      </c>
      <c r="BJ5" s="82" t="s">
        <v>87</v>
      </c>
      <c r="BK5" s="82" t="s">
        <v>88</v>
      </c>
      <c r="BL5" s="82" t="s">
        <v>89</v>
      </c>
      <c r="BM5" s="82" t="s">
        <v>90</v>
      </c>
      <c r="BN5" s="82" t="s">
        <v>91</v>
      </c>
      <c r="BO5" s="82" t="s">
        <v>86</v>
      </c>
      <c r="BP5" s="82" t="s">
        <v>81</v>
      </c>
      <c r="BQ5" s="82" t="s">
        <v>82</v>
      </c>
      <c r="BR5" s="82" t="s">
        <v>83</v>
      </c>
      <c r="BS5" s="82" t="s">
        <v>84</v>
      </c>
      <c r="BT5" s="82" t="s">
        <v>85</v>
      </c>
      <c r="BU5" s="82" t="s">
        <v>87</v>
      </c>
      <c r="BV5" s="82" t="s">
        <v>88</v>
      </c>
      <c r="BW5" s="82" t="s">
        <v>89</v>
      </c>
      <c r="BX5" s="82" t="s">
        <v>90</v>
      </c>
      <c r="BY5" s="82" t="s">
        <v>91</v>
      </c>
      <c r="BZ5" s="82" t="s">
        <v>86</v>
      </c>
      <c r="CA5" s="82" t="s">
        <v>81</v>
      </c>
      <c r="CB5" s="82" t="s">
        <v>82</v>
      </c>
      <c r="CC5" s="82" t="s">
        <v>83</v>
      </c>
      <c r="CD5" s="82" t="s">
        <v>84</v>
      </c>
      <c r="CE5" s="82" t="s">
        <v>85</v>
      </c>
      <c r="CF5" s="82" t="s">
        <v>87</v>
      </c>
      <c r="CG5" s="82" t="s">
        <v>88</v>
      </c>
      <c r="CH5" s="82" t="s">
        <v>89</v>
      </c>
      <c r="CI5" s="82" t="s">
        <v>90</v>
      </c>
      <c r="CJ5" s="82" t="s">
        <v>91</v>
      </c>
      <c r="CK5" s="82" t="s">
        <v>86</v>
      </c>
      <c r="CL5" s="82" t="s">
        <v>81</v>
      </c>
      <c r="CM5" s="82" t="s">
        <v>82</v>
      </c>
      <c r="CN5" s="82" t="s">
        <v>83</v>
      </c>
      <c r="CO5" s="82" t="s">
        <v>84</v>
      </c>
      <c r="CP5" s="82" t="s">
        <v>85</v>
      </c>
      <c r="CQ5" s="82" t="s">
        <v>87</v>
      </c>
      <c r="CR5" s="82" t="s">
        <v>88</v>
      </c>
      <c r="CS5" s="82" t="s">
        <v>89</v>
      </c>
      <c r="CT5" s="82" t="s">
        <v>90</v>
      </c>
      <c r="CU5" s="82" t="s">
        <v>91</v>
      </c>
      <c r="CV5" s="82" t="s">
        <v>86</v>
      </c>
      <c r="CW5" s="82" t="s">
        <v>81</v>
      </c>
      <c r="CX5" s="82" t="s">
        <v>82</v>
      </c>
      <c r="CY5" s="82" t="s">
        <v>83</v>
      </c>
      <c r="CZ5" s="82" t="s">
        <v>84</v>
      </c>
      <c r="DA5" s="82" t="s">
        <v>85</v>
      </c>
      <c r="DB5" s="82" t="s">
        <v>87</v>
      </c>
      <c r="DC5" s="82" t="s">
        <v>88</v>
      </c>
      <c r="DD5" s="82" t="s">
        <v>89</v>
      </c>
      <c r="DE5" s="82" t="s">
        <v>90</v>
      </c>
      <c r="DF5" s="82" t="s">
        <v>91</v>
      </c>
      <c r="DG5" s="82" t="s">
        <v>86</v>
      </c>
      <c r="DH5" s="82" t="s">
        <v>81</v>
      </c>
      <c r="DI5" s="82" t="s">
        <v>82</v>
      </c>
      <c r="DJ5" s="82" t="s">
        <v>83</v>
      </c>
      <c r="DK5" s="82" t="s">
        <v>84</v>
      </c>
      <c r="DL5" s="82" t="s">
        <v>85</v>
      </c>
      <c r="DM5" s="82" t="s">
        <v>87</v>
      </c>
      <c r="DN5" s="82" t="s">
        <v>88</v>
      </c>
      <c r="DO5" s="82" t="s">
        <v>89</v>
      </c>
      <c r="DP5" s="82" t="s">
        <v>90</v>
      </c>
      <c r="DQ5" s="82" t="s">
        <v>91</v>
      </c>
      <c r="DR5" s="82" t="s">
        <v>86</v>
      </c>
      <c r="DS5" s="82" t="s">
        <v>81</v>
      </c>
      <c r="DT5" s="82" t="s">
        <v>82</v>
      </c>
      <c r="DU5" s="82" t="s">
        <v>83</v>
      </c>
      <c r="DV5" s="82" t="s">
        <v>84</v>
      </c>
      <c r="DW5" s="82" t="s">
        <v>85</v>
      </c>
      <c r="DX5" s="82" t="s">
        <v>87</v>
      </c>
      <c r="DY5" s="82" t="s">
        <v>88</v>
      </c>
      <c r="DZ5" s="82" t="s">
        <v>89</v>
      </c>
      <c r="EA5" s="82" t="s">
        <v>90</v>
      </c>
      <c r="EB5" s="82" t="s">
        <v>91</v>
      </c>
      <c r="EC5" s="82" t="s">
        <v>86</v>
      </c>
      <c r="ED5" s="82" t="s">
        <v>81</v>
      </c>
      <c r="EE5" s="82" t="s">
        <v>82</v>
      </c>
      <c r="EF5" s="82" t="s">
        <v>83</v>
      </c>
      <c r="EG5" s="82" t="s">
        <v>84</v>
      </c>
      <c r="EH5" s="82" t="s">
        <v>85</v>
      </c>
      <c r="EI5" s="82" t="s">
        <v>87</v>
      </c>
      <c r="EJ5" s="82" t="s">
        <v>88</v>
      </c>
      <c r="EK5" s="82" t="s">
        <v>89</v>
      </c>
      <c r="EL5" s="82" t="s">
        <v>90</v>
      </c>
      <c r="EM5" s="82" t="s">
        <v>91</v>
      </c>
      <c r="EN5" s="82" t="s">
        <v>86</v>
      </c>
    </row>
    <row r="6" spans="1:144" s="69" customFormat="1">
      <c r="A6" s="70" t="s">
        <v>92</v>
      </c>
      <c r="B6" s="75">
        <f t="shared" ref="B6:W6" si="1">B7</f>
        <v>2019</v>
      </c>
      <c r="C6" s="75">
        <f t="shared" si="1"/>
        <v>75213</v>
      </c>
      <c r="D6" s="75">
        <f t="shared" si="1"/>
        <v>46</v>
      </c>
      <c r="E6" s="75">
        <f t="shared" si="1"/>
        <v>1</v>
      </c>
      <c r="F6" s="75">
        <f t="shared" si="1"/>
        <v>0</v>
      </c>
      <c r="G6" s="75">
        <f t="shared" si="1"/>
        <v>1</v>
      </c>
      <c r="H6" s="75" t="str">
        <f t="shared" si="1"/>
        <v>福島県　三春町</v>
      </c>
      <c r="I6" s="75" t="str">
        <f t="shared" si="1"/>
        <v>法適用</v>
      </c>
      <c r="J6" s="75" t="str">
        <f t="shared" si="1"/>
        <v>水道事業</v>
      </c>
      <c r="K6" s="75" t="str">
        <f t="shared" si="1"/>
        <v>末端給水事業</v>
      </c>
      <c r="L6" s="75" t="str">
        <f t="shared" si="1"/>
        <v>A7</v>
      </c>
      <c r="M6" s="75" t="str">
        <f t="shared" si="1"/>
        <v>非設置</v>
      </c>
      <c r="N6" s="85" t="str">
        <f t="shared" si="1"/>
        <v>-</v>
      </c>
      <c r="O6" s="85">
        <f t="shared" si="1"/>
        <v>80.569999999999993</v>
      </c>
      <c r="P6" s="85">
        <f t="shared" si="1"/>
        <v>85.73</v>
      </c>
      <c r="Q6" s="85">
        <f t="shared" si="1"/>
        <v>3850</v>
      </c>
      <c r="R6" s="85">
        <f t="shared" si="1"/>
        <v>17008</v>
      </c>
      <c r="S6" s="85">
        <f t="shared" si="1"/>
        <v>72.760000000000005</v>
      </c>
      <c r="T6" s="85">
        <f t="shared" si="1"/>
        <v>233.75</v>
      </c>
      <c r="U6" s="85">
        <f t="shared" si="1"/>
        <v>14506</v>
      </c>
      <c r="V6" s="85">
        <f t="shared" si="1"/>
        <v>37.24</v>
      </c>
      <c r="W6" s="85">
        <f t="shared" si="1"/>
        <v>389.53</v>
      </c>
      <c r="X6" s="91">
        <f t="shared" ref="X6:AG6" si="2">IF(X7="",NA(),X7)</f>
        <v>110.99</v>
      </c>
      <c r="Y6" s="91">
        <f t="shared" si="2"/>
        <v>115.82</v>
      </c>
      <c r="Z6" s="91">
        <f t="shared" si="2"/>
        <v>111.41</v>
      </c>
      <c r="AA6" s="91">
        <f t="shared" si="2"/>
        <v>101.97</v>
      </c>
      <c r="AB6" s="91">
        <f t="shared" si="2"/>
        <v>106.28</v>
      </c>
      <c r="AC6" s="91">
        <f t="shared" si="2"/>
        <v>111.21</v>
      </c>
      <c r="AD6" s="91">
        <f t="shared" si="2"/>
        <v>111.71</v>
      </c>
      <c r="AE6" s="91">
        <f t="shared" si="2"/>
        <v>110.05</v>
      </c>
      <c r="AF6" s="91">
        <f t="shared" si="2"/>
        <v>108.76</v>
      </c>
      <c r="AG6" s="91">
        <f t="shared" si="2"/>
        <v>108.46</v>
      </c>
      <c r="AH6" s="85" t="str">
        <f>IF(AH7="","",IF(AH7="-","【-】","【"&amp;SUBSTITUTE(TEXT(AH7,"#,##0.00"),"-","△")&amp;"】"))</f>
        <v>【112.01】</v>
      </c>
      <c r="AI6" s="85">
        <f t="shared" ref="AI6:AR6" si="3">IF(AI7="",NA(),AI7)</f>
        <v>0</v>
      </c>
      <c r="AJ6" s="85">
        <f t="shared" si="3"/>
        <v>0</v>
      </c>
      <c r="AK6" s="85">
        <f t="shared" si="3"/>
        <v>0</v>
      </c>
      <c r="AL6" s="85">
        <f t="shared" si="3"/>
        <v>0</v>
      </c>
      <c r="AM6" s="85">
        <f t="shared" si="3"/>
        <v>0</v>
      </c>
      <c r="AN6" s="91">
        <f t="shared" si="3"/>
        <v>1.9300000000000002</v>
      </c>
      <c r="AO6" s="91">
        <f t="shared" si="3"/>
        <v>1.72</v>
      </c>
      <c r="AP6" s="91">
        <f t="shared" si="3"/>
        <v>2.64</v>
      </c>
      <c r="AQ6" s="91">
        <f t="shared" si="3"/>
        <v>7.48</v>
      </c>
      <c r="AR6" s="91">
        <f t="shared" si="3"/>
        <v>11.94</v>
      </c>
      <c r="AS6" s="85" t="str">
        <f>IF(AS7="","",IF(AS7="-","【-】","【"&amp;SUBSTITUTE(TEXT(AS7,"#,##0.00"),"-","△")&amp;"】"))</f>
        <v>【1.08】</v>
      </c>
      <c r="AT6" s="91">
        <f t="shared" ref="AT6:BC6" si="4">IF(AT7="",NA(),AT7)</f>
        <v>101.23</v>
      </c>
      <c r="AU6" s="91">
        <f t="shared" si="4"/>
        <v>110.74</v>
      </c>
      <c r="AV6" s="91">
        <f t="shared" si="4"/>
        <v>98.04</v>
      </c>
      <c r="AW6" s="91">
        <f t="shared" si="4"/>
        <v>88.17</v>
      </c>
      <c r="AX6" s="91">
        <f t="shared" si="4"/>
        <v>86.06</v>
      </c>
      <c r="AY6" s="91">
        <f t="shared" si="4"/>
        <v>391.54</v>
      </c>
      <c r="AZ6" s="91">
        <f t="shared" si="4"/>
        <v>384.34</v>
      </c>
      <c r="BA6" s="91">
        <f t="shared" si="4"/>
        <v>359.47</v>
      </c>
      <c r="BB6" s="91">
        <f t="shared" si="4"/>
        <v>359.7</v>
      </c>
      <c r="BC6" s="91">
        <f t="shared" si="4"/>
        <v>362.93</v>
      </c>
      <c r="BD6" s="85" t="str">
        <f>IF(BD7="","",IF(BD7="-","【-】","【"&amp;SUBSTITUTE(TEXT(BD7,"#,##0.00"),"-","△")&amp;"】"))</f>
        <v>【264.97】</v>
      </c>
      <c r="BE6" s="91">
        <f t="shared" ref="BE6:BN6" si="5">IF(BE7="",NA(),BE7)</f>
        <v>303.06</v>
      </c>
      <c r="BF6" s="91">
        <f t="shared" si="5"/>
        <v>263.94</v>
      </c>
      <c r="BG6" s="91">
        <f t="shared" si="5"/>
        <v>220.22</v>
      </c>
      <c r="BH6" s="91">
        <f t="shared" si="5"/>
        <v>180.18</v>
      </c>
      <c r="BI6" s="91">
        <f t="shared" si="5"/>
        <v>143.19999999999999</v>
      </c>
      <c r="BJ6" s="91">
        <f t="shared" si="5"/>
        <v>386.97</v>
      </c>
      <c r="BK6" s="91">
        <f t="shared" si="5"/>
        <v>380.58</v>
      </c>
      <c r="BL6" s="91">
        <f t="shared" si="5"/>
        <v>401.79</v>
      </c>
      <c r="BM6" s="91">
        <f t="shared" si="5"/>
        <v>447.01</v>
      </c>
      <c r="BN6" s="91">
        <f t="shared" si="5"/>
        <v>439.05</v>
      </c>
      <c r="BO6" s="85" t="str">
        <f>IF(BO7="","",IF(BO7="-","【-】","【"&amp;SUBSTITUTE(TEXT(BO7,"#,##0.00"),"-","△")&amp;"】"))</f>
        <v>【266.61】</v>
      </c>
      <c r="BP6" s="91">
        <f t="shared" ref="BP6:BY6" si="6">IF(BP7="",NA(),BP7)</f>
        <v>105.68</v>
      </c>
      <c r="BQ6" s="91">
        <f t="shared" si="6"/>
        <v>111.92</v>
      </c>
      <c r="BR6" s="91">
        <f t="shared" si="6"/>
        <v>107.43</v>
      </c>
      <c r="BS6" s="91">
        <f t="shared" si="6"/>
        <v>96.21</v>
      </c>
      <c r="BT6" s="91">
        <f t="shared" si="6"/>
        <v>103.6</v>
      </c>
      <c r="BU6" s="91">
        <f t="shared" si="6"/>
        <v>101.72</v>
      </c>
      <c r="BV6" s="91">
        <f t="shared" si="6"/>
        <v>102.38</v>
      </c>
      <c r="BW6" s="91">
        <f t="shared" si="6"/>
        <v>100.12</v>
      </c>
      <c r="BX6" s="91">
        <f t="shared" si="6"/>
        <v>95.81</v>
      </c>
      <c r="BY6" s="91">
        <f t="shared" si="6"/>
        <v>95.26</v>
      </c>
      <c r="BZ6" s="85" t="str">
        <f>IF(BZ7="","",IF(BZ7="-","【-】","【"&amp;SUBSTITUTE(TEXT(BZ7,"#,##0.00"),"-","△")&amp;"】"))</f>
        <v>【103.24】</v>
      </c>
      <c r="CA6" s="91">
        <f t="shared" ref="CA6:CJ6" si="7">IF(CA7="",NA(),CA7)</f>
        <v>199.25</v>
      </c>
      <c r="CB6" s="91">
        <f t="shared" si="7"/>
        <v>189.11</v>
      </c>
      <c r="CC6" s="91">
        <f t="shared" si="7"/>
        <v>198.52</v>
      </c>
      <c r="CD6" s="91">
        <f t="shared" si="7"/>
        <v>221.51</v>
      </c>
      <c r="CE6" s="91">
        <f t="shared" si="7"/>
        <v>204.71</v>
      </c>
      <c r="CF6" s="91">
        <f t="shared" si="7"/>
        <v>168.2</v>
      </c>
      <c r="CG6" s="91">
        <f t="shared" si="7"/>
        <v>168.67</v>
      </c>
      <c r="CH6" s="91">
        <f t="shared" si="7"/>
        <v>174.97</v>
      </c>
      <c r="CI6" s="91">
        <f t="shared" si="7"/>
        <v>189.58</v>
      </c>
      <c r="CJ6" s="91">
        <f t="shared" si="7"/>
        <v>192.82</v>
      </c>
      <c r="CK6" s="85" t="str">
        <f>IF(CK7="","",IF(CK7="-","【-】","【"&amp;SUBSTITUTE(TEXT(CK7,"#,##0.00"),"-","△")&amp;"】"))</f>
        <v>【168.38】</v>
      </c>
      <c r="CL6" s="91">
        <f t="shared" ref="CL6:CU6" si="8">IF(CL7="",NA(),CL7)</f>
        <v>55.17</v>
      </c>
      <c r="CM6" s="91">
        <f t="shared" si="8"/>
        <v>53.85</v>
      </c>
      <c r="CN6" s="91">
        <f t="shared" si="8"/>
        <v>53.4</v>
      </c>
      <c r="CO6" s="91">
        <f t="shared" si="8"/>
        <v>53.48</v>
      </c>
      <c r="CP6" s="91">
        <f t="shared" si="8"/>
        <v>50.25</v>
      </c>
      <c r="CQ6" s="91">
        <f t="shared" si="8"/>
        <v>54.77</v>
      </c>
      <c r="CR6" s="91">
        <f t="shared" si="8"/>
        <v>54.92</v>
      </c>
      <c r="CS6" s="91">
        <f t="shared" si="8"/>
        <v>55.63</v>
      </c>
      <c r="CT6" s="91">
        <f t="shared" si="8"/>
        <v>55.22</v>
      </c>
      <c r="CU6" s="91">
        <f t="shared" si="8"/>
        <v>54.05</v>
      </c>
      <c r="CV6" s="85" t="str">
        <f>IF(CV7="","",IF(CV7="-","【-】","【"&amp;SUBSTITUTE(TEXT(CV7,"#,##0.00"),"-","△")&amp;"】"))</f>
        <v>【60.00】</v>
      </c>
      <c r="CW6" s="91">
        <f t="shared" ref="CW6:DF6" si="9">IF(CW7="",NA(),CW7)</f>
        <v>84.38</v>
      </c>
      <c r="CX6" s="91">
        <f t="shared" si="9"/>
        <v>85.24</v>
      </c>
      <c r="CY6" s="91">
        <f t="shared" si="9"/>
        <v>85.52</v>
      </c>
      <c r="CZ6" s="91">
        <f t="shared" si="9"/>
        <v>84.24</v>
      </c>
      <c r="DA6" s="91">
        <f t="shared" si="9"/>
        <v>87.31</v>
      </c>
      <c r="DB6" s="91">
        <f t="shared" si="9"/>
        <v>82.89</v>
      </c>
      <c r="DC6" s="91">
        <f t="shared" si="9"/>
        <v>82.66</v>
      </c>
      <c r="DD6" s="91">
        <f t="shared" si="9"/>
        <v>82.04</v>
      </c>
      <c r="DE6" s="91">
        <f t="shared" si="9"/>
        <v>80.930000000000007</v>
      </c>
      <c r="DF6" s="91">
        <f t="shared" si="9"/>
        <v>80.510000000000005</v>
      </c>
      <c r="DG6" s="85" t="str">
        <f>IF(DG7="","",IF(DG7="-","【-】","【"&amp;SUBSTITUTE(TEXT(DG7,"#,##0.00"),"-","△")&amp;"】"))</f>
        <v>【89.80】</v>
      </c>
      <c r="DH6" s="91">
        <f t="shared" ref="DH6:DQ6" si="10">IF(DH7="",NA(),DH7)</f>
        <v>55.4</v>
      </c>
      <c r="DI6" s="91">
        <f t="shared" si="10"/>
        <v>56.33</v>
      </c>
      <c r="DJ6" s="91">
        <f t="shared" si="10"/>
        <v>57.61</v>
      </c>
      <c r="DK6" s="91">
        <f t="shared" si="10"/>
        <v>56.29</v>
      </c>
      <c r="DL6" s="91">
        <f t="shared" si="10"/>
        <v>57.44</v>
      </c>
      <c r="DM6" s="91">
        <f t="shared" si="10"/>
        <v>47.46</v>
      </c>
      <c r="DN6" s="91">
        <f t="shared" si="10"/>
        <v>48.49</v>
      </c>
      <c r="DO6" s="91">
        <f t="shared" si="10"/>
        <v>48.05</v>
      </c>
      <c r="DP6" s="91">
        <f t="shared" si="10"/>
        <v>47.97</v>
      </c>
      <c r="DQ6" s="91">
        <f t="shared" si="10"/>
        <v>49.12</v>
      </c>
      <c r="DR6" s="85" t="str">
        <f>IF(DR7="","",IF(DR7="-","【-】","【"&amp;SUBSTITUTE(TEXT(DR7,"#,##0.00"),"-","△")&amp;"】"))</f>
        <v>【49.59】</v>
      </c>
      <c r="DS6" s="91">
        <f t="shared" ref="DS6:EB6" si="11">IF(DS7="",NA(),DS7)</f>
        <v>2.99</v>
      </c>
      <c r="DT6" s="91">
        <f t="shared" si="11"/>
        <v>2.94</v>
      </c>
      <c r="DU6" s="91">
        <f t="shared" si="11"/>
        <v>3.07</v>
      </c>
      <c r="DV6" s="91">
        <f t="shared" si="11"/>
        <v>3.06</v>
      </c>
      <c r="DW6" s="91">
        <f t="shared" si="11"/>
        <v>3.06</v>
      </c>
      <c r="DX6" s="91">
        <f t="shared" si="11"/>
        <v>9.7100000000000009</v>
      </c>
      <c r="DY6" s="91">
        <f t="shared" si="11"/>
        <v>12.79</v>
      </c>
      <c r="DZ6" s="91">
        <f t="shared" si="11"/>
        <v>13.39</v>
      </c>
      <c r="EA6" s="91">
        <f t="shared" si="11"/>
        <v>15.33</v>
      </c>
      <c r="EB6" s="91">
        <f t="shared" si="11"/>
        <v>16.760000000000002</v>
      </c>
      <c r="EC6" s="85" t="str">
        <f>IF(EC7="","",IF(EC7="-","【-】","【"&amp;SUBSTITUTE(TEXT(EC7,"#,##0.00"),"-","△")&amp;"】"))</f>
        <v>【19.44】</v>
      </c>
      <c r="ED6" s="91">
        <f t="shared" ref="ED6:EM6" si="12">IF(ED7="",NA(),ED7)</f>
        <v>0.31</v>
      </c>
      <c r="EE6" s="91">
        <f t="shared" si="12"/>
        <v>0.31</v>
      </c>
      <c r="EF6" s="85">
        <f t="shared" si="12"/>
        <v>0</v>
      </c>
      <c r="EG6" s="85">
        <f t="shared" si="12"/>
        <v>0</v>
      </c>
      <c r="EH6" s="91">
        <f t="shared" si="12"/>
        <v>0.26</v>
      </c>
      <c r="EI6" s="91">
        <f t="shared" si="12"/>
        <v>0.99</v>
      </c>
      <c r="EJ6" s="91">
        <f t="shared" si="12"/>
        <v>0.71</v>
      </c>
      <c r="EK6" s="91">
        <f t="shared" si="12"/>
        <v>0.54</v>
      </c>
      <c r="EL6" s="91">
        <f t="shared" si="12"/>
        <v>0.43</v>
      </c>
      <c r="EM6" s="91">
        <f t="shared" si="12"/>
        <v>0.42</v>
      </c>
      <c r="EN6" s="85" t="str">
        <f>IF(EN7="","",IF(EN7="-","【-】","【"&amp;SUBSTITUTE(TEXT(EN7,"#,##0.00"),"-","△")&amp;"】"))</f>
        <v>【0.68】</v>
      </c>
    </row>
    <row r="7" spans="1:144" s="69" customFormat="1">
      <c r="A7" s="70"/>
      <c r="B7" s="76">
        <v>2019</v>
      </c>
      <c r="C7" s="76">
        <v>75213</v>
      </c>
      <c r="D7" s="76">
        <v>46</v>
      </c>
      <c r="E7" s="76">
        <v>1</v>
      </c>
      <c r="F7" s="76">
        <v>0</v>
      </c>
      <c r="G7" s="76">
        <v>1</v>
      </c>
      <c r="H7" s="76" t="s">
        <v>93</v>
      </c>
      <c r="I7" s="76" t="s">
        <v>94</v>
      </c>
      <c r="J7" s="76" t="s">
        <v>95</v>
      </c>
      <c r="K7" s="76" t="s">
        <v>96</v>
      </c>
      <c r="L7" s="76" t="s">
        <v>97</v>
      </c>
      <c r="M7" s="76" t="s">
        <v>13</v>
      </c>
      <c r="N7" s="86" t="s">
        <v>98</v>
      </c>
      <c r="O7" s="86">
        <v>80.569999999999993</v>
      </c>
      <c r="P7" s="86">
        <v>85.73</v>
      </c>
      <c r="Q7" s="86">
        <v>3850</v>
      </c>
      <c r="R7" s="86">
        <v>17008</v>
      </c>
      <c r="S7" s="86">
        <v>72.760000000000005</v>
      </c>
      <c r="T7" s="86">
        <v>233.75</v>
      </c>
      <c r="U7" s="86">
        <v>14506</v>
      </c>
      <c r="V7" s="86">
        <v>37.24</v>
      </c>
      <c r="W7" s="86">
        <v>389.53</v>
      </c>
      <c r="X7" s="86">
        <v>110.99</v>
      </c>
      <c r="Y7" s="86">
        <v>115.82</v>
      </c>
      <c r="Z7" s="86">
        <v>111.41</v>
      </c>
      <c r="AA7" s="86">
        <v>101.97</v>
      </c>
      <c r="AB7" s="86">
        <v>106.28</v>
      </c>
      <c r="AC7" s="86">
        <v>111.21</v>
      </c>
      <c r="AD7" s="86">
        <v>111.71</v>
      </c>
      <c r="AE7" s="86">
        <v>110.05</v>
      </c>
      <c r="AF7" s="86">
        <v>108.76</v>
      </c>
      <c r="AG7" s="86">
        <v>108.46</v>
      </c>
      <c r="AH7" s="86">
        <v>112.01</v>
      </c>
      <c r="AI7" s="86">
        <v>0</v>
      </c>
      <c r="AJ7" s="86">
        <v>0</v>
      </c>
      <c r="AK7" s="86">
        <v>0</v>
      </c>
      <c r="AL7" s="86">
        <v>0</v>
      </c>
      <c r="AM7" s="86">
        <v>0</v>
      </c>
      <c r="AN7" s="86">
        <v>1.9300000000000002</v>
      </c>
      <c r="AO7" s="86">
        <v>1.72</v>
      </c>
      <c r="AP7" s="86">
        <v>2.64</v>
      </c>
      <c r="AQ7" s="86">
        <v>7.48</v>
      </c>
      <c r="AR7" s="86">
        <v>11.94</v>
      </c>
      <c r="AS7" s="86">
        <v>1.08</v>
      </c>
      <c r="AT7" s="86">
        <v>101.23</v>
      </c>
      <c r="AU7" s="86">
        <v>110.74</v>
      </c>
      <c r="AV7" s="86">
        <v>98.04</v>
      </c>
      <c r="AW7" s="86">
        <v>88.17</v>
      </c>
      <c r="AX7" s="86">
        <v>86.06</v>
      </c>
      <c r="AY7" s="86">
        <v>391.54</v>
      </c>
      <c r="AZ7" s="86">
        <v>384.34</v>
      </c>
      <c r="BA7" s="86">
        <v>359.47</v>
      </c>
      <c r="BB7" s="86">
        <v>359.7</v>
      </c>
      <c r="BC7" s="86">
        <v>362.93</v>
      </c>
      <c r="BD7" s="86">
        <v>264.97000000000003</v>
      </c>
      <c r="BE7" s="86">
        <v>303.06</v>
      </c>
      <c r="BF7" s="86">
        <v>263.94</v>
      </c>
      <c r="BG7" s="86">
        <v>220.22</v>
      </c>
      <c r="BH7" s="86">
        <v>180.18</v>
      </c>
      <c r="BI7" s="86">
        <v>143.19999999999999</v>
      </c>
      <c r="BJ7" s="86">
        <v>386.97</v>
      </c>
      <c r="BK7" s="86">
        <v>380.58</v>
      </c>
      <c r="BL7" s="86">
        <v>401.79</v>
      </c>
      <c r="BM7" s="86">
        <v>447.01</v>
      </c>
      <c r="BN7" s="86">
        <v>439.05</v>
      </c>
      <c r="BO7" s="86">
        <v>266.61</v>
      </c>
      <c r="BP7" s="86">
        <v>105.68</v>
      </c>
      <c r="BQ7" s="86">
        <v>111.92</v>
      </c>
      <c r="BR7" s="86">
        <v>107.43</v>
      </c>
      <c r="BS7" s="86">
        <v>96.21</v>
      </c>
      <c r="BT7" s="86">
        <v>103.6</v>
      </c>
      <c r="BU7" s="86">
        <v>101.72</v>
      </c>
      <c r="BV7" s="86">
        <v>102.38</v>
      </c>
      <c r="BW7" s="86">
        <v>100.12</v>
      </c>
      <c r="BX7" s="86">
        <v>95.81</v>
      </c>
      <c r="BY7" s="86">
        <v>95.26</v>
      </c>
      <c r="BZ7" s="86">
        <v>103.24</v>
      </c>
      <c r="CA7" s="86">
        <v>199.25</v>
      </c>
      <c r="CB7" s="86">
        <v>189.11</v>
      </c>
      <c r="CC7" s="86">
        <v>198.52</v>
      </c>
      <c r="CD7" s="86">
        <v>221.51</v>
      </c>
      <c r="CE7" s="86">
        <v>204.71</v>
      </c>
      <c r="CF7" s="86">
        <v>168.2</v>
      </c>
      <c r="CG7" s="86">
        <v>168.67</v>
      </c>
      <c r="CH7" s="86">
        <v>174.97</v>
      </c>
      <c r="CI7" s="86">
        <v>189.58</v>
      </c>
      <c r="CJ7" s="86">
        <v>192.82</v>
      </c>
      <c r="CK7" s="86">
        <v>168.38</v>
      </c>
      <c r="CL7" s="86">
        <v>55.17</v>
      </c>
      <c r="CM7" s="86">
        <v>53.85</v>
      </c>
      <c r="CN7" s="86">
        <v>53.4</v>
      </c>
      <c r="CO7" s="86">
        <v>53.48</v>
      </c>
      <c r="CP7" s="86">
        <v>50.25</v>
      </c>
      <c r="CQ7" s="86">
        <v>54.77</v>
      </c>
      <c r="CR7" s="86">
        <v>54.92</v>
      </c>
      <c r="CS7" s="86">
        <v>55.63</v>
      </c>
      <c r="CT7" s="86">
        <v>55.22</v>
      </c>
      <c r="CU7" s="86">
        <v>54.05</v>
      </c>
      <c r="CV7" s="86">
        <v>60</v>
      </c>
      <c r="CW7" s="86">
        <v>84.38</v>
      </c>
      <c r="CX7" s="86">
        <v>85.24</v>
      </c>
      <c r="CY7" s="86">
        <v>85.52</v>
      </c>
      <c r="CZ7" s="86">
        <v>84.24</v>
      </c>
      <c r="DA7" s="86">
        <v>87.31</v>
      </c>
      <c r="DB7" s="86">
        <v>82.89</v>
      </c>
      <c r="DC7" s="86">
        <v>82.66</v>
      </c>
      <c r="DD7" s="86">
        <v>82.04</v>
      </c>
      <c r="DE7" s="86">
        <v>80.930000000000007</v>
      </c>
      <c r="DF7" s="86">
        <v>80.510000000000005</v>
      </c>
      <c r="DG7" s="86">
        <v>89.8</v>
      </c>
      <c r="DH7" s="86">
        <v>55.4</v>
      </c>
      <c r="DI7" s="86">
        <v>56.33</v>
      </c>
      <c r="DJ7" s="86">
        <v>57.61</v>
      </c>
      <c r="DK7" s="86">
        <v>56.29</v>
      </c>
      <c r="DL7" s="86">
        <v>57.44</v>
      </c>
      <c r="DM7" s="86">
        <v>47.46</v>
      </c>
      <c r="DN7" s="86">
        <v>48.49</v>
      </c>
      <c r="DO7" s="86">
        <v>48.05</v>
      </c>
      <c r="DP7" s="86">
        <v>47.97</v>
      </c>
      <c r="DQ7" s="86">
        <v>49.12</v>
      </c>
      <c r="DR7" s="86">
        <v>49.59</v>
      </c>
      <c r="DS7" s="86">
        <v>2.99</v>
      </c>
      <c r="DT7" s="86">
        <v>2.94</v>
      </c>
      <c r="DU7" s="86">
        <v>3.07</v>
      </c>
      <c r="DV7" s="86">
        <v>3.06</v>
      </c>
      <c r="DW7" s="86">
        <v>3.06</v>
      </c>
      <c r="DX7" s="86">
        <v>9.7100000000000009</v>
      </c>
      <c r="DY7" s="86">
        <v>12.79</v>
      </c>
      <c r="DZ7" s="86">
        <v>13.39</v>
      </c>
      <c r="EA7" s="86">
        <v>15.33</v>
      </c>
      <c r="EB7" s="86">
        <v>16.760000000000002</v>
      </c>
      <c r="EC7" s="86">
        <v>19.440000000000001</v>
      </c>
      <c r="ED7" s="86">
        <v>0.31</v>
      </c>
      <c r="EE7" s="86">
        <v>0.31</v>
      </c>
      <c r="EF7" s="86">
        <v>0</v>
      </c>
      <c r="EG7" s="86">
        <v>0</v>
      </c>
      <c r="EH7" s="86">
        <v>0.26</v>
      </c>
      <c r="EI7" s="86">
        <v>0.99</v>
      </c>
      <c r="EJ7" s="86">
        <v>0.71</v>
      </c>
      <c r="EK7" s="86">
        <v>0.54</v>
      </c>
      <c r="EL7" s="86">
        <v>0.43</v>
      </c>
      <c r="EM7" s="86">
        <v>0.42</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岩崎 友也</cp:lastModifiedBy>
  <cp:lastPrinted>2021-01-14T05:22:31Z</cp:lastPrinted>
  <dcterms:created xsi:type="dcterms:W3CDTF">2020-12-04T02:04:28Z</dcterms:created>
  <dcterms:modified xsi:type="dcterms:W3CDTF">2021-01-20T00:19:54Z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2021-01-20T00:19:54Z</vt:filetime>
  </property>
</Properties>
</file>