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workbookProtection workbookAlgorithmName="SHA-512" workbookHashValue="6nV89BYXwzijVjf8XWYfNLtF+EXk1uYolDcoKKZORC0Mr5pELcG1MSWD4Bw98ZrS3BM2EiaLRpsgv+/wkPjB2A==" workbookSaltValue="J71SD2Lv2OZBygLZmzJ0Lg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S6" i="5"/>
  <c r="R6" i="5"/>
  <c r="AD10" i="4" s="1"/>
  <c r="Q6" i="5"/>
  <c r="W10" i="4" s="1"/>
  <c r="P6" i="5"/>
  <c r="O6" i="5"/>
  <c r="N6" i="5"/>
  <c r="B10" i="4" s="1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P10" i="4"/>
  <c r="I10" i="4"/>
  <c r="AT8" i="4"/>
  <c r="AL8" i="4"/>
  <c r="P8" i="4"/>
  <c r="I8" i="4"/>
</calcChain>
</file>

<file path=xl/sharedStrings.xml><?xml version="1.0" encoding="utf-8"?>
<sst xmlns="http://schemas.openxmlformats.org/spreadsheetml/2006/main" count="236" uniqueCount="120">
  <si>
    <t>経営比較分析表（令和元年度決算）</t>
    <rPh sb="8" eb="10">
      <t>レイワ</t>
    </rPh>
    <rPh sb="10" eb="12">
      <t>ガンネン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</si>
  <si>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</si>
  <si>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</si>
  <si>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</si>
  <si>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</si>
  <si>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</si>
  <si>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</si>
  <si>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</si>
  <si>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</si>
  <si>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</si>
  <si>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</si>
  <si>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</si>
  <si>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</si>
  <si>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</si>
  <si>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</si>
  <si>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</si>
  <si>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</si>
  <si>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</si>
  <si>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</si>
  <si>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</si>
  <si>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</si>
  <si>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</si>
  <si>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</si>
  <si>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</si>
  <si>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</si>
  <si>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</si>
  <si>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</si>
  <si>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</si>
  <si>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</si>
  <si>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</si>
  <si>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</si>
  <si>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</si>
  <si>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</si>
  <si>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</si>
  <si>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</si>
  <si>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</si>
  <si>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</si>
  <si>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</si>
  <si>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</si>
  <si>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</si>
  <si>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</si>
  <si>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</si>
  <si>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</si>
  <si>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</si>
  <si>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</si>
  <si>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</si>
  <si>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</si>
  <si>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</si>
  <si>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</si>
  <si>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</si>
  <si>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</si>
  <si>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</si>
  <si>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</si>
  <si>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</si>
  <si>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</si>
  <si>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</si>
  <si>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</si>
  <si>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</si>
  <si>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</si>
  <si>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</si>
  <si>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</si>
  <si>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</si>
  <si>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</si>
  <si>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</si>
  <si>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</si>
  <si>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</si>
  <si>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</si>
  <si>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</si>
  <si>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</si>
  <si>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</si>
  <si>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</si>
  <si>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</si>
  <si>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</si>
  <si>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</si>
  <si>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</si>
  <si>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</si>
  <si>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</si>
  <si>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</si>
  <si>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</si>
  <si>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</si>
  <si>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</si>
  <si>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</si>
  <si>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</si>
  <si>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</si>
  <si>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</si>
  <si>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</si>
  <si>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</si>
  <si>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</si>
  <si>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</si>
  <si>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</si>
  <si>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</si>
  <si>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</si>
  <si>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</si>
  <si>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</si>
  <si>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</si>
  <si>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</si>
  <si>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</si>
  <si>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</si>
  <si>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福島県　平田村</t>
  </si>
  <si>
    <t>法非適用</t>
  </si>
  <si>
    <t>下水道事業</t>
  </si>
  <si>
    <t>農業集落排水</t>
  </si>
  <si>
    <t>F2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</si>
  <si>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</si>
  <si>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</si>
  <si>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</si>
  <si>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</si>
  <si>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</si>
  <si>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</si>
  <si>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</si>
  <si>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</si>
  <si>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</si>
  <si>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</si>
  <si>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</si>
  <si>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</si>
  <si>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</si>
  <si>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</si>
  <si>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管渠改善率について、現在は管渠の更新をしていないが、供用開始20年を経過する施設もあるため、策定した最適化構想を基に、計画的な更新を行っていく必要がある。</t>
    <rPh sb="1" eb="3">
      <t>カンキョ</t>
    </rPh>
    <rPh sb="3" eb="5">
      <t>カイゼン</t>
    </rPh>
    <rPh sb="5" eb="6">
      <t>リツ</t>
    </rPh>
    <rPh sb="11" eb="13">
      <t>ゲンザイ</t>
    </rPh>
    <rPh sb="14" eb="16">
      <t>カンキョ</t>
    </rPh>
    <rPh sb="17" eb="19">
      <t>コウシン</t>
    </rPh>
    <rPh sb="27" eb="29">
      <t>キョウヨウ</t>
    </rPh>
    <rPh sb="29" eb="31">
      <t>カイシ</t>
    </rPh>
    <rPh sb="33" eb="34">
      <t>ネン</t>
    </rPh>
    <rPh sb="35" eb="37">
      <t>ケイカ</t>
    </rPh>
    <rPh sb="39" eb="41">
      <t>シセツ</t>
    </rPh>
    <rPh sb="47" eb="49">
      <t>サクテイ</t>
    </rPh>
    <rPh sb="51" eb="54">
      <t>サイテキカ</t>
    </rPh>
    <rPh sb="54" eb="56">
      <t>コウソウ</t>
    </rPh>
    <rPh sb="57" eb="58">
      <t>モト</t>
    </rPh>
    <rPh sb="60" eb="63">
      <t>ケイカクテキ</t>
    </rPh>
    <rPh sb="64" eb="66">
      <t>コウシン</t>
    </rPh>
    <rPh sb="67" eb="68">
      <t>オコナ</t>
    </rPh>
    <rPh sb="72" eb="74">
      <t>ヒツヨウ</t>
    </rPh>
    <phoneticPr fontId="4"/>
  </si>
  <si>
    <t>　管渠改善率について、現在は管渠の更新をしていないが、供用開始20年を経過する施設もあるため、策定した最適化構想を基に、計画的な更新を行っていく必要がある。</t>
    <phoneticPr fontId="4"/>
  </si>
  <si>
    <t>①収益的収支比率について、前年度比で2.12減した。以前として、一般会計繰入金に依存する状況が続いているため、料金改定など料金収入での財源確保に取り組む必要がある。
④企業債残高対事業規模比率について、現在投資事業を行っていないため、年々減少している。供用開始後20年を経過する施設があるため、今後施設の長寿命化、機能強化を進めて行く必要があることから、多額の支出が見込まれる。
⑤経費回収率について、類似団体平均値を超えている。しかし、100％を下回っており、今後の施設更新等の投資を考えると、更なる財源確保が必要となるため、料金改定などを検討する必要がある。
⑥汚水処理原価について、類似団体平均値より低く、適正であると思われる。今後更に効率的な汚水処理を実施するにあたって有収水量、収入料金増加のために接続率の向上を図る。
⑦施設利用率について、人口減少、処理数量減少から使用率も若干低下しているが、今後未加入世帯の継続を考えると適正だと思われる。
⑧水洗化率について、年々増加傾向にあるが、更なる向上のため、加入促進を図る。</t>
    <rPh sb="1" eb="4">
      <t>シュウエキテキ</t>
    </rPh>
    <rPh sb="4" eb="6">
      <t>シュウシ</t>
    </rPh>
    <rPh sb="6" eb="8">
      <t>ヒリツ</t>
    </rPh>
    <rPh sb="13" eb="16">
      <t>ゼンネンド</t>
    </rPh>
    <rPh sb="16" eb="17">
      <t>ヒ</t>
    </rPh>
    <rPh sb="22" eb="23">
      <t>ゲン</t>
    </rPh>
    <rPh sb="26" eb="28">
      <t>イゼン</t>
    </rPh>
    <rPh sb="32" eb="34">
      <t>イッパン</t>
    </rPh>
    <rPh sb="34" eb="36">
      <t>カイケイ</t>
    </rPh>
    <rPh sb="36" eb="38">
      <t>クリイレ</t>
    </rPh>
    <rPh sb="38" eb="39">
      <t>キン</t>
    </rPh>
    <rPh sb="40" eb="42">
      <t>イゾン</t>
    </rPh>
    <rPh sb="44" eb="46">
      <t>ジョウキョウ</t>
    </rPh>
    <rPh sb="47" eb="48">
      <t>ツヅ</t>
    </rPh>
    <rPh sb="55" eb="57">
      <t>リョウキン</t>
    </rPh>
    <rPh sb="57" eb="59">
      <t>カイテイ</t>
    </rPh>
    <rPh sb="61" eb="63">
      <t>リョウキン</t>
    </rPh>
    <rPh sb="63" eb="65">
      <t>シュウニュウ</t>
    </rPh>
    <rPh sb="67" eb="69">
      <t>ザイゲン</t>
    </rPh>
    <rPh sb="69" eb="71">
      <t>カクホ</t>
    </rPh>
    <rPh sb="72" eb="73">
      <t>ト</t>
    </rPh>
    <rPh sb="74" eb="75">
      <t>ク</t>
    </rPh>
    <rPh sb="76" eb="78">
      <t>ヒツヨウ</t>
    </rPh>
    <rPh sb="84" eb="86">
      <t>キギョウ</t>
    </rPh>
    <rPh sb="86" eb="87">
      <t>サイ</t>
    </rPh>
    <rPh sb="87" eb="89">
      <t>ザンダカ</t>
    </rPh>
    <rPh sb="89" eb="90">
      <t>タイ</t>
    </rPh>
    <rPh sb="126" eb="128">
      <t>キョウヨウ</t>
    </rPh>
    <rPh sb="128" eb="131">
      <t>カイシゴ</t>
    </rPh>
    <rPh sb="133" eb="134">
      <t>ネン</t>
    </rPh>
    <rPh sb="135" eb="137">
      <t>ケイカ</t>
    </rPh>
    <rPh sb="139" eb="141">
      <t>シセツ</t>
    </rPh>
    <rPh sb="147" eb="149">
      <t>コンゴ</t>
    </rPh>
    <rPh sb="149" eb="151">
      <t>シセツ</t>
    </rPh>
    <rPh sb="152" eb="153">
      <t>チョウ</t>
    </rPh>
    <rPh sb="153" eb="156">
      <t>ジュミョウカ</t>
    </rPh>
    <rPh sb="157" eb="159">
      <t>キノウ</t>
    </rPh>
    <rPh sb="159" eb="161">
      <t>キョウカ</t>
    </rPh>
    <rPh sb="162" eb="163">
      <t>スス</t>
    </rPh>
    <rPh sb="165" eb="166">
      <t>イ</t>
    </rPh>
    <rPh sb="167" eb="169">
      <t>ヒツヨウ</t>
    </rPh>
    <rPh sb="177" eb="179">
      <t>タガク</t>
    </rPh>
    <rPh sb="180" eb="182">
      <t>シシュツ</t>
    </rPh>
    <rPh sb="183" eb="185">
      <t>ミコ</t>
    </rPh>
    <rPh sb="191" eb="193">
      <t>ケイヒ</t>
    </rPh>
    <rPh sb="193" eb="195">
      <t>カイシュウ</t>
    </rPh>
    <rPh sb="195" eb="196">
      <t>リツ</t>
    </rPh>
    <rPh sb="201" eb="203">
      <t>ルイジ</t>
    </rPh>
    <rPh sb="203" eb="205">
      <t>ダンタイ</t>
    </rPh>
    <rPh sb="205" eb="208">
      <t>ヘイキンチ</t>
    </rPh>
    <rPh sb="209" eb="210">
      <t>コ</t>
    </rPh>
    <rPh sb="224" eb="226">
      <t>シタマワ</t>
    </rPh>
    <rPh sb="231" eb="233">
      <t>コンゴ</t>
    </rPh>
    <rPh sb="234" eb="236">
      <t>シセツ</t>
    </rPh>
    <rPh sb="236" eb="238">
      <t>コウシン</t>
    </rPh>
    <rPh sb="238" eb="239">
      <t>トウ</t>
    </rPh>
    <rPh sb="240" eb="242">
      <t>トウシ</t>
    </rPh>
    <rPh sb="243" eb="244">
      <t>カンガ</t>
    </rPh>
    <rPh sb="248" eb="249">
      <t>サラ</t>
    </rPh>
    <rPh sb="251" eb="253">
      <t>ザイゲン</t>
    </rPh>
    <rPh sb="253" eb="255">
      <t>カクホ</t>
    </rPh>
    <rPh sb="256" eb="258">
      <t>ヒツヨウ</t>
    </rPh>
    <rPh sb="264" eb="266">
      <t>リョウキン</t>
    </rPh>
    <rPh sb="266" eb="268">
      <t>カイテイ</t>
    </rPh>
    <rPh sb="271" eb="273">
      <t>ケントウ</t>
    </rPh>
    <rPh sb="275" eb="277">
      <t>ヒツヨウ</t>
    </rPh>
    <rPh sb="283" eb="285">
      <t>オスイ</t>
    </rPh>
    <rPh sb="285" eb="287">
      <t>ショリ</t>
    </rPh>
    <rPh sb="287" eb="289">
      <t>ゲンカ</t>
    </rPh>
    <rPh sb="294" eb="296">
      <t>ルイジ</t>
    </rPh>
    <rPh sb="296" eb="298">
      <t>ダンタイ</t>
    </rPh>
    <rPh sb="298" eb="300">
      <t>ヘイキン</t>
    </rPh>
    <rPh sb="300" eb="301">
      <t>チ</t>
    </rPh>
    <rPh sb="303" eb="304">
      <t>ヒク</t>
    </rPh>
    <rPh sb="306" eb="308">
      <t>テキセイ</t>
    </rPh>
    <rPh sb="312" eb="313">
      <t>オモ</t>
    </rPh>
    <rPh sb="317" eb="319">
      <t>コンゴ</t>
    </rPh>
    <rPh sb="319" eb="320">
      <t>サラ</t>
    </rPh>
    <rPh sb="321" eb="324">
      <t>コウリツテキ</t>
    </rPh>
    <rPh sb="325" eb="327">
      <t>オスイ</t>
    </rPh>
    <rPh sb="327" eb="329">
      <t>ショリ</t>
    </rPh>
    <rPh sb="330" eb="332">
      <t>ジッシ</t>
    </rPh>
    <rPh sb="339" eb="340">
      <t>ユウ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</si>
</sst>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calcChain" Target="calcChain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21E-4F2D-B03B-B598C3E9B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171712"/>
        <c:axId val="75182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0.01</c:v>
                </c:pt>
                <c:pt idx="1">
                  <c:v>2.0499999999999998</c:v>
                </c:pt>
                <c:pt idx="2">
                  <c:v>0.01</c:v>
                </c:pt>
                <c:pt idx="3">
                  <c:v>0.01</c:v>
                </c:pt>
                <c:pt idx="4">
                  <c:v>0.02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1E-4F2D-B03B-B598C3E9B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171712"/>
        <c:axId val="75182080"/>
      </c:lineChart>
      <c:dateAx>
        <c:axId val="751717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5182080"/>
        <c:crosses val="autoZero"/>
        <c:auto val="1"/>
        <c:lblOffset val="100"/>
        <c:baseTimeUnit val="years"/>
      </c:dateAx>
      <c:valAx>
        <c:axId val="75182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1717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104.18</c:v>
                </c:pt>
                <c:pt idx="1">
                  <c:v>107.39</c:v>
                </c:pt>
                <c:pt idx="2">
                  <c:v>100.11</c:v>
                </c:pt>
                <c:pt idx="3">
                  <c:v>102.88</c:v>
                </c:pt>
                <c:pt idx="4">
                  <c:v>100.76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424-4348-A4AA-4D813255E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08960"/>
        <c:axId val="752152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424-4348-A4AA-4D813255E2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08960"/>
        <c:axId val="75215232"/>
      </c:lineChart>
      <c:dateAx>
        <c:axId val="75208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5215232"/>
        <c:crosses val="autoZero"/>
        <c:auto val="1"/>
        <c:lblOffset val="100"/>
        <c:baseTimeUnit val="years"/>
      </c:dateAx>
      <c:valAx>
        <c:axId val="752152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208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58F-4886-BFF1-35EC9852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241536"/>
        <c:axId val="762478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58F-4886-BFF1-35EC9852BE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41536"/>
        <c:axId val="76247808"/>
      </c:lineChart>
      <c:dateAx>
        <c:axId val="762415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6247808"/>
        <c:crosses val="autoZero"/>
        <c:auto val="1"/>
        <c:lblOffset val="100"/>
        <c:baseTimeUnit val="years"/>
      </c:dateAx>
      <c:valAx>
        <c:axId val="762478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241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694-4EB9-BEEA-4727A2453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6282880"/>
        <c:axId val="77730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694-4EB9-BEEA-4727A2453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282880"/>
        <c:axId val="77730944"/>
      </c:lineChart>
      <c:dateAx>
        <c:axId val="76282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7730944"/>
        <c:crosses val="autoZero"/>
        <c:auto val="1"/>
        <c:lblOffset val="100"/>
        <c:baseTimeUnit val="years"/>
      </c:dateAx>
      <c:valAx>
        <c:axId val="77730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6282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6B3-4494-9FF6-1076A02F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7778944"/>
        <c:axId val="777808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6B3-4494-9FF6-1076A02F6E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78944"/>
        <c:axId val="77780864"/>
      </c:lineChart>
      <c:dateAx>
        <c:axId val="777789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7780864"/>
        <c:crosses val="autoZero"/>
        <c:auto val="1"/>
        <c:lblOffset val="100"/>
        <c:baseTimeUnit val="years"/>
      </c:dateAx>
      <c:valAx>
        <c:axId val="777808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77789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9A9-40DE-80E9-D3E31155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382784"/>
        <c:axId val="79389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9A9-40DE-80E9-D3E31155A9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82784"/>
        <c:axId val="79389056"/>
      </c:lineChart>
      <c:dateAx>
        <c:axId val="79382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9389056"/>
        <c:crosses val="autoZero"/>
        <c:auto val="1"/>
        <c:lblOffset val="100"/>
        <c:baseTimeUnit val="years"/>
      </c:dateAx>
      <c:valAx>
        <c:axId val="79389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382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137.27000000000001</c:v>
                </c:pt>
                <c:pt idx="1">
                  <c:v>97.47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F4-4260-ADCB-F54E1F2A0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02656"/>
        <c:axId val="797089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1081.8</c:v>
                </c:pt>
                <c:pt idx="1">
                  <c:v>974.93</c:v>
                </c:pt>
                <c:pt idx="2">
                  <c:v>855.8</c:v>
                </c:pt>
                <c:pt idx="3">
                  <c:v>789.46</c:v>
                </c:pt>
                <c:pt idx="4">
                  <c:v>826.83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44F4-4260-ADCB-F54E1F2A0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02656"/>
        <c:axId val="79708928"/>
      </c:lineChart>
      <c:dateAx>
        <c:axId val="797026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9708928"/>
        <c:crosses val="autoZero"/>
        <c:auto val="1"/>
        <c:lblOffset val="100"/>
        <c:baseTimeUnit val="years"/>
      </c:dateAx>
      <c:valAx>
        <c:axId val="797089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7026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108.59</c:v>
                </c:pt>
                <c:pt idx="1">
                  <c:v>117.64</c:v>
                </c:pt>
                <c:pt idx="2">
                  <c:v>97.7</c:v>
                </c:pt>
                <c:pt idx="3">
                  <c:v>88.19</c:v>
                </c:pt>
                <c:pt idx="4">
                  <c:v>90.69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5B8-42F4-BF5E-29E6D015A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9717504"/>
        <c:axId val="7971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52.19</c:v>
                </c:pt>
                <c:pt idx="1">
                  <c:v>55.32</c:v>
                </c:pt>
                <c:pt idx="2">
                  <c:v>59.8</c:v>
                </c:pt>
                <c:pt idx="3">
                  <c:v>57.77</c:v>
                </c:pt>
                <c:pt idx="4">
                  <c:v>57.31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5B8-42F4-BF5E-29E6D015A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717504"/>
        <c:axId val="79719424"/>
      </c:lineChart>
      <c:dateAx>
        <c:axId val="7971750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9719424"/>
        <c:crosses val="autoZero"/>
        <c:auto val="1"/>
        <c:lblOffset val="100"/>
        <c:baseTimeUnit val="years"/>
      </c:dateAx>
      <c:valAx>
        <c:axId val="797194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97175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184.89</c:v>
                </c:pt>
                <c:pt idx="1">
                  <c:v>174.5</c:v>
                </c:pt>
                <c:pt idx="2">
                  <c:v>202.3</c:v>
                </c:pt>
                <c:pt idx="3">
                  <c:v>239.74</c:v>
                </c:pt>
                <c:pt idx="4">
                  <c:v>247.5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A22-4D7C-A5AB-081E38B1E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10784"/>
        <c:axId val="87112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296.14</c:v>
                </c:pt>
                <c:pt idx="1">
                  <c:v>283.17</c:v>
                </c:pt>
                <c:pt idx="2">
                  <c:v>263.76</c:v>
                </c:pt>
                <c:pt idx="3">
                  <c:v>274.35000000000002</c:v>
                </c:pt>
                <c:pt idx="4">
                  <c:v>273.52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A22-4D7C-A5AB-081E38B1EC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10784"/>
        <c:axId val="87112704"/>
      </c:lineChart>
      <c:dateAx>
        <c:axId val="871107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7112704"/>
        <c:crosses val="autoZero"/>
        <c:auto val="1"/>
        <c:lblOffset val="100"/>
        <c:baseTimeUnit val="years"/>
      </c:dateAx>
      <c:valAx>
        <c:axId val="87112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110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52.99</c:v>
                </c:pt>
                <c:pt idx="1">
                  <c:v>52.09</c:v>
                </c:pt>
                <c:pt idx="2">
                  <c:v>51.85</c:v>
                </c:pt>
                <c:pt idx="3">
                  <c:v>47.58</c:v>
                </c:pt>
                <c:pt idx="4">
                  <c:v>44.87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A9D-4531-9ECA-1AC0CE6C4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143936"/>
        <c:axId val="871458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52.31</c:v>
                </c:pt>
                <c:pt idx="1">
                  <c:v>60.65</c:v>
                </c:pt>
                <c:pt idx="2">
                  <c:v>51.75</c:v>
                </c:pt>
                <c:pt idx="3">
                  <c:v>50.68</c:v>
                </c:pt>
                <c:pt idx="4">
                  <c:v>50.14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A9D-4531-9ECA-1AC0CE6C4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143936"/>
        <c:axId val="87145856"/>
      </c:lineChart>
      <c:dateAx>
        <c:axId val="8714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7145856"/>
        <c:crosses val="autoZero"/>
        <c:auto val="1"/>
        <c:lblOffset val="100"/>
        <c:baseTimeUnit val="years"/>
      </c:dateAx>
      <c:valAx>
        <c:axId val="871458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14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81.2</c:v>
                </c:pt>
                <c:pt idx="1">
                  <c:v>81.22</c:v>
                </c:pt>
                <c:pt idx="2">
                  <c:v>81.92</c:v>
                </c:pt>
                <c:pt idx="3">
                  <c:v>82.05</c:v>
                </c:pt>
                <c:pt idx="4">
                  <c:v>83.03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8AC-4351-B225-928DFA035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9360256"/>
        <c:axId val="893665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84.32</c:v>
                </c:pt>
                <c:pt idx="1">
                  <c:v>84.58</c:v>
                </c:pt>
                <c:pt idx="2">
                  <c:v>84.84</c:v>
                </c:pt>
                <c:pt idx="3">
                  <c:v>84.86</c:v>
                </c:pt>
                <c:pt idx="4">
                  <c:v>84.98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8AC-4351-B225-928DFA035B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9360256"/>
        <c:axId val="89366528"/>
      </c:lineChart>
      <c:dateAx>
        <c:axId val="893602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89366528"/>
        <c:crosses val="autoZero"/>
        <c:auto val="1"/>
        <c:lblOffset val="100"/>
        <c:baseTimeUnit val="years"/>
      </c:dateAx>
      <c:valAx>
        <c:axId val="893665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9360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&#65279;<?xml version="1.0" encoding="utf-8" standalone="yes"?>
<Relationships xmlns="http://schemas.openxmlformats.org/package/2006/relationships">
  <Relationship Id="rId8" Type="http://schemas.openxmlformats.org/officeDocument/2006/relationships/chart" Target="../charts/chart8.xml" />
  <Relationship Id="rId3" Type="http://schemas.openxmlformats.org/officeDocument/2006/relationships/chart" Target="../charts/chart3.xml" />
  <Relationship Id="rId7" Type="http://schemas.openxmlformats.org/officeDocument/2006/relationships/chart" Target="../charts/chart7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  <Relationship Id="rId6" Type="http://schemas.openxmlformats.org/officeDocument/2006/relationships/chart" Target="../charts/chart6.xml" />
  <Relationship Id="rId11" Type="http://schemas.openxmlformats.org/officeDocument/2006/relationships/chart" Target="../charts/chart11.xml" />
  <Relationship Id="rId5" Type="http://schemas.openxmlformats.org/officeDocument/2006/relationships/chart" Target="../charts/chart5.xml" />
  <Relationship Id="rId10" Type="http://schemas.openxmlformats.org/officeDocument/2006/relationships/chart" Target="../charts/chart10.xml" />
  <Relationship Id="rId4" Type="http://schemas.openxmlformats.org/officeDocument/2006/relationships/chart" Target="../charts/chart4.xml" />
  <Relationship Id="rId9" Type="http://schemas.openxmlformats.org/officeDocument/2006/relationships/chart" Target="../charts/chart9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【765.47】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【86.22】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【51.30】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【257.86】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13" zoomScaleNormal="100" workbookViewId="0">
      <selection activeCell="BH34" sqref="BH3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3" t="s">
        <v>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</row>
    <row r="3" spans="1:78" ht="9.75" customHeight="1" x14ac:dyDescent="0.15">
      <c r="A3" s="2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</row>
    <row r="4" spans="1:78" ht="9.75" customHeight="1" x14ac:dyDescent="0.15">
      <c r="A4" s="2"/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4" t="str">
        <f>データ!H6</f>
        <v>福島県　平田村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5" t="s">
        <v>1</v>
      </c>
      <c r="C7" s="45"/>
      <c r="D7" s="45"/>
      <c r="E7" s="45"/>
      <c r="F7" s="45"/>
      <c r="G7" s="45"/>
      <c r="H7" s="45"/>
      <c r="I7" s="45" t="s">
        <v>2</v>
      </c>
      <c r="J7" s="45"/>
      <c r="K7" s="45"/>
      <c r="L7" s="45"/>
      <c r="M7" s="45"/>
      <c r="N7" s="45"/>
      <c r="O7" s="45"/>
      <c r="P7" s="45" t="s">
        <v>3</v>
      </c>
      <c r="Q7" s="45"/>
      <c r="R7" s="45"/>
      <c r="S7" s="45"/>
      <c r="T7" s="45"/>
      <c r="U7" s="45"/>
      <c r="V7" s="45"/>
      <c r="W7" s="45" t="s">
        <v>4</v>
      </c>
      <c r="X7" s="45"/>
      <c r="Y7" s="45"/>
      <c r="Z7" s="45"/>
      <c r="AA7" s="45"/>
      <c r="AB7" s="45"/>
      <c r="AC7" s="45"/>
      <c r="AD7" s="45" t="s">
        <v>5</v>
      </c>
      <c r="AE7" s="45"/>
      <c r="AF7" s="45"/>
      <c r="AG7" s="45"/>
      <c r="AH7" s="45"/>
      <c r="AI7" s="45"/>
      <c r="AJ7" s="45"/>
      <c r="AK7" s="3"/>
      <c r="AL7" s="45" t="s">
        <v>6</v>
      </c>
      <c r="AM7" s="45"/>
      <c r="AN7" s="45"/>
      <c r="AO7" s="45"/>
      <c r="AP7" s="45"/>
      <c r="AQ7" s="45"/>
      <c r="AR7" s="45"/>
      <c r="AS7" s="45"/>
      <c r="AT7" s="45" t="s">
        <v>7</v>
      </c>
      <c r="AU7" s="45"/>
      <c r="AV7" s="45"/>
      <c r="AW7" s="45"/>
      <c r="AX7" s="45"/>
      <c r="AY7" s="45"/>
      <c r="AZ7" s="45"/>
      <c r="BA7" s="45"/>
      <c r="BB7" s="45" t="s">
        <v>8</v>
      </c>
      <c r="BC7" s="45"/>
      <c r="BD7" s="45"/>
      <c r="BE7" s="45"/>
      <c r="BF7" s="45"/>
      <c r="BG7" s="45"/>
      <c r="BH7" s="45"/>
      <c r="BI7" s="45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9" t="str">
        <f>データ!I6</f>
        <v>法非適用</v>
      </c>
      <c r="C8" s="49"/>
      <c r="D8" s="49"/>
      <c r="E8" s="49"/>
      <c r="F8" s="49"/>
      <c r="G8" s="49"/>
      <c r="H8" s="49"/>
      <c r="I8" s="49" t="str">
        <f>データ!J6</f>
        <v>下水道事業</v>
      </c>
      <c r="J8" s="49"/>
      <c r="K8" s="49"/>
      <c r="L8" s="49"/>
      <c r="M8" s="49"/>
      <c r="N8" s="49"/>
      <c r="O8" s="49"/>
      <c r="P8" s="49" t="str">
        <f>データ!K6</f>
        <v>農業集落排水</v>
      </c>
      <c r="Q8" s="49"/>
      <c r="R8" s="49"/>
      <c r="S8" s="49"/>
      <c r="T8" s="49"/>
      <c r="U8" s="49"/>
      <c r="V8" s="49"/>
      <c r="W8" s="49" t="str">
        <f>データ!L6</f>
        <v>F2</v>
      </c>
      <c r="X8" s="49"/>
      <c r="Y8" s="49"/>
      <c r="Z8" s="49"/>
      <c r="AA8" s="49"/>
      <c r="AB8" s="49"/>
      <c r="AC8" s="49"/>
      <c r="AD8" s="50" t="str">
        <f>データ!$M$6</f>
        <v>非設置</v>
      </c>
      <c r="AE8" s="50"/>
      <c r="AF8" s="50"/>
      <c r="AG8" s="50"/>
      <c r="AH8" s="50"/>
      <c r="AI8" s="50"/>
      <c r="AJ8" s="50"/>
      <c r="AK8" s="3"/>
      <c r="AL8" s="51">
        <f>データ!S6</f>
        <v>6036</v>
      </c>
      <c r="AM8" s="51"/>
      <c r="AN8" s="51"/>
      <c r="AO8" s="51"/>
      <c r="AP8" s="51"/>
      <c r="AQ8" s="51"/>
      <c r="AR8" s="51"/>
      <c r="AS8" s="51"/>
      <c r="AT8" s="46">
        <f>データ!T6</f>
        <v>93.42</v>
      </c>
      <c r="AU8" s="46"/>
      <c r="AV8" s="46"/>
      <c r="AW8" s="46"/>
      <c r="AX8" s="46"/>
      <c r="AY8" s="46"/>
      <c r="AZ8" s="46"/>
      <c r="BA8" s="46"/>
      <c r="BB8" s="46">
        <f>データ!U6</f>
        <v>64.61</v>
      </c>
      <c r="BC8" s="46"/>
      <c r="BD8" s="46"/>
      <c r="BE8" s="46"/>
      <c r="BF8" s="46"/>
      <c r="BG8" s="46"/>
      <c r="BH8" s="46"/>
      <c r="BI8" s="46"/>
      <c r="BJ8" s="3"/>
      <c r="BK8" s="3"/>
      <c r="BL8" s="47" t="s">
        <v>10</v>
      </c>
      <c r="BM8" s="48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5" t="s">
        <v>12</v>
      </c>
      <c r="C9" s="45"/>
      <c r="D9" s="45"/>
      <c r="E9" s="45"/>
      <c r="F9" s="45"/>
      <c r="G9" s="45"/>
      <c r="H9" s="45"/>
      <c r="I9" s="45" t="s">
        <v>13</v>
      </c>
      <c r="J9" s="45"/>
      <c r="K9" s="45"/>
      <c r="L9" s="45"/>
      <c r="M9" s="45"/>
      <c r="N9" s="45"/>
      <c r="O9" s="45"/>
      <c r="P9" s="45" t="s">
        <v>14</v>
      </c>
      <c r="Q9" s="45"/>
      <c r="R9" s="45"/>
      <c r="S9" s="45"/>
      <c r="T9" s="45"/>
      <c r="U9" s="45"/>
      <c r="V9" s="45"/>
      <c r="W9" s="45" t="s">
        <v>15</v>
      </c>
      <c r="X9" s="45"/>
      <c r="Y9" s="45"/>
      <c r="Z9" s="45"/>
      <c r="AA9" s="45"/>
      <c r="AB9" s="45"/>
      <c r="AC9" s="45"/>
      <c r="AD9" s="45" t="s">
        <v>16</v>
      </c>
      <c r="AE9" s="45"/>
      <c r="AF9" s="45"/>
      <c r="AG9" s="45"/>
      <c r="AH9" s="45"/>
      <c r="AI9" s="45"/>
      <c r="AJ9" s="45"/>
      <c r="AK9" s="3"/>
      <c r="AL9" s="45" t="s">
        <v>17</v>
      </c>
      <c r="AM9" s="45"/>
      <c r="AN9" s="45"/>
      <c r="AO9" s="45"/>
      <c r="AP9" s="45"/>
      <c r="AQ9" s="45"/>
      <c r="AR9" s="45"/>
      <c r="AS9" s="45"/>
      <c r="AT9" s="45" t="s">
        <v>18</v>
      </c>
      <c r="AU9" s="45"/>
      <c r="AV9" s="45"/>
      <c r="AW9" s="45"/>
      <c r="AX9" s="45"/>
      <c r="AY9" s="45"/>
      <c r="AZ9" s="45"/>
      <c r="BA9" s="45"/>
      <c r="BB9" s="45" t="s">
        <v>19</v>
      </c>
      <c r="BC9" s="45"/>
      <c r="BD9" s="45"/>
      <c r="BE9" s="45"/>
      <c r="BF9" s="45"/>
      <c r="BG9" s="45"/>
      <c r="BH9" s="45"/>
      <c r="BI9" s="45"/>
      <c r="BJ9" s="3"/>
      <c r="BK9" s="3"/>
      <c r="BL9" s="52" t="s">
        <v>20</v>
      </c>
      <c r="BM9" s="53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6" t="str">
        <f>データ!N6</f>
        <v>-</v>
      </c>
      <c r="C10" s="46"/>
      <c r="D10" s="46"/>
      <c r="E10" s="46"/>
      <c r="F10" s="46"/>
      <c r="G10" s="46"/>
      <c r="H10" s="46"/>
      <c r="I10" s="46" t="str">
        <f>データ!O6</f>
        <v>該当数値なし</v>
      </c>
      <c r="J10" s="46"/>
      <c r="K10" s="46"/>
      <c r="L10" s="46"/>
      <c r="M10" s="46"/>
      <c r="N10" s="46"/>
      <c r="O10" s="46"/>
      <c r="P10" s="46">
        <f>データ!P6</f>
        <v>31.76</v>
      </c>
      <c r="Q10" s="46"/>
      <c r="R10" s="46"/>
      <c r="S10" s="46"/>
      <c r="T10" s="46"/>
      <c r="U10" s="46"/>
      <c r="V10" s="46"/>
      <c r="W10" s="46">
        <f>データ!Q6</f>
        <v>100</v>
      </c>
      <c r="X10" s="46"/>
      <c r="Y10" s="46"/>
      <c r="Z10" s="46"/>
      <c r="AA10" s="46"/>
      <c r="AB10" s="46"/>
      <c r="AC10" s="46"/>
      <c r="AD10" s="51">
        <f>データ!R6</f>
        <v>4400</v>
      </c>
      <c r="AE10" s="51"/>
      <c r="AF10" s="51"/>
      <c r="AG10" s="51"/>
      <c r="AH10" s="51"/>
      <c r="AI10" s="51"/>
      <c r="AJ10" s="51"/>
      <c r="AK10" s="2"/>
      <c r="AL10" s="51">
        <f>データ!V6</f>
        <v>1897</v>
      </c>
      <c r="AM10" s="51"/>
      <c r="AN10" s="51"/>
      <c r="AO10" s="51"/>
      <c r="AP10" s="51"/>
      <c r="AQ10" s="51"/>
      <c r="AR10" s="51"/>
      <c r="AS10" s="51"/>
      <c r="AT10" s="46">
        <f>データ!W6</f>
        <v>2.17</v>
      </c>
      <c r="AU10" s="46"/>
      <c r="AV10" s="46"/>
      <c r="AW10" s="46"/>
      <c r="AX10" s="46"/>
      <c r="AY10" s="46"/>
      <c r="AZ10" s="46"/>
      <c r="BA10" s="46"/>
      <c r="BB10" s="46">
        <f>データ!X6</f>
        <v>874.19</v>
      </c>
      <c r="BC10" s="46"/>
      <c r="BD10" s="46"/>
      <c r="BE10" s="46"/>
      <c r="BF10" s="46"/>
      <c r="BG10" s="46"/>
      <c r="BH10" s="46"/>
      <c r="BI10" s="46"/>
      <c r="BJ10" s="2"/>
      <c r="BK10" s="2"/>
      <c r="BL10" s="69" t="s">
        <v>22</v>
      </c>
      <c r="BM10" s="70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71" t="s">
        <v>24</v>
      </c>
      <c r="BM11" s="71"/>
      <c r="BN11" s="71"/>
      <c r="BO11" s="71"/>
      <c r="BP11" s="71"/>
      <c r="BQ11" s="71"/>
      <c r="BR11" s="71"/>
      <c r="BS11" s="71"/>
      <c r="BT11" s="71"/>
      <c r="BU11" s="71"/>
      <c r="BV11" s="71"/>
      <c r="BW11" s="71"/>
      <c r="BX11" s="71"/>
      <c r="BY11" s="71"/>
      <c r="BZ11" s="71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71"/>
      <c r="BM12" s="71"/>
      <c r="BN12" s="71"/>
      <c r="BO12" s="71"/>
      <c r="BP12" s="71"/>
      <c r="BQ12" s="71"/>
      <c r="BR12" s="71"/>
      <c r="BS12" s="71"/>
      <c r="BT12" s="71"/>
      <c r="BU12" s="71"/>
      <c r="BV12" s="71"/>
      <c r="BW12" s="71"/>
      <c r="BX12" s="71"/>
      <c r="BY12" s="71"/>
      <c r="BZ12" s="71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</row>
    <row r="14" spans="1:78" ht="13.5" customHeight="1" x14ac:dyDescent="0.15">
      <c r="A14" s="2"/>
      <c r="B14" s="73" t="s">
        <v>25</v>
      </c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5"/>
      <c r="BK14" s="2"/>
      <c r="BL14" s="63" t="s">
        <v>26</v>
      </c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66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8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54" t="s">
        <v>119</v>
      </c>
      <c r="BM16" s="55"/>
      <c r="BN16" s="55"/>
      <c r="BO16" s="55"/>
      <c r="BP16" s="55"/>
      <c r="BQ16" s="55"/>
      <c r="BR16" s="55"/>
      <c r="BS16" s="55"/>
      <c r="BT16" s="55"/>
      <c r="BU16" s="55"/>
      <c r="BV16" s="55"/>
      <c r="BW16" s="55"/>
      <c r="BX16" s="55"/>
      <c r="BY16" s="55"/>
      <c r="BZ16" s="56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54"/>
      <c r="BM17" s="55"/>
      <c r="BN17" s="55"/>
      <c r="BO17" s="55"/>
      <c r="BP17" s="55"/>
      <c r="BQ17" s="55"/>
      <c r="BR17" s="55"/>
      <c r="BS17" s="55"/>
      <c r="BT17" s="55"/>
      <c r="BU17" s="55"/>
      <c r="BV17" s="55"/>
      <c r="BW17" s="55"/>
      <c r="BX17" s="55"/>
      <c r="BY17" s="55"/>
      <c r="BZ17" s="56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54"/>
      <c r="BM18" s="55"/>
      <c r="BN18" s="55"/>
      <c r="BO18" s="55"/>
      <c r="BP18" s="55"/>
      <c r="BQ18" s="55"/>
      <c r="BR18" s="55"/>
      <c r="BS18" s="55"/>
      <c r="BT18" s="55"/>
      <c r="BU18" s="55"/>
      <c r="BV18" s="55"/>
      <c r="BW18" s="55"/>
      <c r="BX18" s="55"/>
      <c r="BY18" s="55"/>
      <c r="BZ18" s="56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54"/>
      <c r="BM19" s="55"/>
      <c r="BN19" s="55"/>
      <c r="BO19" s="55"/>
      <c r="BP19" s="55"/>
      <c r="BQ19" s="55"/>
      <c r="BR19" s="55"/>
      <c r="BS19" s="55"/>
      <c r="BT19" s="55"/>
      <c r="BU19" s="55"/>
      <c r="BV19" s="55"/>
      <c r="BW19" s="55"/>
      <c r="BX19" s="55"/>
      <c r="BY19" s="55"/>
      <c r="BZ19" s="56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54"/>
      <c r="BM20" s="55"/>
      <c r="BN20" s="55"/>
      <c r="BO20" s="55"/>
      <c r="BP20" s="55"/>
      <c r="BQ20" s="55"/>
      <c r="BR20" s="55"/>
      <c r="BS20" s="55"/>
      <c r="BT20" s="55"/>
      <c r="BU20" s="55"/>
      <c r="BV20" s="55"/>
      <c r="BW20" s="55"/>
      <c r="BX20" s="55"/>
      <c r="BY20" s="55"/>
      <c r="BZ20" s="56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54"/>
      <c r="BM21" s="55"/>
      <c r="BN21" s="55"/>
      <c r="BO21" s="55"/>
      <c r="BP21" s="55"/>
      <c r="BQ21" s="55"/>
      <c r="BR21" s="55"/>
      <c r="BS21" s="55"/>
      <c r="BT21" s="55"/>
      <c r="BU21" s="55"/>
      <c r="BV21" s="55"/>
      <c r="BW21" s="55"/>
      <c r="BX21" s="55"/>
      <c r="BY21" s="55"/>
      <c r="BZ21" s="56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54"/>
      <c r="BM22" s="55"/>
      <c r="BN22" s="55"/>
      <c r="BO22" s="55"/>
      <c r="BP22" s="55"/>
      <c r="BQ22" s="55"/>
      <c r="BR22" s="55"/>
      <c r="BS22" s="55"/>
      <c r="BT22" s="55"/>
      <c r="BU22" s="55"/>
      <c r="BV22" s="55"/>
      <c r="BW22" s="55"/>
      <c r="BX22" s="55"/>
      <c r="BY22" s="55"/>
      <c r="BZ22" s="56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54"/>
      <c r="BM23" s="55"/>
      <c r="BN23" s="55"/>
      <c r="BO23" s="55"/>
      <c r="BP23" s="55"/>
      <c r="BQ23" s="55"/>
      <c r="BR23" s="55"/>
      <c r="BS23" s="55"/>
      <c r="BT23" s="55"/>
      <c r="BU23" s="55"/>
      <c r="BV23" s="55"/>
      <c r="BW23" s="55"/>
      <c r="BX23" s="55"/>
      <c r="BY23" s="55"/>
      <c r="BZ23" s="56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54"/>
      <c r="BM24" s="55"/>
      <c r="BN24" s="55"/>
      <c r="BO24" s="55"/>
      <c r="BP24" s="55"/>
      <c r="BQ24" s="55"/>
      <c r="BR24" s="55"/>
      <c r="BS24" s="55"/>
      <c r="BT24" s="55"/>
      <c r="BU24" s="55"/>
      <c r="BV24" s="55"/>
      <c r="BW24" s="55"/>
      <c r="BX24" s="55"/>
      <c r="BY24" s="55"/>
      <c r="BZ24" s="56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54"/>
      <c r="BM25" s="55"/>
      <c r="BN25" s="55"/>
      <c r="BO25" s="55"/>
      <c r="BP25" s="55"/>
      <c r="BQ25" s="55"/>
      <c r="BR25" s="55"/>
      <c r="BS25" s="55"/>
      <c r="BT25" s="55"/>
      <c r="BU25" s="55"/>
      <c r="BV25" s="55"/>
      <c r="BW25" s="55"/>
      <c r="BX25" s="55"/>
      <c r="BY25" s="55"/>
      <c r="BZ25" s="56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54"/>
      <c r="BM26" s="55"/>
      <c r="BN26" s="55"/>
      <c r="BO26" s="55"/>
      <c r="BP26" s="55"/>
      <c r="BQ26" s="55"/>
      <c r="BR26" s="55"/>
      <c r="BS26" s="55"/>
      <c r="BT26" s="55"/>
      <c r="BU26" s="55"/>
      <c r="BV26" s="55"/>
      <c r="BW26" s="55"/>
      <c r="BX26" s="55"/>
      <c r="BY26" s="55"/>
      <c r="BZ26" s="56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54"/>
      <c r="BM27" s="55"/>
      <c r="BN27" s="55"/>
      <c r="BO27" s="55"/>
      <c r="BP27" s="55"/>
      <c r="BQ27" s="55"/>
      <c r="BR27" s="55"/>
      <c r="BS27" s="55"/>
      <c r="BT27" s="55"/>
      <c r="BU27" s="55"/>
      <c r="BV27" s="55"/>
      <c r="BW27" s="55"/>
      <c r="BX27" s="55"/>
      <c r="BY27" s="55"/>
      <c r="BZ27" s="56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54"/>
      <c r="BM28" s="55"/>
      <c r="BN28" s="55"/>
      <c r="BO28" s="55"/>
      <c r="BP28" s="55"/>
      <c r="BQ28" s="55"/>
      <c r="BR28" s="55"/>
      <c r="BS28" s="55"/>
      <c r="BT28" s="55"/>
      <c r="BU28" s="55"/>
      <c r="BV28" s="55"/>
      <c r="BW28" s="55"/>
      <c r="BX28" s="55"/>
      <c r="BY28" s="55"/>
      <c r="BZ28" s="56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54"/>
      <c r="BM29" s="55"/>
      <c r="BN29" s="55"/>
      <c r="BO29" s="55"/>
      <c r="BP29" s="55"/>
      <c r="BQ29" s="55"/>
      <c r="BR29" s="55"/>
      <c r="BS29" s="55"/>
      <c r="BT29" s="55"/>
      <c r="BU29" s="55"/>
      <c r="BV29" s="55"/>
      <c r="BW29" s="55"/>
      <c r="BX29" s="55"/>
      <c r="BY29" s="55"/>
      <c r="BZ29" s="56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54"/>
      <c r="BM30" s="55"/>
      <c r="BN30" s="55"/>
      <c r="BO30" s="55"/>
      <c r="BP30" s="55"/>
      <c r="BQ30" s="55"/>
      <c r="BR30" s="55"/>
      <c r="BS30" s="55"/>
      <c r="BT30" s="55"/>
      <c r="BU30" s="55"/>
      <c r="BV30" s="55"/>
      <c r="BW30" s="55"/>
      <c r="BX30" s="55"/>
      <c r="BY30" s="55"/>
      <c r="BZ30" s="56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54"/>
      <c r="BM31" s="55"/>
      <c r="BN31" s="55"/>
      <c r="BO31" s="55"/>
      <c r="BP31" s="55"/>
      <c r="BQ31" s="55"/>
      <c r="BR31" s="55"/>
      <c r="BS31" s="55"/>
      <c r="BT31" s="55"/>
      <c r="BU31" s="55"/>
      <c r="BV31" s="55"/>
      <c r="BW31" s="55"/>
      <c r="BX31" s="55"/>
      <c r="BY31" s="55"/>
      <c r="BZ31" s="56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54"/>
      <c r="BM32" s="55"/>
      <c r="BN32" s="55"/>
      <c r="BO32" s="55"/>
      <c r="BP32" s="55"/>
      <c r="BQ32" s="55"/>
      <c r="BR32" s="55"/>
      <c r="BS32" s="55"/>
      <c r="BT32" s="55"/>
      <c r="BU32" s="55"/>
      <c r="BV32" s="55"/>
      <c r="BW32" s="55"/>
      <c r="BX32" s="55"/>
      <c r="BY32" s="55"/>
      <c r="BZ32" s="56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54"/>
      <c r="BM33" s="55"/>
      <c r="BN33" s="55"/>
      <c r="BO33" s="55"/>
      <c r="BP33" s="55"/>
      <c r="BQ33" s="55"/>
      <c r="BR33" s="55"/>
      <c r="BS33" s="55"/>
      <c r="BT33" s="55"/>
      <c r="BU33" s="55"/>
      <c r="BV33" s="55"/>
      <c r="BW33" s="55"/>
      <c r="BX33" s="55"/>
      <c r="BY33" s="55"/>
      <c r="BZ33" s="56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4"/>
      <c r="BM34" s="55"/>
      <c r="BN34" s="55"/>
      <c r="BO34" s="55"/>
      <c r="BP34" s="55"/>
      <c r="BQ34" s="55"/>
      <c r="BR34" s="55"/>
      <c r="BS34" s="55"/>
      <c r="BT34" s="55"/>
      <c r="BU34" s="55"/>
      <c r="BV34" s="55"/>
      <c r="BW34" s="55"/>
      <c r="BX34" s="55"/>
      <c r="BY34" s="55"/>
      <c r="BZ34" s="56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4"/>
      <c r="BM35" s="55"/>
      <c r="BN35" s="55"/>
      <c r="BO35" s="55"/>
      <c r="BP35" s="55"/>
      <c r="BQ35" s="55"/>
      <c r="BR35" s="55"/>
      <c r="BS35" s="55"/>
      <c r="BT35" s="55"/>
      <c r="BU35" s="55"/>
      <c r="BV35" s="55"/>
      <c r="BW35" s="55"/>
      <c r="BX35" s="55"/>
      <c r="BY35" s="55"/>
      <c r="BZ35" s="56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54"/>
      <c r="BM36" s="55"/>
      <c r="BN36" s="55"/>
      <c r="BO36" s="55"/>
      <c r="BP36" s="55"/>
      <c r="BQ36" s="55"/>
      <c r="BR36" s="55"/>
      <c r="BS36" s="55"/>
      <c r="BT36" s="55"/>
      <c r="BU36" s="55"/>
      <c r="BV36" s="55"/>
      <c r="BW36" s="55"/>
      <c r="BX36" s="55"/>
      <c r="BY36" s="55"/>
      <c r="BZ36" s="56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54"/>
      <c r="BM37" s="55"/>
      <c r="BN37" s="55"/>
      <c r="BO37" s="55"/>
      <c r="BP37" s="55"/>
      <c r="BQ37" s="55"/>
      <c r="BR37" s="55"/>
      <c r="BS37" s="55"/>
      <c r="BT37" s="55"/>
      <c r="BU37" s="55"/>
      <c r="BV37" s="55"/>
      <c r="BW37" s="55"/>
      <c r="BX37" s="55"/>
      <c r="BY37" s="55"/>
      <c r="BZ37" s="56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54"/>
      <c r="BM38" s="55"/>
      <c r="BN38" s="55"/>
      <c r="BO38" s="55"/>
      <c r="BP38" s="55"/>
      <c r="BQ38" s="55"/>
      <c r="BR38" s="55"/>
      <c r="BS38" s="55"/>
      <c r="BT38" s="55"/>
      <c r="BU38" s="55"/>
      <c r="BV38" s="55"/>
      <c r="BW38" s="55"/>
      <c r="BX38" s="55"/>
      <c r="BY38" s="55"/>
      <c r="BZ38" s="56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54"/>
      <c r="BM39" s="55"/>
      <c r="BN39" s="55"/>
      <c r="BO39" s="55"/>
      <c r="BP39" s="55"/>
      <c r="BQ39" s="55"/>
      <c r="BR39" s="55"/>
      <c r="BS39" s="55"/>
      <c r="BT39" s="55"/>
      <c r="BU39" s="55"/>
      <c r="BV39" s="55"/>
      <c r="BW39" s="55"/>
      <c r="BX39" s="55"/>
      <c r="BY39" s="55"/>
      <c r="BZ39" s="56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54"/>
      <c r="BM40" s="55"/>
      <c r="BN40" s="55"/>
      <c r="BO40" s="55"/>
      <c r="BP40" s="55"/>
      <c r="BQ40" s="55"/>
      <c r="BR40" s="55"/>
      <c r="BS40" s="55"/>
      <c r="BT40" s="55"/>
      <c r="BU40" s="55"/>
      <c r="BV40" s="55"/>
      <c r="BW40" s="55"/>
      <c r="BX40" s="55"/>
      <c r="BY40" s="55"/>
      <c r="BZ40" s="56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54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6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54"/>
      <c r="BM42" s="55"/>
      <c r="BN42" s="55"/>
      <c r="BO42" s="55"/>
      <c r="BP42" s="55"/>
      <c r="BQ42" s="55"/>
      <c r="BR42" s="55"/>
      <c r="BS42" s="55"/>
      <c r="BT42" s="55"/>
      <c r="BU42" s="55"/>
      <c r="BV42" s="55"/>
      <c r="BW42" s="55"/>
      <c r="BX42" s="55"/>
      <c r="BY42" s="55"/>
      <c r="BZ42" s="56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54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6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57"/>
      <c r="BM44" s="58"/>
      <c r="BN44" s="58"/>
      <c r="BO44" s="58"/>
      <c r="BP44" s="58"/>
      <c r="BQ44" s="58"/>
      <c r="BR44" s="58"/>
      <c r="BS44" s="58"/>
      <c r="BT44" s="58"/>
      <c r="BU44" s="58"/>
      <c r="BV44" s="58"/>
      <c r="BW44" s="58"/>
      <c r="BX44" s="58"/>
      <c r="BY44" s="58"/>
      <c r="BZ44" s="59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3" t="s">
        <v>27</v>
      </c>
      <c r="BM45" s="64"/>
      <c r="BN45" s="64"/>
      <c r="BO45" s="64"/>
      <c r="BP45" s="64"/>
      <c r="BQ45" s="64"/>
      <c r="BR45" s="64"/>
      <c r="BS45" s="64"/>
      <c r="BT45" s="64"/>
      <c r="BU45" s="64"/>
      <c r="BV45" s="64"/>
      <c r="BW45" s="64"/>
      <c r="BX45" s="64"/>
      <c r="BY45" s="64"/>
      <c r="BZ45" s="65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6"/>
      <c r="BM46" s="67"/>
      <c r="BN46" s="67"/>
      <c r="BO46" s="67"/>
      <c r="BP46" s="67"/>
      <c r="BQ46" s="67"/>
      <c r="BR46" s="67"/>
      <c r="BS46" s="67"/>
      <c r="BT46" s="67"/>
      <c r="BU46" s="67"/>
      <c r="BV46" s="67"/>
      <c r="BW46" s="67"/>
      <c r="BX46" s="67"/>
      <c r="BY46" s="67"/>
      <c r="BZ46" s="68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54" t="s">
        <v>117</v>
      </c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6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54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6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54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6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54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6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54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6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54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6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54"/>
      <c r="BM53" s="55"/>
      <c r="BN53" s="55"/>
      <c r="BO53" s="55"/>
      <c r="BP53" s="55"/>
      <c r="BQ53" s="55"/>
      <c r="BR53" s="55"/>
      <c r="BS53" s="55"/>
      <c r="BT53" s="55"/>
      <c r="BU53" s="55"/>
      <c r="BV53" s="55"/>
      <c r="BW53" s="55"/>
      <c r="BX53" s="55"/>
      <c r="BY53" s="55"/>
      <c r="BZ53" s="56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54"/>
      <c r="BM54" s="55"/>
      <c r="BN54" s="55"/>
      <c r="BO54" s="55"/>
      <c r="BP54" s="55"/>
      <c r="BQ54" s="55"/>
      <c r="BR54" s="55"/>
      <c r="BS54" s="55"/>
      <c r="BT54" s="55"/>
      <c r="BU54" s="55"/>
      <c r="BV54" s="55"/>
      <c r="BW54" s="55"/>
      <c r="BX54" s="55"/>
      <c r="BY54" s="55"/>
      <c r="BZ54" s="56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54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6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4"/>
      <c r="BM56" s="55"/>
      <c r="BN56" s="55"/>
      <c r="BO56" s="55"/>
      <c r="BP56" s="55"/>
      <c r="BQ56" s="55"/>
      <c r="BR56" s="55"/>
      <c r="BS56" s="55"/>
      <c r="BT56" s="55"/>
      <c r="BU56" s="55"/>
      <c r="BV56" s="55"/>
      <c r="BW56" s="55"/>
      <c r="BX56" s="55"/>
      <c r="BY56" s="55"/>
      <c r="BZ56" s="56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4"/>
      <c r="BM57" s="55"/>
      <c r="BN57" s="55"/>
      <c r="BO57" s="55"/>
      <c r="BP57" s="55"/>
      <c r="BQ57" s="55"/>
      <c r="BR57" s="55"/>
      <c r="BS57" s="55"/>
      <c r="BT57" s="55"/>
      <c r="BU57" s="55"/>
      <c r="BV57" s="55"/>
      <c r="BW57" s="55"/>
      <c r="BX57" s="55"/>
      <c r="BY57" s="55"/>
      <c r="BZ57" s="56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4"/>
      <c r="BM58" s="55"/>
      <c r="BN58" s="55"/>
      <c r="BO58" s="55"/>
      <c r="BP58" s="55"/>
      <c r="BQ58" s="55"/>
      <c r="BR58" s="55"/>
      <c r="BS58" s="55"/>
      <c r="BT58" s="55"/>
      <c r="BU58" s="55"/>
      <c r="BV58" s="55"/>
      <c r="BW58" s="55"/>
      <c r="BX58" s="55"/>
      <c r="BY58" s="55"/>
      <c r="BZ58" s="56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4"/>
      <c r="BM59" s="55"/>
      <c r="BN59" s="55"/>
      <c r="BO59" s="55"/>
      <c r="BP59" s="55"/>
      <c r="BQ59" s="55"/>
      <c r="BR59" s="55"/>
      <c r="BS59" s="55"/>
      <c r="BT59" s="55"/>
      <c r="BU59" s="55"/>
      <c r="BV59" s="55"/>
      <c r="BW59" s="55"/>
      <c r="BX59" s="55"/>
      <c r="BY59" s="55"/>
      <c r="BZ59" s="56"/>
    </row>
    <row r="60" spans="1:78" ht="13.5" customHeight="1" x14ac:dyDescent="0.15">
      <c r="A60" s="2"/>
      <c r="B60" s="60" t="s">
        <v>28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54"/>
      <c r="BM60" s="55"/>
      <c r="BN60" s="55"/>
      <c r="BO60" s="55"/>
      <c r="BP60" s="55"/>
      <c r="BQ60" s="55"/>
      <c r="BR60" s="55"/>
      <c r="BS60" s="55"/>
      <c r="BT60" s="55"/>
      <c r="BU60" s="55"/>
      <c r="BV60" s="55"/>
      <c r="BW60" s="55"/>
      <c r="BX60" s="55"/>
      <c r="BY60" s="55"/>
      <c r="BZ60" s="56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54"/>
      <c r="BM61" s="55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6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54"/>
      <c r="BM62" s="55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6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57"/>
      <c r="BM63" s="58"/>
      <c r="BN63" s="58"/>
      <c r="BO63" s="58"/>
      <c r="BP63" s="58"/>
      <c r="BQ63" s="58"/>
      <c r="BR63" s="58"/>
      <c r="BS63" s="58"/>
      <c r="BT63" s="58"/>
      <c r="BU63" s="58"/>
      <c r="BV63" s="58"/>
      <c r="BW63" s="58"/>
      <c r="BX63" s="58"/>
      <c r="BY63" s="58"/>
      <c r="BZ63" s="59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3" t="s">
        <v>29</v>
      </c>
      <c r="BM64" s="64"/>
      <c r="BN64" s="64"/>
      <c r="BO64" s="64"/>
      <c r="BP64" s="64"/>
      <c r="BQ64" s="64"/>
      <c r="BR64" s="64"/>
      <c r="BS64" s="64"/>
      <c r="BT64" s="64"/>
      <c r="BU64" s="64"/>
      <c r="BV64" s="64"/>
      <c r="BW64" s="64"/>
      <c r="BX64" s="64"/>
      <c r="BY64" s="64"/>
      <c r="BZ64" s="65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6"/>
      <c r="BM65" s="67"/>
      <c r="BN65" s="67"/>
      <c r="BO65" s="67"/>
      <c r="BP65" s="67"/>
      <c r="BQ65" s="67"/>
      <c r="BR65" s="67"/>
      <c r="BS65" s="67"/>
      <c r="BT65" s="67"/>
      <c r="BU65" s="67"/>
      <c r="BV65" s="67"/>
      <c r="BW65" s="67"/>
      <c r="BX65" s="67"/>
      <c r="BY65" s="67"/>
      <c r="BZ65" s="68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4" t="s">
        <v>118</v>
      </c>
      <c r="BM66" s="55"/>
      <c r="BN66" s="55"/>
      <c r="BO66" s="55"/>
      <c r="BP66" s="55"/>
      <c r="BQ66" s="55"/>
      <c r="BR66" s="55"/>
      <c r="BS66" s="55"/>
      <c r="BT66" s="55"/>
      <c r="BU66" s="55"/>
      <c r="BV66" s="55"/>
      <c r="BW66" s="55"/>
      <c r="BX66" s="55"/>
      <c r="BY66" s="55"/>
      <c r="BZ66" s="56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4"/>
      <c r="BM67" s="55"/>
      <c r="BN67" s="55"/>
      <c r="BO67" s="55"/>
      <c r="BP67" s="55"/>
      <c r="BQ67" s="55"/>
      <c r="BR67" s="55"/>
      <c r="BS67" s="55"/>
      <c r="BT67" s="55"/>
      <c r="BU67" s="55"/>
      <c r="BV67" s="55"/>
      <c r="BW67" s="55"/>
      <c r="BX67" s="55"/>
      <c r="BY67" s="55"/>
      <c r="BZ67" s="56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4"/>
      <c r="BM68" s="55"/>
      <c r="BN68" s="55"/>
      <c r="BO68" s="55"/>
      <c r="BP68" s="55"/>
      <c r="BQ68" s="55"/>
      <c r="BR68" s="55"/>
      <c r="BS68" s="55"/>
      <c r="BT68" s="55"/>
      <c r="BU68" s="55"/>
      <c r="BV68" s="55"/>
      <c r="BW68" s="55"/>
      <c r="BX68" s="55"/>
      <c r="BY68" s="55"/>
      <c r="BZ68" s="56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4"/>
      <c r="BM69" s="55"/>
      <c r="BN69" s="55"/>
      <c r="BO69" s="55"/>
      <c r="BP69" s="55"/>
      <c r="BQ69" s="55"/>
      <c r="BR69" s="55"/>
      <c r="BS69" s="55"/>
      <c r="BT69" s="55"/>
      <c r="BU69" s="55"/>
      <c r="BV69" s="55"/>
      <c r="BW69" s="55"/>
      <c r="BX69" s="55"/>
      <c r="BY69" s="55"/>
      <c r="BZ69" s="56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4"/>
      <c r="BM70" s="55"/>
      <c r="BN70" s="55"/>
      <c r="BO70" s="55"/>
      <c r="BP70" s="55"/>
      <c r="BQ70" s="55"/>
      <c r="BR70" s="55"/>
      <c r="BS70" s="55"/>
      <c r="BT70" s="55"/>
      <c r="BU70" s="55"/>
      <c r="BV70" s="55"/>
      <c r="BW70" s="55"/>
      <c r="BX70" s="55"/>
      <c r="BY70" s="55"/>
      <c r="BZ70" s="56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4"/>
      <c r="BM71" s="55"/>
      <c r="BN71" s="55"/>
      <c r="BO71" s="55"/>
      <c r="BP71" s="55"/>
      <c r="BQ71" s="55"/>
      <c r="BR71" s="55"/>
      <c r="BS71" s="55"/>
      <c r="BT71" s="55"/>
      <c r="BU71" s="55"/>
      <c r="BV71" s="55"/>
      <c r="BW71" s="55"/>
      <c r="BX71" s="55"/>
      <c r="BY71" s="55"/>
      <c r="BZ71" s="56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4"/>
      <c r="BM72" s="55"/>
      <c r="BN72" s="55"/>
      <c r="BO72" s="55"/>
      <c r="BP72" s="55"/>
      <c r="BQ72" s="55"/>
      <c r="BR72" s="55"/>
      <c r="BS72" s="55"/>
      <c r="BT72" s="55"/>
      <c r="BU72" s="55"/>
      <c r="BV72" s="55"/>
      <c r="BW72" s="55"/>
      <c r="BX72" s="55"/>
      <c r="BY72" s="55"/>
      <c r="BZ72" s="56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4"/>
      <c r="BM73" s="55"/>
      <c r="BN73" s="55"/>
      <c r="BO73" s="55"/>
      <c r="BP73" s="55"/>
      <c r="BQ73" s="55"/>
      <c r="BR73" s="55"/>
      <c r="BS73" s="55"/>
      <c r="BT73" s="55"/>
      <c r="BU73" s="55"/>
      <c r="BV73" s="55"/>
      <c r="BW73" s="55"/>
      <c r="BX73" s="55"/>
      <c r="BY73" s="55"/>
      <c r="BZ73" s="56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4"/>
      <c r="BM74" s="55"/>
      <c r="BN74" s="55"/>
      <c r="BO74" s="55"/>
      <c r="BP74" s="55"/>
      <c r="BQ74" s="55"/>
      <c r="BR74" s="55"/>
      <c r="BS74" s="55"/>
      <c r="BT74" s="55"/>
      <c r="BU74" s="55"/>
      <c r="BV74" s="55"/>
      <c r="BW74" s="55"/>
      <c r="BX74" s="55"/>
      <c r="BY74" s="55"/>
      <c r="BZ74" s="56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4"/>
      <c r="BM75" s="55"/>
      <c r="BN75" s="55"/>
      <c r="BO75" s="55"/>
      <c r="BP75" s="55"/>
      <c r="BQ75" s="55"/>
      <c r="BR75" s="55"/>
      <c r="BS75" s="55"/>
      <c r="BT75" s="55"/>
      <c r="BU75" s="55"/>
      <c r="BV75" s="55"/>
      <c r="BW75" s="55"/>
      <c r="BX75" s="55"/>
      <c r="BY75" s="55"/>
      <c r="BZ75" s="56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4"/>
      <c r="BM76" s="55"/>
      <c r="BN76" s="55"/>
      <c r="BO76" s="55"/>
      <c r="BP76" s="55"/>
      <c r="BQ76" s="55"/>
      <c r="BR76" s="55"/>
      <c r="BS76" s="55"/>
      <c r="BT76" s="55"/>
      <c r="BU76" s="55"/>
      <c r="BV76" s="55"/>
      <c r="BW76" s="55"/>
      <c r="BX76" s="55"/>
      <c r="BY76" s="55"/>
      <c r="BZ76" s="56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4"/>
      <c r="BM77" s="55"/>
      <c r="BN77" s="55"/>
      <c r="BO77" s="55"/>
      <c r="BP77" s="55"/>
      <c r="BQ77" s="55"/>
      <c r="BR77" s="55"/>
      <c r="BS77" s="55"/>
      <c r="BT77" s="55"/>
      <c r="BU77" s="55"/>
      <c r="BV77" s="55"/>
      <c r="BW77" s="55"/>
      <c r="BX77" s="55"/>
      <c r="BY77" s="55"/>
      <c r="BZ77" s="56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4"/>
      <c r="BM78" s="55"/>
      <c r="BN78" s="55"/>
      <c r="BO78" s="55"/>
      <c r="BP78" s="55"/>
      <c r="BQ78" s="55"/>
      <c r="BR78" s="55"/>
      <c r="BS78" s="55"/>
      <c r="BT78" s="55"/>
      <c r="BU78" s="55"/>
      <c r="BV78" s="55"/>
      <c r="BW78" s="55"/>
      <c r="BX78" s="55"/>
      <c r="BY78" s="55"/>
      <c r="BZ78" s="56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54"/>
      <c r="BM79" s="55"/>
      <c r="BN79" s="55"/>
      <c r="BO79" s="55"/>
      <c r="BP79" s="55"/>
      <c r="BQ79" s="55"/>
      <c r="BR79" s="55"/>
      <c r="BS79" s="55"/>
      <c r="BT79" s="55"/>
      <c r="BU79" s="55"/>
      <c r="BV79" s="55"/>
      <c r="BW79" s="55"/>
      <c r="BX79" s="55"/>
      <c r="BY79" s="55"/>
      <c r="BZ79" s="56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54"/>
      <c r="BM80" s="55"/>
      <c r="BN80" s="55"/>
      <c r="BO80" s="55"/>
      <c r="BP80" s="55"/>
      <c r="BQ80" s="55"/>
      <c r="BR80" s="55"/>
      <c r="BS80" s="55"/>
      <c r="BT80" s="55"/>
      <c r="BU80" s="55"/>
      <c r="BV80" s="55"/>
      <c r="BW80" s="55"/>
      <c r="BX80" s="55"/>
      <c r="BY80" s="55"/>
      <c r="BZ80" s="56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54"/>
      <c r="BM81" s="55"/>
      <c r="BN81" s="55"/>
      <c r="BO81" s="55"/>
      <c r="BP81" s="55"/>
      <c r="BQ81" s="55"/>
      <c r="BR81" s="55"/>
      <c r="BS81" s="55"/>
      <c r="BT81" s="55"/>
      <c r="BU81" s="55"/>
      <c r="BV81" s="55"/>
      <c r="BW81" s="55"/>
      <c r="BX81" s="55"/>
      <c r="BY81" s="55"/>
      <c r="BZ81" s="56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7"/>
      <c r="BM82" s="58"/>
      <c r="BN82" s="58"/>
      <c r="BO82" s="58"/>
      <c r="BP82" s="58"/>
      <c r="BQ82" s="58"/>
      <c r="BR82" s="58"/>
      <c r="BS82" s="58"/>
      <c r="BT82" s="58"/>
      <c r="BU82" s="58"/>
      <c r="BV82" s="58"/>
      <c r="BW82" s="58"/>
      <c r="BX82" s="58"/>
      <c r="BY82" s="58"/>
      <c r="BZ82" s="59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43</v>
      </c>
      <c r="H86" s="26" t="str">
        <f>データ!BP6</f>
        <v>【765.47】</v>
      </c>
      <c r="I86" s="26" t="str">
        <f>データ!CA6</f>
        <v>【59.59】</v>
      </c>
      <c r="J86" s="26" t="str">
        <f>データ!CL6</f>
        <v>【257.86】</v>
      </c>
      <c r="K86" s="26" t="str">
        <f>データ!CW6</f>
        <v>【51.30】</v>
      </c>
      <c r="L86" s="26" t="str">
        <f>データ!DH6</f>
        <v>【86.22】</v>
      </c>
      <c r="M86" s="26" t="s">
        <v>44</v>
      </c>
      <c r="N86" s="26" t="s">
        <v>43</v>
      </c>
      <c r="O86" s="26" t="str">
        <f>データ!EO6</f>
        <v>【0.02】</v>
      </c>
    </row>
  </sheetData>
  <sheetProtection algorithmName="SHA-512" hashValue="cb9dpPfsdRDGTQ/Ir4BjdLRJuB5WW/9RCGj15pmPlg3e17I+DOIEdEnEKHgObroqcRILnRuq063wWIYjS6q5LA==" saltValue="iEzq0utIZSWH5nzSaEF9qw==" spinCount="100000" sheet="1" objects="1" scenarios="1" formatCells="0" formatColumns="0" formatRows="0"/>
  <mergeCells count="46"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8" scale="74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7" t="s">
        <v>54</v>
      </c>
      <c r="I3" s="78"/>
      <c r="J3" s="78"/>
      <c r="K3" s="78"/>
      <c r="L3" s="78"/>
      <c r="M3" s="78"/>
      <c r="N3" s="78"/>
      <c r="O3" s="78"/>
      <c r="P3" s="78"/>
      <c r="Q3" s="78"/>
      <c r="R3" s="78"/>
      <c r="S3" s="78"/>
      <c r="T3" s="78"/>
      <c r="U3" s="78"/>
      <c r="V3" s="78"/>
      <c r="W3" s="78"/>
      <c r="X3" s="79"/>
      <c r="Y3" s="83" t="s">
        <v>55</v>
      </c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 t="s">
        <v>56</v>
      </c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80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2"/>
      <c r="Y4" s="76" t="s">
        <v>58</v>
      </c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 t="s">
        <v>59</v>
      </c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 t="s">
        <v>60</v>
      </c>
      <c r="AV4" s="76"/>
      <c r="AW4" s="76"/>
      <c r="AX4" s="76"/>
      <c r="AY4" s="76"/>
      <c r="AZ4" s="76"/>
      <c r="BA4" s="76"/>
      <c r="BB4" s="76"/>
      <c r="BC4" s="76"/>
      <c r="BD4" s="76"/>
      <c r="BE4" s="76"/>
      <c r="BF4" s="76" t="s">
        <v>61</v>
      </c>
      <c r="BG4" s="76"/>
      <c r="BH4" s="76"/>
      <c r="BI4" s="76"/>
      <c r="BJ4" s="76"/>
      <c r="BK4" s="76"/>
      <c r="BL4" s="76"/>
      <c r="BM4" s="76"/>
      <c r="BN4" s="76"/>
      <c r="BO4" s="76"/>
      <c r="BP4" s="76"/>
      <c r="BQ4" s="76" t="s">
        <v>62</v>
      </c>
      <c r="BR4" s="76"/>
      <c r="BS4" s="76"/>
      <c r="BT4" s="76"/>
      <c r="BU4" s="76"/>
      <c r="BV4" s="76"/>
      <c r="BW4" s="76"/>
      <c r="BX4" s="76"/>
      <c r="BY4" s="76"/>
      <c r="BZ4" s="76"/>
      <c r="CA4" s="76"/>
      <c r="CB4" s="76" t="s">
        <v>63</v>
      </c>
      <c r="CC4" s="76"/>
      <c r="CD4" s="76"/>
      <c r="CE4" s="76"/>
      <c r="CF4" s="76"/>
      <c r="CG4" s="76"/>
      <c r="CH4" s="76"/>
      <c r="CI4" s="76"/>
      <c r="CJ4" s="76"/>
      <c r="CK4" s="76"/>
      <c r="CL4" s="76"/>
      <c r="CM4" s="76" t="s">
        <v>64</v>
      </c>
      <c r="CN4" s="76"/>
      <c r="CO4" s="76"/>
      <c r="CP4" s="76"/>
      <c r="CQ4" s="76"/>
      <c r="CR4" s="76"/>
      <c r="CS4" s="76"/>
      <c r="CT4" s="76"/>
      <c r="CU4" s="76"/>
      <c r="CV4" s="76"/>
      <c r="CW4" s="76"/>
      <c r="CX4" s="76" t="s">
        <v>65</v>
      </c>
      <c r="CY4" s="76"/>
      <c r="CZ4" s="76"/>
      <c r="DA4" s="76"/>
      <c r="DB4" s="76"/>
      <c r="DC4" s="76"/>
      <c r="DD4" s="76"/>
      <c r="DE4" s="76"/>
      <c r="DF4" s="76"/>
      <c r="DG4" s="76"/>
      <c r="DH4" s="76"/>
      <c r="DI4" s="76" t="s">
        <v>66</v>
      </c>
      <c r="DJ4" s="76"/>
      <c r="DK4" s="76"/>
      <c r="DL4" s="76"/>
      <c r="DM4" s="76"/>
      <c r="DN4" s="76"/>
      <c r="DO4" s="76"/>
      <c r="DP4" s="76"/>
      <c r="DQ4" s="76"/>
      <c r="DR4" s="76"/>
      <c r="DS4" s="76"/>
      <c r="DT4" s="76" t="s">
        <v>67</v>
      </c>
      <c r="DU4" s="76"/>
      <c r="DV4" s="76"/>
      <c r="DW4" s="76"/>
      <c r="DX4" s="76"/>
      <c r="DY4" s="76"/>
      <c r="DZ4" s="76"/>
      <c r="EA4" s="76"/>
      <c r="EB4" s="76"/>
      <c r="EC4" s="76"/>
      <c r="ED4" s="76"/>
      <c r="EE4" s="76" t="s">
        <v>68</v>
      </c>
      <c r="EF4" s="76"/>
      <c r="EG4" s="76"/>
      <c r="EH4" s="76"/>
      <c r="EI4" s="76"/>
      <c r="EJ4" s="76"/>
      <c r="EK4" s="76"/>
      <c r="EL4" s="76"/>
      <c r="EM4" s="76"/>
      <c r="EN4" s="76"/>
      <c r="EO4" s="76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2019</v>
      </c>
      <c r="C6" s="33">
        <f t="shared" ref="C6:X6" si="3">C7</f>
        <v>75035</v>
      </c>
      <c r="D6" s="33">
        <f t="shared" si="3"/>
        <v>47</v>
      </c>
      <c r="E6" s="33">
        <f t="shared" si="3"/>
        <v>17</v>
      </c>
      <c r="F6" s="33">
        <f t="shared" si="3"/>
        <v>5</v>
      </c>
      <c r="G6" s="33">
        <f t="shared" si="3"/>
        <v>0</v>
      </c>
      <c r="H6" s="33" t="str">
        <f t="shared" si="3"/>
        <v>福島県　平田村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農業集落排水</v>
      </c>
      <c r="L6" s="33" t="str">
        <f t="shared" si="3"/>
        <v>F2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31.76</v>
      </c>
      <c r="Q6" s="34">
        <f t="shared" si="3"/>
        <v>100</v>
      </c>
      <c r="R6" s="34">
        <f t="shared" si="3"/>
        <v>4400</v>
      </c>
      <c r="S6" s="34">
        <f t="shared" si="3"/>
        <v>6036</v>
      </c>
      <c r="T6" s="34">
        <f t="shared" si="3"/>
        <v>93.42</v>
      </c>
      <c r="U6" s="34">
        <f t="shared" si="3"/>
        <v>64.61</v>
      </c>
      <c r="V6" s="34">
        <f t="shared" si="3"/>
        <v>1897</v>
      </c>
      <c r="W6" s="34">
        <f t="shared" si="3"/>
        <v>2.17</v>
      </c>
      <c r="X6" s="34">
        <f t="shared" si="3"/>
        <v>874.19</v>
      </c>
      <c r="Y6" s="35">
        <f>IF(Y7="",NA(),Y7)</f>
        <v>104.18</v>
      </c>
      <c r="Z6" s="35">
        <f t="shared" ref="Z6:AH6" si="4">IF(Z7="",NA(),Z7)</f>
        <v>107.39</v>
      </c>
      <c r="AA6" s="35">
        <f t="shared" si="4"/>
        <v>100.11</v>
      </c>
      <c r="AB6" s="35">
        <f t="shared" si="4"/>
        <v>102.88</v>
      </c>
      <c r="AC6" s="35">
        <f t="shared" si="4"/>
        <v>100.76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5">
        <f>IF(BF7="",NA(),BF7)</f>
        <v>137.27000000000001</v>
      </c>
      <c r="BG6" s="35">
        <f t="shared" ref="BG6:BO6" si="7">IF(BG7="",NA(),BG7)</f>
        <v>97.47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1081.8</v>
      </c>
      <c r="BL6" s="35">
        <f t="shared" si="7"/>
        <v>974.93</v>
      </c>
      <c r="BM6" s="35">
        <f t="shared" si="7"/>
        <v>855.8</v>
      </c>
      <c r="BN6" s="35">
        <f t="shared" si="7"/>
        <v>789.46</v>
      </c>
      <c r="BO6" s="35">
        <f t="shared" si="7"/>
        <v>826.83</v>
      </c>
      <c r="BP6" s="34" t="str">
        <f>IF(BP7="","",IF(BP7="-","【-】","【"&amp;SUBSTITUTE(TEXT(BP7,"#,##0.00"),"-","△")&amp;"】"))</f>
        <v>【765.47】</v>
      </c>
      <c r="BQ6" s="35">
        <f>IF(BQ7="",NA(),BQ7)</f>
        <v>108.59</v>
      </c>
      <c r="BR6" s="35">
        <f t="shared" ref="BR6:BZ6" si="8">IF(BR7="",NA(),BR7)</f>
        <v>117.64</v>
      </c>
      <c r="BS6" s="35">
        <f t="shared" si="8"/>
        <v>97.7</v>
      </c>
      <c r="BT6" s="35">
        <f t="shared" si="8"/>
        <v>88.19</v>
      </c>
      <c r="BU6" s="35">
        <f t="shared" si="8"/>
        <v>90.69</v>
      </c>
      <c r="BV6" s="35">
        <f t="shared" si="8"/>
        <v>52.19</v>
      </c>
      <c r="BW6" s="35">
        <f t="shared" si="8"/>
        <v>55.32</v>
      </c>
      <c r="BX6" s="35">
        <f t="shared" si="8"/>
        <v>59.8</v>
      </c>
      <c r="BY6" s="35">
        <f t="shared" si="8"/>
        <v>57.77</v>
      </c>
      <c r="BZ6" s="35">
        <f t="shared" si="8"/>
        <v>57.31</v>
      </c>
      <c r="CA6" s="34" t="str">
        <f>IF(CA7="","",IF(CA7="-","【-】","【"&amp;SUBSTITUTE(TEXT(CA7,"#,##0.00"),"-","△")&amp;"】"))</f>
        <v>【59.59】</v>
      </c>
      <c r="CB6" s="35">
        <f>IF(CB7="",NA(),CB7)</f>
        <v>184.89</v>
      </c>
      <c r="CC6" s="35">
        <f t="shared" ref="CC6:CK6" si="9">IF(CC7="",NA(),CC7)</f>
        <v>174.5</v>
      </c>
      <c r="CD6" s="35">
        <f t="shared" si="9"/>
        <v>202.3</v>
      </c>
      <c r="CE6" s="35">
        <f t="shared" si="9"/>
        <v>239.74</v>
      </c>
      <c r="CF6" s="35">
        <f t="shared" si="9"/>
        <v>247.5</v>
      </c>
      <c r="CG6" s="35">
        <f t="shared" si="9"/>
        <v>296.14</v>
      </c>
      <c r="CH6" s="35">
        <f t="shared" si="9"/>
        <v>283.17</v>
      </c>
      <c r="CI6" s="35">
        <f t="shared" si="9"/>
        <v>263.76</v>
      </c>
      <c r="CJ6" s="35">
        <f t="shared" si="9"/>
        <v>274.35000000000002</v>
      </c>
      <c r="CK6" s="35">
        <f t="shared" si="9"/>
        <v>273.52</v>
      </c>
      <c r="CL6" s="34" t="str">
        <f>IF(CL7="","",IF(CL7="-","【-】","【"&amp;SUBSTITUTE(TEXT(CL7,"#,##0.00"),"-","△")&amp;"】"))</f>
        <v>【257.86】</v>
      </c>
      <c r="CM6" s="35">
        <f>IF(CM7="",NA(),CM7)</f>
        <v>52.99</v>
      </c>
      <c r="CN6" s="35">
        <f t="shared" ref="CN6:CV6" si="10">IF(CN7="",NA(),CN7)</f>
        <v>52.09</v>
      </c>
      <c r="CO6" s="35">
        <f t="shared" si="10"/>
        <v>51.85</v>
      </c>
      <c r="CP6" s="35">
        <f t="shared" si="10"/>
        <v>47.58</v>
      </c>
      <c r="CQ6" s="35">
        <f t="shared" si="10"/>
        <v>44.87</v>
      </c>
      <c r="CR6" s="35">
        <f t="shared" si="10"/>
        <v>52.31</v>
      </c>
      <c r="CS6" s="35">
        <f t="shared" si="10"/>
        <v>60.65</v>
      </c>
      <c r="CT6" s="35">
        <f t="shared" si="10"/>
        <v>51.75</v>
      </c>
      <c r="CU6" s="35">
        <f t="shared" si="10"/>
        <v>50.68</v>
      </c>
      <c r="CV6" s="35">
        <f t="shared" si="10"/>
        <v>50.14</v>
      </c>
      <c r="CW6" s="34" t="str">
        <f>IF(CW7="","",IF(CW7="-","【-】","【"&amp;SUBSTITUTE(TEXT(CW7,"#,##0.00"),"-","△")&amp;"】"))</f>
        <v>【51.30】</v>
      </c>
      <c r="CX6" s="35">
        <f>IF(CX7="",NA(),CX7)</f>
        <v>81.2</v>
      </c>
      <c r="CY6" s="35">
        <f t="shared" ref="CY6:DG6" si="11">IF(CY7="",NA(),CY7)</f>
        <v>81.22</v>
      </c>
      <c r="CZ6" s="35">
        <f t="shared" si="11"/>
        <v>81.92</v>
      </c>
      <c r="DA6" s="35">
        <f t="shared" si="11"/>
        <v>82.05</v>
      </c>
      <c r="DB6" s="35">
        <f t="shared" si="11"/>
        <v>83.03</v>
      </c>
      <c r="DC6" s="35">
        <f t="shared" si="11"/>
        <v>84.32</v>
      </c>
      <c r="DD6" s="35">
        <f t="shared" si="11"/>
        <v>84.58</v>
      </c>
      <c r="DE6" s="35">
        <f t="shared" si="11"/>
        <v>84.84</v>
      </c>
      <c r="DF6" s="35">
        <f t="shared" si="11"/>
        <v>84.86</v>
      </c>
      <c r="DG6" s="35">
        <f t="shared" si="11"/>
        <v>84.98</v>
      </c>
      <c r="DH6" s="34" t="str">
        <f>IF(DH7="","",IF(DH7="-","【-】","【"&amp;SUBSTITUTE(TEXT(DH7,"#,##0.00"),"-","△")&amp;"】"))</f>
        <v>【86.22】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5">
        <f t="shared" si="14"/>
        <v>0.01</v>
      </c>
      <c r="EK6" s="35">
        <f t="shared" si="14"/>
        <v>2.0499999999999998</v>
      </c>
      <c r="EL6" s="35">
        <f t="shared" si="14"/>
        <v>0.01</v>
      </c>
      <c r="EM6" s="35">
        <f t="shared" si="14"/>
        <v>0.01</v>
      </c>
      <c r="EN6" s="35">
        <f t="shared" si="14"/>
        <v>0.02</v>
      </c>
      <c r="EO6" s="34" t="str">
        <f>IF(EO7="","",IF(EO7="-","【-】","【"&amp;SUBSTITUTE(TEXT(EO7,"#,##0.00"),"-","△")&amp;"】"))</f>
        <v>【0.02】</v>
      </c>
    </row>
    <row r="7" spans="1:145" s="36" customFormat="1" x14ac:dyDescent="0.15">
      <c r="A7" s="28"/>
      <c r="B7" s="37">
        <v>2019</v>
      </c>
      <c r="C7" s="37">
        <v>75035</v>
      </c>
      <c r="D7" s="37">
        <v>47</v>
      </c>
      <c r="E7" s="37">
        <v>17</v>
      </c>
      <c r="F7" s="37">
        <v>5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31.76</v>
      </c>
      <c r="Q7" s="38">
        <v>100</v>
      </c>
      <c r="R7" s="38">
        <v>4400</v>
      </c>
      <c r="S7" s="38">
        <v>6036</v>
      </c>
      <c r="T7" s="38">
        <v>93.42</v>
      </c>
      <c r="U7" s="38">
        <v>64.61</v>
      </c>
      <c r="V7" s="38">
        <v>1897</v>
      </c>
      <c r="W7" s="38">
        <v>2.17</v>
      </c>
      <c r="X7" s="38">
        <v>874.19</v>
      </c>
      <c r="Y7" s="38">
        <v>104.18</v>
      </c>
      <c r="Z7" s="38">
        <v>107.39</v>
      </c>
      <c r="AA7" s="38">
        <v>100.11</v>
      </c>
      <c r="AB7" s="38">
        <v>102.88</v>
      </c>
      <c r="AC7" s="38">
        <v>100.76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137.27000000000001</v>
      </c>
      <c r="BG7" s="38">
        <v>97.47</v>
      </c>
      <c r="BH7" s="38">
        <v>0</v>
      </c>
      <c r="BI7" s="38">
        <v>0</v>
      </c>
      <c r="BJ7" s="38">
        <v>0</v>
      </c>
      <c r="BK7" s="38">
        <v>1081.8</v>
      </c>
      <c r="BL7" s="38">
        <v>974.93</v>
      </c>
      <c r="BM7" s="38">
        <v>855.8</v>
      </c>
      <c r="BN7" s="38">
        <v>789.46</v>
      </c>
      <c r="BO7" s="38">
        <v>826.83</v>
      </c>
      <c r="BP7" s="38">
        <v>765.47</v>
      </c>
      <c r="BQ7" s="38">
        <v>108.59</v>
      </c>
      <c r="BR7" s="38">
        <v>117.64</v>
      </c>
      <c r="BS7" s="38">
        <v>97.7</v>
      </c>
      <c r="BT7" s="38">
        <v>88.19</v>
      </c>
      <c r="BU7" s="38">
        <v>90.69</v>
      </c>
      <c r="BV7" s="38">
        <v>52.19</v>
      </c>
      <c r="BW7" s="38">
        <v>55.32</v>
      </c>
      <c r="BX7" s="38">
        <v>59.8</v>
      </c>
      <c r="BY7" s="38">
        <v>57.77</v>
      </c>
      <c r="BZ7" s="38">
        <v>57.31</v>
      </c>
      <c r="CA7" s="38">
        <v>59.59</v>
      </c>
      <c r="CB7" s="38">
        <v>184.89</v>
      </c>
      <c r="CC7" s="38">
        <v>174.5</v>
      </c>
      <c r="CD7" s="38">
        <v>202.3</v>
      </c>
      <c r="CE7" s="38">
        <v>239.74</v>
      </c>
      <c r="CF7" s="38">
        <v>247.5</v>
      </c>
      <c r="CG7" s="38">
        <v>296.14</v>
      </c>
      <c r="CH7" s="38">
        <v>283.17</v>
      </c>
      <c r="CI7" s="38">
        <v>263.76</v>
      </c>
      <c r="CJ7" s="38">
        <v>274.35000000000002</v>
      </c>
      <c r="CK7" s="38">
        <v>273.52</v>
      </c>
      <c r="CL7" s="38">
        <v>257.86</v>
      </c>
      <c r="CM7" s="38">
        <v>52.99</v>
      </c>
      <c r="CN7" s="38">
        <v>52.09</v>
      </c>
      <c r="CO7" s="38">
        <v>51.85</v>
      </c>
      <c r="CP7" s="38">
        <v>47.58</v>
      </c>
      <c r="CQ7" s="38">
        <v>44.87</v>
      </c>
      <c r="CR7" s="38">
        <v>52.31</v>
      </c>
      <c r="CS7" s="38">
        <v>60.65</v>
      </c>
      <c r="CT7" s="38">
        <v>51.75</v>
      </c>
      <c r="CU7" s="38">
        <v>50.68</v>
      </c>
      <c r="CV7" s="38">
        <v>50.14</v>
      </c>
      <c r="CW7" s="38">
        <v>51.3</v>
      </c>
      <c r="CX7" s="38">
        <v>81.2</v>
      </c>
      <c r="CY7" s="38">
        <v>81.22</v>
      </c>
      <c r="CZ7" s="38">
        <v>81.92</v>
      </c>
      <c r="DA7" s="38">
        <v>82.05</v>
      </c>
      <c r="DB7" s="38">
        <v>83.03</v>
      </c>
      <c r="DC7" s="38">
        <v>84.32</v>
      </c>
      <c r="DD7" s="38">
        <v>84.58</v>
      </c>
      <c r="DE7" s="38">
        <v>84.84</v>
      </c>
      <c r="DF7" s="38">
        <v>84.86</v>
      </c>
      <c r="DG7" s="38">
        <v>84.98</v>
      </c>
      <c r="DH7" s="38">
        <v>86.22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0.01</v>
      </c>
      <c r="EK7" s="38">
        <v>2.0499999999999998</v>
      </c>
      <c r="EL7" s="38">
        <v>0.01</v>
      </c>
      <c r="EM7" s="38">
        <v>0.01</v>
      </c>
      <c r="EN7" s="38">
        <v>0.02</v>
      </c>
      <c r="EO7" s="38">
        <v>0.02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 t="shared" ref="B10:E10" si="15">DATEVALUE($B7+12-B11&amp;"/1/"&amp;B12)</f>
        <v>46388</v>
      </c>
      <c r="C10" s="41">
        <f t="shared" si="15"/>
        <v>46753</v>
      </c>
      <c r="D10" s="41">
        <f t="shared" si="15"/>
        <v>47119</v>
      </c>
      <c r="E10" s="41">
        <f t="shared" si="15"/>
        <v>47484</v>
      </c>
      <c r="F10" s="42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111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112</v>
      </c>
    </row>
    <row r="13" spans="1:145" x14ac:dyDescent="0.15">
      <c r="B13" t="s">
        <v>113</v>
      </c>
      <c r="C13" t="s">
        <v>113</v>
      </c>
      <c r="D13" t="s">
        <v>114</v>
      </c>
      <c r="E13" t="s">
        <v>113</v>
      </c>
      <c r="F13" t="s">
        <v>115</v>
      </c>
      <c r="G13" t="s">
        <v>116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