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N:\上下水道課\suidou\報告・回答関係\2021\20210129 公営企業に係る経営比較分析表の分析等について（回答）\"/>
    </mc:Choice>
  </mc:AlternateContent>
  <xr:revisionPtr revIDLastSave="0" documentId="13_ncr:1_{DDAEABD7-EEAC-4D67-935D-3A07AF124461}" xr6:coauthVersionLast="36" xr6:coauthVersionMax="36" xr10:uidLastSave="{00000000-0000-0000-0000-000000000000}"/>
  <workbookProtection workbookAlgorithmName="SHA-512" workbookHashValue="MbCSVB9ONcFYxR0td0+WOshMTEUnlp+8QXvLaD4CtKOB2CQotXaj9KnADK1UVgXMl9HL4vL8lgNVsL43sP1Tew==" workbookSaltValue="qqm9SVvCDLvqW862OQecHA==" workbookSpinCount="100000" lockStructure="1"/>
  <bookViews>
    <workbookView xWindow="0" yWindow="0" windowWidth="28800" windowHeight="1140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BY10" i="5"/>
  <c r="AG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BE90" i="4"/>
  <c r="AD90" i="4"/>
  <c r="RA81" i="4"/>
  <c r="PZ81" i="4"/>
  <c r="OY81" i="4"/>
  <c r="NX81" i="4"/>
  <c r="MW81" i="4"/>
  <c r="KO81" i="4"/>
  <c r="JN81" i="4"/>
  <c r="HL81" i="4"/>
  <c r="GK81" i="4"/>
  <c r="EC81" i="4"/>
  <c r="DB81" i="4"/>
  <c r="CA81" i="4"/>
  <c r="AZ81" i="4"/>
  <c r="Y81" i="4"/>
  <c r="PZ80" i="4"/>
  <c r="OY80" i="4"/>
  <c r="NX80" i="4"/>
  <c r="KO80" i="4"/>
  <c r="JN80" i="4"/>
  <c r="IM80" i="4"/>
  <c r="HL80" i="4"/>
  <c r="GK80" i="4"/>
  <c r="EC80" i="4"/>
  <c r="DB80" i="4"/>
  <c r="AZ80" i="4"/>
  <c r="Y80" i="4"/>
  <c r="RA79" i="4"/>
  <c r="PZ79" i="4"/>
  <c r="NX79" i="4"/>
  <c r="MW79" i="4"/>
  <c r="KO79" i="4"/>
  <c r="JN79" i="4"/>
  <c r="IM79" i="4"/>
  <c r="HL79" i="4"/>
  <c r="GK79" i="4"/>
  <c r="EC79" i="4"/>
  <c r="DB79" i="4"/>
  <c r="AZ79" i="4"/>
  <c r="Y79" i="4"/>
  <c r="RH56" i="4"/>
  <c r="QN56" i="4"/>
  <c r="PT56" i="4"/>
  <c r="MN56" i="4"/>
  <c r="KZ56" i="4"/>
  <c r="KF56" i="4"/>
  <c r="JL56" i="4"/>
  <c r="HT56" i="4"/>
  <c r="FL56" i="4"/>
  <c r="ER56" i="4"/>
  <c r="CZ56" i="4"/>
  <c r="CF56" i="4"/>
  <c r="BL56" i="4"/>
  <c r="AR56" i="4"/>
  <c r="X56" i="4"/>
  <c r="RH55" i="4"/>
  <c r="QN55" i="4"/>
  <c r="OZ55" i="4"/>
  <c r="OF55" i="4"/>
  <c r="LT55" i="4"/>
  <c r="KZ55" i="4"/>
  <c r="GF55" i="4"/>
  <c r="FL55" i="4"/>
  <c r="CZ55" i="4"/>
  <c r="AR55" i="4"/>
  <c r="X55" i="4"/>
  <c r="RH54" i="4"/>
  <c r="QN54" i="4"/>
  <c r="OZ54" i="4"/>
  <c r="OF54" i="4"/>
  <c r="MN54" i="4"/>
  <c r="LT54" i="4"/>
  <c r="KZ54" i="4"/>
  <c r="KF54" i="4"/>
  <c r="JL54" i="4"/>
  <c r="HT54" i="4"/>
  <c r="GZ54" i="4"/>
  <c r="FL54" i="4"/>
  <c r="ER54" i="4"/>
  <c r="CZ54" i="4"/>
  <c r="CF54" i="4"/>
  <c r="AR54" i="4"/>
  <c r="X54" i="4"/>
  <c r="QN33" i="4"/>
  <c r="PT33" i="4"/>
  <c r="OF33" i="4"/>
  <c r="MN33" i="4"/>
  <c r="KZ33" i="4"/>
  <c r="KF33" i="4"/>
  <c r="JL33" i="4"/>
  <c r="HT33" i="4"/>
  <c r="FL33" i="4"/>
  <c r="ER33" i="4"/>
  <c r="CZ33" i="4"/>
  <c r="CF33" i="4"/>
  <c r="BL33" i="4"/>
  <c r="X33" i="4"/>
  <c r="RH32" i="4"/>
  <c r="QN32" i="4"/>
  <c r="OF32" i="4"/>
  <c r="LT32" i="4"/>
  <c r="KZ32" i="4"/>
  <c r="GF32" i="4"/>
  <c r="FL32" i="4"/>
  <c r="CZ32" i="4"/>
  <c r="AR32" i="4"/>
  <c r="X32" i="4"/>
  <c r="RH31" i="4"/>
  <c r="QN31" i="4"/>
  <c r="PT31" i="4"/>
  <c r="OZ31" i="4"/>
  <c r="OF31" i="4"/>
  <c r="MN31" i="4"/>
  <c r="LT31" i="4"/>
  <c r="KF31" i="4"/>
  <c r="JL31" i="4"/>
  <c r="HT31" i="4"/>
  <c r="GZ31" i="4"/>
  <c r="GF31" i="4"/>
  <c r="FL31" i="4"/>
  <c r="ER31" i="4"/>
  <c r="CZ31" i="4"/>
  <c r="CF31" i="4"/>
  <c r="AR31" i="4"/>
  <c r="X31" i="4"/>
  <c r="LZ10" i="4"/>
  <c r="IT10" i="4"/>
  <c r="FN10" i="4"/>
  <c r="CH10" i="4"/>
  <c r="B10" i="4"/>
  <c r="PF8" i="4"/>
  <c r="LZ8" i="4"/>
  <c r="IT8" i="4"/>
  <c r="FN8" i="4"/>
  <c r="CH8" i="4"/>
  <c r="B8" i="4"/>
  <c r="B5" i="4"/>
  <c r="BL31" i="4" l="1"/>
  <c r="BL32" i="4"/>
  <c r="GZ32" i="4"/>
  <c r="MN32" i="4"/>
  <c r="GF33" i="4"/>
  <c r="PT54" i="4"/>
  <c r="OF56" i="4"/>
  <c r="OY79" i="4"/>
  <c r="AQ10" i="5"/>
  <c r="CI10" i="5"/>
  <c r="EA10" i="5"/>
  <c r="BL55" i="4"/>
  <c r="GZ55" i="4"/>
  <c r="GF56" i="4"/>
  <c r="CA80" i="4"/>
  <c r="MW80" i="4"/>
  <c r="RA80" i="4"/>
  <c r="IM81" i="4"/>
  <c r="AU10" i="5"/>
  <c r="CM10" i="5"/>
  <c r="EE10" i="5"/>
  <c r="JL32" i="4"/>
  <c r="LT33" i="4"/>
  <c r="BL54" i="4"/>
  <c r="MN55" i="4"/>
  <c r="KZ31" i="4"/>
  <c r="OZ32" i="4"/>
  <c r="AR33" i="4"/>
  <c r="RH33" i="4"/>
  <c r="GF54" i="4"/>
  <c r="JL55" i="4"/>
  <c r="LT56" i="4"/>
  <c r="CA79" i="4"/>
  <c r="W10" i="5"/>
  <c r="BO10" i="5"/>
  <c r="DG10" i="5"/>
  <c r="GZ33" i="4"/>
  <c r="OZ33" i="4"/>
  <c r="GZ56" i="4"/>
  <c r="ER32" i="4"/>
  <c r="HT32" i="4"/>
  <c r="PT32" i="4"/>
  <c r="ER55" i="4"/>
  <c r="HT55" i="4"/>
  <c r="PT55" i="4"/>
  <c r="V10" i="5"/>
  <c r="AF10" i="5"/>
  <c r="AJ10" i="5"/>
  <c r="AT10" i="5"/>
  <c r="BD10" i="5"/>
  <c r="BN10" i="5"/>
  <c r="BX10" i="5"/>
  <c r="CB10" i="5"/>
  <c r="CL10" i="5"/>
  <c r="CV10" i="5"/>
  <c r="DF10" i="5"/>
  <c r="DP10" i="5"/>
  <c r="DT10" i="5"/>
  <c r="ED10" i="5"/>
  <c r="BE10" i="5"/>
  <c r="CW10" i="5"/>
  <c r="X11" i="5"/>
  <c r="AR11" i="5"/>
  <c r="BP11" i="5"/>
  <c r="CJ11" i="5"/>
  <c r="CU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<sst xmlns="http://schemas.openxmlformats.org/spreadsheetml/2006/main" count="262" uniqueCount="108">
  <si>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</si>
  <si>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</si>
  <si>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</si>
  <si>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</si>
  <si>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</si>
  <si>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</si>
  <si>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</si>
  <si>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</si>
  <si>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</si>
  <si>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</si>
  <si>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</si>
  <si>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</si>
  <si>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</si>
  <si>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</si>
  <si>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</si>
  <si>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</si>
  <si>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</si>
  <si>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</si>
  <si>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</si>
  <si>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</si>
  <si>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</si>
  <si>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</si>
  <si>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</si>
  <si>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</si>
  <si>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</si>
  <si>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</si>
  <si>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</si>
  <si>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</si>
  <si>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</si>
  <si>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</si>
  <si>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</si>
  <si>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</si>
  <si>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</si>
  <si>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</si>
  <si>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</si>
  <si>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</si>
  <si>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</si>
  <si>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</si>
  <si>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</si>
  <si>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</si>
  <si>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</si>
  <si>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</si>
  <si>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</si>
  <si>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</si>
  <si>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</si>
  <si>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</si>
  <si>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</si>
  <si>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</si>
  <si>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</si>
  <si>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</si>
  <si>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</si>
  <si>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</si>
  <si>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</si>
  <si>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</si>
  <si>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</si>
  <si>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</si>
  <si>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</si>
  <si>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</si>
  <si>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</si>
  <si>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</si>
  <si>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</si>
  <si>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</si>
  <si>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</si>
  <si>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</si>
  <si>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</si>
  <si>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</si>
  <si>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</si>
  <si>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</si>
  <si>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</si>
  <si>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</si>
  <si>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</si>
  <si>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</si>
  <si>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</si>
  <si>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</si>
  <si>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</si>
  <si>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</si>
  <si>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</si>
  <si>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</si>
  <si>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</si>
  <si>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</si>
  <si>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</si>
  <si>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</si>
  <si>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</si>
  <si>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</si>
  <si>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</si>
  <si>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</si>
  <si>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</si>
  <si>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</si>
  <si>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</si>
  <si>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074616</t>
  </si>
  <si>
    <t>46</t>
  </si>
  <si>
    <t>02</t>
  </si>
  <si>
    <t>0</t>
  </si>
  <si>
    <t>000</t>
  </si>
  <si>
    <t>福島県　西郷村</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</si>
  <si>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</si>
  <si>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</si>
  <si>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</si>
  <si>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</si>
  <si>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</si>
  <si>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</si>
  <si>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</si>
  <si>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</si>
  <si>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</si>
  <si>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</si>
  <si>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経常収支比率及び料金回収率は類似団体を上回っており、累積欠損金も発生していない状況から全体的に健全な経営状況にあるといえる。
　</t>
    <rPh sb="1" eb="3">
      <t>ケイジョウ</t>
    </rPh>
    <rPh sb="3" eb="5">
      <t>シュウシ</t>
    </rPh>
    <rPh sb="5" eb="7">
      <t>ヒリツ</t>
    </rPh>
    <rPh sb="7" eb="8">
      <t>オヨ</t>
    </rPh>
    <rPh sb="9" eb="11">
      <t>リョウキン</t>
    </rPh>
    <rPh sb="11" eb="13">
      <t>カイシュウ</t>
    </rPh>
    <rPh sb="13" eb="14">
      <t>リツ</t>
    </rPh>
    <rPh sb="15" eb="17">
      <t>ルイジ</t>
    </rPh>
    <rPh sb="17" eb="19">
      <t>ダンタイ</t>
    </rPh>
    <rPh sb="20" eb="22">
      <t>ウワマワ</t>
    </rPh>
    <rPh sb="27" eb="29">
      <t>ルイセキ</t>
    </rPh>
    <rPh sb="29" eb="31">
      <t>ケッソン</t>
    </rPh>
    <rPh sb="31" eb="32">
      <t>キン</t>
    </rPh>
    <rPh sb="33" eb="35">
      <t>ハッセイ</t>
    </rPh>
    <rPh sb="40" eb="42">
      <t>ジョウキョウ</t>
    </rPh>
    <rPh sb="44" eb="47">
      <t>ゼンタイテキ</t>
    </rPh>
    <rPh sb="48" eb="50">
      <t>ケンゼン</t>
    </rPh>
    <rPh sb="51" eb="53">
      <t>ケイエイ</t>
    </rPh>
    <rPh sb="53" eb="55">
      <t>ジョウキョウ</t>
    </rPh>
    <phoneticPr fontId="5"/>
  </si>
  <si>
    <t>　有形固定資産減価償却率が増加傾向にあることから、老朽化が徐々に進んでいる状況にある。
　管路経年管は残存していない状況にあるが、今後はアセットマネジメントの結果を基にした計画的な改良、更新を図っていく必要がある。
　</t>
    <rPh sb="1" eb="3">
      <t>ユウケイ</t>
    </rPh>
    <rPh sb="3" eb="5">
      <t>コテイ</t>
    </rPh>
    <rPh sb="5" eb="7">
      <t>シサン</t>
    </rPh>
    <rPh sb="7" eb="9">
      <t>ゲンカ</t>
    </rPh>
    <rPh sb="9" eb="11">
      <t>ショウキャク</t>
    </rPh>
    <rPh sb="11" eb="12">
      <t>リツ</t>
    </rPh>
    <rPh sb="13" eb="15">
      <t>ゾウカ</t>
    </rPh>
    <rPh sb="15" eb="17">
      <t>ケイコウ</t>
    </rPh>
    <rPh sb="25" eb="28">
      <t>ロウキュウカ</t>
    </rPh>
    <rPh sb="29" eb="31">
      <t>ジョジョ</t>
    </rPh>
    <rPh sb="32" eb="33">
      <t>スス</t>
    </rPh>
    <rPh sb="37" eb="39">
      <t>ジョウキョウ</t>
    </rPh>
    <rPh sb="45" eb="47">
      <t>カンロ</t>
    </rPh>
    <rPh sb="47" eb="49">
      <t>ケイネン</t>
    </rPh>
    <rPh sb="49" eb="50">
      <t>カン</t>
    </rPh>
    <rPh sb="51" eb="53">
      <t>ザンゾン</t>
    </rPh>
    <rPh sb="58" eb="60">
      <t>ジョウキョウ</t>
    </rPh>
    <rPh sb="65" eb="67">
      <t>コンゴ</t>
    </rPh>
    <rPh sb="79" eb="81">
      <t>ケッカ</t>
    </rPh>
    <rPh sb="82" eb="83">
      <t>モト</t>
    </rPh>
    <rPh sb="86" eb="89">
      <t>ケイカクテキ</t>
    </rPh>
    <rPh sb="90" eb="92">
      <t>カイリョウ</t>
    </rPh>
    <rPh sb="93" eb="95">
      <t>コウシン</t>
    </rPh>
    <rPh sb="96" eb="97">
      <t>ハカ</t>
    </rPh>
    <rPh sb="101" eb="103">
      <t>ヒツヨウ</t>
    </rPh>
    <phoneticPr fontId="5"/>
  </si>
  <si>
    <t>　経営の健全化、効率化については、概ね良好であると考えられる。
　また、老朽化については、有形固定資産減価償却率が増加傾向にあることから、優先順位や投資規模等を考慮しつつ、施設の改良、更新を進め、施設の効率性を高めながら将来の運営体制や投資の在り方について検討していく必要があると考えられる。</t>
    <rPh sb="1" eb="3">
      <t>ケイエイ</t>
    </rPh>
    <rPh sb="4" eb="7">
      <t>ケンゼンカ</t>
    </rPh>
    <rPh sb="8" eb="11">
      <t>コウリツカ</t>
    </rPh>
    <rPh sb="17" eb="18">
      <t>オオム</t>
    </rPh>
    <rPh sb="19" eb="21">
      <t>リョウコウ</t>
    </rPh>
    <rPh sb="25" eb="26">
      <t>カンガ</t>
    </rPh>
    <rPh sb="36" eb="39">
      <t>ロウキュウカ</t>
    </rPh>
    <rPh sb="45" eb="47">
      <t>ユウケイ</t>
    </rPh>
    <rPh sb="47" eb="49">
      <t>コテイ</t>
    </rPh>
    <rPh sb="49" eb="51">
      <t>シサン</t>
    </rPh>
    <rPh sb="51" eb="53">
      <t>ゲンカ</t>
    </rPh>
    <rPh sb="53" eb="55">
      <t>ショウキャク</t>
    </rPh>
    <rPh sb="55" eb="56">
      <t>リツ</t>
    </rPh>
    <rPh sb="57" eb="59">
      <t>ゾウカ</t>
    </rPh>
    <rPh sb="59" eb="61">
      <t>ケイコウ</t>
    </rPh>
    <rPh sb="69" eb="71">
      <t>ユウセン</t>
    </rPh>
    <rPh sb="71" eb="73">
      <t>ジュンイ</t>
    </rPh>
    <rPh sb="74" eb="76">
      <t>トウシ</t>
    </rPh>
    <rPh sb="76" eb="78">
      <t>キボ</t>
    </rPh>
    <rPh sb="78" eb="79">
      <t>トウ</t>
    </rPh>
    <rPh sb="80" eb="82">
      <t>コウリョ</t>
    </rPh>
    <rPh sb="86" eb="88">
      <t>シセツ</t>
    </rPh>
    <rPh sb="89" eb="91">
      <t>カイリョウ</t>
    </rPh>
    <rPh sb="92" eb="94">
      <t>コウシン</t>
    </rPh>
    <rPh sb="95" eb="96">
      <t>スス</t>
    </rPh>
    <rPh sb="98" eb="100">
      <t>シセツ</t>
    </rPh>
    <rPh sb="101" eb="104">
      <t>コウリツセイ</t>
    </rPh>
    <rPh sb="105" eb="106">
      <t>タカ</t>
    </rPh>
    <rPh sb="110" eb="112">
      <t>ショウライ</t>
    </rPh>
    <rPh sb="113" eb="115">
      <t>ウンエイ</t>
    </rPh>
    <rPh sb="115" eb="117">
      <t>タイセイ</t>
    </rPh>
    <rPh sb="118" eb="120">
      <t>トウシ</t>
    </rPh>
    <rPh sb="121" eb="122">
      <t>ア</t>
    </rPh>
    <rPh sb="123" eb="124">
      <t>カタ</t>
    </rPh>
    <rPh sb="128" eb="130">
      <t>ケントウ</t>
    </rPh>
    <rPh sb="134" eb="136">
      <t>ヒツヨウ</t>
    </rPh>
    <rPh sb="140" eb="14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</si>
</sst>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50.15</c:v>
                </c:pt>
                <c:pt idx="1">
                  <c:v>52.12</c:v>
                </c:pt>
                <c:pt idx="2">
                  <c:v>54.07</c:v>
                </c:pt>
                <c:pt idx="3">
                  <c:v>55.92</c:v>
                </c:pt>
                <c:pt idx="4">
                  <c:v>56.94</c:v>
                </c:pt>
              </c:numCache>
            </c:numRef>
          </c:val>
          <c:extLst>
            <c:ext xmlns:c16="http://schemas.microsoft.com/office/drawing/2014/chart" uri="{C3380CC4-5D6E-409C-BE32-E72D297353CC}">
              <c16:uniqueId val="{00000000-0C4B-47EC-9DB8-E038568E37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0C4B-47EC-9DB8-E038568E37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EC-4125-841B-2BBA59DDF0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9BEC-4125-841B-2BBA59DDF0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137.49</c:v>
                </c:pt>
                <c:pt idx="1">
                  <c:v>131.78</c:v>
                </c:pt>
                <c:pt idx="2">
                  <c:v>142.5</c:v>
                </c:pt>
                <c:pt idx="3">
                  <c:v>119.79</c:v>
                </c:pt>
                <c:pt idx="4">
                  <c:v>129.58000000000001</c:v>
                </c:pt>
              </c:numCache>
            </c:numRef>
          </c:val>
          <c:extLst>
            <c:ext xmlns:c16="http://schemas.microsoft.com/office/drawing/2014/chart" uri="{C3380CC4-5D6E-409C-BE32-E72D297353CC}">
              <c16:uniqueId val="{00000000-E51F-45D4-A6B4-648CB7CE63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E51F-45D4-A6B4-648CB7CE63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24-4170-9FDE-9380533BE0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F324-4170-9FDE-9380533BE04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C0-4EA7-93E1-6809B001E3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92C0-4EA7-93E1-6809B001E3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720.48</c:v>
                </c:pt>
                <c:pt idx="1">
                  <c:v>695.6</c:v>
                </c:pt>
                <c:pt idx="2">
                  <c:v>740.55</c:v>
                </c:pt>
                <c:pt idx="3">
                  <c:v>783.94</c:v>
                </c:pt>
                <c:pt idx="4">
                  <c:v>787.39</c:v>
                </c:pt>
              </c:numCache>
            </c:numRef>
          </c:val>
          <c:extLst>
            <c:ext xmlns:c16="http://schemas.microsoft.com/office/drawing/2014/chart" uri="{C3380CC4-5D6E-409C-BE32-E72D297353CC}">
              <c16:uniqueId val="{00000000-697F-40E7-88DE-64A057A0D7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697F-40E7-88DE-64A057A0D7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515.05999999999995</c:v>
                </c:pt>
                <c:pt idx="1">
                  <c:v>473.15</c:v>
                </c:pt>
                <c:pt idx="2">
                  <c:v>440.8</c:v>
                </c:pt>
                <c:pt idx="3">
                  <c:v>402.75</c:v>
                </c:pt>
                <c:pt idx="4">
                  <c:v>355.81</c:v>
                </c:pt>
              </c:numCache>
            </c:numRef>
          </c:val>
          <c:extLst>
            <c:ext xmlns:c16="http://schemas.microsoft.com/office/drawing/2014/chart" uri="{C3380CC4-5D6E-409C-BE32-E72D297353CC}">
              <c16:uniqueId val="{00000000-A1C2-4725-912D-5B83E60B83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A1C2-4725-912D-5B83E60B83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119.65</c:v>
                </c:pt>
                <c:pt idx="1">
                  <c:v>115.19</c:v>
                </c:pt>
                <c:pt idx="2">
                  <c:v>124.57</c:v>
                </c:pt>
                <c:pt idx="3">
                  <c:v>104.7</c:v>
                </c:pt>
                <c:pt idx="4">
                  <c:v>123.85</c:v>
                </c:pt>
              </c:numCache>
            </c:numRef>
          </c:val>
          <c:extLst>
            <c:ext xmlns:c16="http://schemas.microsoft.com/office/drawing/2014/chart" uri="{C3380CC4-5D6E-409C-BE32-E72D297353CC}">
              <c16:uniqueId val="{00000000-9FA5-47D6-BDBA-D427700B0B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9FA5-47D6-BDBA-D427700B0B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28.28</c:v>
                </c:pt>
                <c:pt idx="1">
                  <c:v>28.06</c:v>
                </c:pt>
                <c:pt idx="2">
                  <c:v>25.94</c:v>
                </c:pt>
                <c:pt idx="3">
                  <c:v>30.87</c:v>
                </c:pt>
                <c:pt idx="4">
                  <c:v>26.95</c:v>
                </c:pt>
              </c:numCache>
            </c:numRef>
          </c:val>
          <c:extLst>
            <c:ext xmlns:c16="http://schemas.microsoft.com/office/drawing/2014/chart" uri="{C3380CC4-5D6E-409C-BE32-E72D297353CC}">
              <c16:uniqueId val="{00000000-AFC2-48D6-A4EA-8DCD76A8EC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AFC2-48D6-A4EA-8DCD76A8EC7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40</c:v>
                </c:pt>
                <c:pt idx="1">
                  <c:v>42.01</c:v>
                </c:pt>
                <c:pt idx="2">
                  <c:v>42.21</c:v>
                </c:pt>
                <c:pt idx="3">
                  <c:v>45.18</c:v>
                </c:pt>
                <c:pt idx="4">
                  <c:v>40.22</c:v>
                </c:pt>
              </c:numCache>
            </c:numRef>
          </c:val>
          <c:extLst>
            <c:ext xmlns:c16="http://schemas.microsoft.com/office/drawing/2014/chart" uri="{C3380CC4-5D6E-409C-BE32-E72D297353CC}">
              <c16:uniqueId val="{00000000-C86B-404B-9F44-B8CEA68651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C86B-404B-9F44-B8CEA68651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95.27</c:v>
                </c:pt>
                <c:pt idx="1">
                  <c:v>95.27</c:v>
                </c:pt>
                <c:pt idx="2">
                  <c:v>95.27</c:v>
                </c:pt>
                <c:pt idx="3">
                  <c:v>95.27</c:v>
                </c:pt>
                <c:pt idx="4">
                  <c:v>95.27</c:v>
                </c:pt>
              </c:numCache>
            </c:numRef>
          </c:val>
          <c:extLst>
            <c:ext xmlns:c16="http://schemas.microsoft.com/office/drawing/2014/chart" uri="{C3380CC4-5D6E-409C-BE32-E72D297353CC}">
              <c16:uniqueId val="{00000000-5BC7-410B-881A-0FDFC2CD4C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5BC7-410B-881A-0FDFC2CD4C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X1" zoomScaleNormal="100" workbookViewId="0">
      <selection activeCell="JE12" sqref="JE1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福島県　西郷村</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29600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11906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60.8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4</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28200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137.49</v>
      </c>
      <c r="Y32" s="129"/>
      <c r="Z32" s="129"/>
      <c r="AA32" s="129"/>
      <c r="AB32" s="129"/>
      <c r="AC32" s="129"/>
      <c r="AD32" s="129"/>
      <c r="AE32" s="129"/>
      <c r="AF32" s="129"/>
      <c r="AG32" s="129"/>
      <c r="AH32" s="129"/>
      <c r="AI32" s="129"/>
      <c r="AJ32" s="129"/>
      <c r="AK32" s="129"/>
      <c r="AL32" s="129"/>
      <c r="AM32" s="129"/>
      <c r="AN32" s="129"/>
      <c r="AO32" s="129"/>
      <c r="AP32" s="129"/>
      <c r="AQ32" s="130"/>
      <c r="AR32" s="128">
        <f>データ!U6</f>
        <v>131.78</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142.5</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119.79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129.58000000000001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720.48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695.6</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740.55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783.94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787.39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515.05999999999995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473.15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440.8</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402.75</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355.81</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119.65</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115.19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124.57</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104.7</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123.85</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28.28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28.06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25.94</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30.87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26.95</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40</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42.01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42.21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45.18</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40.22</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95.27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95.27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95.27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95.27</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95.27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107</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50.15</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52.12</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54.07</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55.92</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56.94</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49.38</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51.15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52.15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52.21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54.51</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14.92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20.8</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29.43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32.03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36.58</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2.36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0.11</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0.36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37</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38</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ikbf1MGtTI6oMdWkIuspC/ZA4gTFbPJlYeLBuW8ZC/97hj+7s3ZLhjmQ0l5xBT/Vx05pTWRjOrxKv6NjVcymWw==" saltValue="PTx4mUCCYQNZmA0Zyja9fA=="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137.49</v>
      </c>
      <c r="U6" s="52">
        <f>U7</f>
        <v>131.78</v>
      </c>
      <c r="V6" s="52">
        <f>V7</f>
        <v>142.5</v>
      </c>
      <c r="W6" s="52">
        <f>W7</f>
        <v>119.79</v>
      </c>
      <c r="X6" s="52">
        <f t="shared" si="3"/>
        <v>129.58000000000001</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720.48</v>
      </c>
      <c r="AQ6" s="52">
        <f>AQ7</f>
        <v>695.6</v>
      </c>
      <c r="AR6" s="52">
        <f>AR7</f>
        <v>740.55</v>
      </c>
      <c r="AS6" s="52">
        <f>AS7</f>
        <v>783.94</v>
      </c>
      <c r="AT6" s="52">
        <f t="shared" si="3"/>
        <v>787.39</v>
      </c>
      <c r="AU6" s="52">
        <f t="shared" si="3"/>
        <v>619</v>
      </c>
      <c r="AV6" s="52">
        <f t="shared" si="3"/>
        <v>688.41</v>
      </c>
      <c r="AW6" s="52">
        <f t="shared" si="3"/>
        <v>649.91999999999996</v>
      </c>
      <c r="AX6" s="52">
        <f t="shared" si="3"/>
        <v>680.22</v>
      </c>
      <c r="AY6" s="52">
        <f t="shared" si="3"/>
        <v>786.06</v>
      </c>
      <c r="AZ6" s="50" t="str">
        <f>IF(AZ7="-","【-】","【"&amp;SUBSTITUTE(TEXT(AZ7,"#,##0.00"),"-","△")&amp;"】")</f>
        <v>【420.52】</v>
      </c>
      <c r="BA6" s="52">
        <f t="shared" si="3"/>
        <v>515.05999999999995</v>
      </c>
      <c r="BB6" s="52">
        <f>BB7</f>
        <v>473.15</v>
      </c>
      <c r="BC6" s="52">
        <f>BC7</f>
        <v>440.8</v>
      </c>
      <c r="BD6" s="52">
        <f>BD7</f>
        <v>402.75</v>
      </c>
      <c r="BE6" s="52">
        <f t="shared" si="3"/>
        <v>355.81</v>
      </c>
      <c r="BF6" s="52">
        <f t="shared" si="3"/>
        <v>552.4</v>
      </c>
      <c r="BG6" s="52">
        <f t="shared" si="3"/>
        <v>505.25</v>
      </c>
      <c r="BH6" s="52">
        <f t="shared" si="3"/>
        <v>531.53</v>
      </c>
      <c r="BI6" s="52">
        <f t="shared" si="3"/>
        <v>504.73</v>
      </c>
      <c r="BJ6" s="52">
        <f t="shared" si="3"/>
        <v>450.91</v>
      </c>
      <c r="BK6" s="50" t="str">
        <f>IF(BK7="-","【-】","【"&amp;SUBSTITUTE(TEXT(BK7,"#,##0.00"),"-","△")&amp;"】")</f>
        <v>【238.81】</v>
      </c>
      <c r="BL6" s="52">
        <f t="shared" si="3"/>
        <v>119.65</v>
      </c>
      <c r="BM6" s="52">
        <f>BM7</f>
        <v>115.19</v>
      </c>
      <c r="BN6" s="52">
        <f>BN7</f>
        <v>124.57</v>
      </c>
      <c r="BO6" s="52">
        <f>BO7</f>
        <v>104.7</v>
      </c>
      <c r="BP6" s="52">
        <f t="shared" si="3"/>
        <v>123.85</v>
      </c>
      <c r="BQ6" s="52">
        <f t="shared" si="3"/>
        <v>90.99</v>
      </c>
      <c r="BR6" s="52">
        <f t="shared" si="3"/>
        <v>93.58</v>
      </c>
      <c r="BS6" s="52">
        <f t="shared" si="3"/>
        <v>93.31</v>
      </c>
      <c r="BT6" s="52">
        <f t="shared" si="3"/>
        <v>92.2</v>
      </c>
      <c r="BU6" s="52">
        <f t="shared" si="3"/>
        <v>103.39</v>
      </c>
      <c r="BV6" s="50" t="str">
        <f>IF(BV7="-","【-】","【"&amp;SUBSTITUTE(TEXT(BV7,"#,##0.00"),"-","△")&amp;"】")</f>
        <v>【115.00】</v>
      </c>
      <c r="BW6" s="52">
        <f t="shared" si="3"/>
        <v>28.28</v>
      </c>
      <c r="BX6" s="52">
        <f>BX7</f>
        <v>28.06</v>
      </c>
      <c r="BY6" s="52">
        <f>BY7</f>
        <v>25.94</v>
      </c>
      <c r="BZ6" s="52">
        <f>BZ7</f>
        <v>30.87</v>
      </c>
      <c r="CA6" s="52">
        <f t="shared" si="3"/>
        <v>26.95</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40</v>
      </c>
      <c r="CI6" s="52">
        <f>CI7</f>
        <v>42.01</v>
      </c>
      <c r="CJ6" s="52">
        <f>CJ7</f>
        <v>42.21</v>
      </c>
      <c r="CK6" s="52">
        <f>CK7</f>
        <v>45.18</v>
      </c>
      <c r="CL6" s="52">
        <f t="shared" si="5"/>
        <v>40.22</v>
      </c>
      <c r="CM6" s="52">
        <f t="shared" si="5"/>
        <v>42.43</v>
      </c>
      <c r="CN6" s="52">
        <f t="shared" si="5"/>
        <v>43.12</v>
      </c>
      <c r="CO6" s="52">
        <f t="shared" si="5"/>
        <v>43.85</v>
      </c>
      <c r="CP6" s="52">
        <f t="shared" si="5"/>
        <v>44.05</v>
      </c>
      <c r="CQ6" s="52">
        <f t="shared" si="5"/>
        <v>45.51</v>
      </c>
      <c r="CR6" s="50" t="str">
        <f>IF(CR7="-","【-】","【"&amp;SUBSTITUTE(TEXT(CR7,"#,##0.00"),"-","△")&amp;"】")</f>
        <v>【55.21】</v>
      </c>
      <c r="CS6" s="52">
        <f t="shared" ref="CS6:DB6" si="6">CS7</f>
        <v>95.27</v>
      </c>
      <c r="CT6" s="52">
        <f>CT7</f>
        <v>95.27</v>
      </c>
      <c r="CU6" s="52">
        <f>CU7</f>
        <v>95.27</v>
      </c>
      <c r="CV6" s="52">
        <f>CV7</f>
        <v>95.27</v>
      </c>
      <c r="CW6" s="52">
        <f t="shared" si="6"/>
        <v>95.27</v>
      </c>
      <c r="CX6" s="52">
        <f t="shared" si="6"/>
        <v>61.07</v>
      </c>
      <c r="CY6" s="52">
        <f t="shared" si="6"/>
        <v>61.62</v>
      </c>
      <c r="CZ6" s="52">
        <f t="shared" si="6"/>
        <v>61.64</v>
      </c>
      <c r="DA6" s="52">
        <f t="shared" si="6"/>
        <v>61.85</v>
      </c>
      <c r="DB6" s="52">
        <f t="shared" si="6"/>
        <v>64.14</v>
      </c>
      <c r="DC6" s="50" t="str">
        <f>IF(DC7="-","【-】","【"&amp;SUBSTITUTE(TEXT(DC7,"#,##0.00"),"-","△")&amp;"】")</f>
        <v>【77.39】</v>
      </c>
      <c r="DD6" s="52">
        <f t="shared" ref="DD6:DM6" si="7">DD7</f>
        <v>50.15</v>
      </c>
      <c r="DE6" s="52">
        <f>DE7</f>
        <v>52.12</v>
      </c>
      <c r="DF6" s="52">
        <f>DF7</f>
        <v>54.07</v>
      </c>
      <c r="DG6" s="52">
        <f>DG7</f>
        <v>55.92</v>
      </c>
      <c r="DH6" s="52">
        <f t="shared" si="7"/>
        <v>56.94</v>
      </c>
      <c r="DI6" s="52">
        <f t="shared" si="7"/>
        <v>49.38</v>
      </c>
      <c r="DJ6" s="52">
        <f t="shared" si="7"/>
        <v>51.15</v>
      </c>
      <c r="DK6" s="52">
        <f t="shared" si="7"/>
        <v>52.15</v>
      </c>
      <c r="DL6" s="52">
        <f t="shared" si="7"/>
        <v>52.21</v>
      </c>
      <c r="DM6" s="52">
        <f t="shared" si="7"/>
        <v>54.51</v>
      </c>
      <c r="DN6" s="50" t="str">
        <f>IF(DN7="-","【-】","【"&amp;SUBSTITUTE(TEXT(DN7,"#,##0.00"),"-","△")&amp;"】")</f>
        <v>【59.23】</v>
      </c>
      <c r="DO6" s="52">
        <f t="shared" ref="DO6:DX6" si="8">DO7</f>
        <v>0</v>
      </c>
      <c r="DP6" s="52">
        <f>DP7</f>
        <v>0</v>
      </c>
      <c r="DQ6" s="52">
        <f>DQ7</f>
        <v>0</v>
      </c>
      <c r="DR6" s="52">
        <f>DR7</f>
        <v>0</v>
      </c>
      <c r="DS6" s="52">
        <f t="shared" si="8"/>
        <v>0</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29600</v>
      </c>
      <c r="L7" s="54" t="s">
        <v>97</v>
      </c>
      <c r="M7" s="55">
        <v>3</v>
      </c>
      <c r="N7" s="55">
        <v>11906</v>
      </c>
      <c r="O7" s="56" t="s">
        <v>98</v>
      </c>
      <c r="P7" s="56">
        <v>60.8</v>
      </c>
      <c r="Q7" s="55">
        <v>4</v>
      </c>
      <c r="R7" s="55">
        <v>28200</v>
      </c>
      <c r="S7" s="54" t="s">
        <v>99</v>
      </c>
      <c r="T7" s="57">
        <v>137.49</v>
      </c>
      <c r="U7" s="57">
        <v>131.78</v>
      </c>
      <c r="V7" s="57">
        <v>142.5</v>
      </c>
      <c r="W7" s="57">
        <v>119.79</v>
      </c>
      <c r="X7" s="57">
        <v>129.58000000000001</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720.48</v>
      </c>
      <c r="AQ7" s="57">
        <v>695.6</v>
      </c>
      <c r="AR7" s="57">
        <v>740.55</v>
      </c>
      <c r="AS7" s="57">
        <v>783.94</v>
      </c>
      <c r="AT7" s="57">
        <v>787.39</v>
      </c>
      <c r="AU7" s="57">
        <v>619</v>
      </c>
      <c r="AV7" s="57">
        <v>688.41</v>
      </c>
      <c r="AW7" s="57">
        <v>649.91999999999996</v>
      </c>
      <c r="AX7" s="57">
        <v>680.22</v>
      </c>
      <c r="AY7" s="57">
        <v>786.06</v>
      </c>
      <c r="AZ7" s="57">
        <v>420.52</v>
      </c>
      <c r="BA7" s="57">
        <v>515.05999999999995</v>
      </c>
      <c r="BB7" s="57">
        <v>473.15</v>
      </c>
      <c r="BC7" s="57">
        <v>440.8</v>
      </c>
      <c r="BD7" s="57">
        <v>402.75</v>
      </c>
      <c r="BE7" s="57">
        <v>355.81</v>
      </c>
      <c r="BF7" s="57">
        <v>552.4</v>
      </c>
      <c r="BG7" s="57">
        <v>505.25</v>
      </c>
      <c r="BH7" s="57">
        <v>531.53</v>
      </c>
      <c r="BI7" s="57">
        <v>504.73</v>
      </c>
      <c r="BJ7" s="57">
        <v>450.91</v>
      </c>
      <c r="BK7" s="57">
        <v>238.81</v>
      </c>
      <c r="BL7" s="57">
        <v>119.65</v>
      </c>
      <c r="BM7" s="57">
        <v>115.19</v>
      </c>
      <c r="BN7" s="57">
        <v>124.57</v>
      </c>
      <c r="BO7" s="57">
        <v>104.7</v>
      </c>
      <c r="BP7" s="57">
        <v>123.85</v>
      </c>
      <c r="BQ7" s="57">
        <v>90.99</v>
      </c>
      <c r="BR7" s="57">
        <v>93.58</v>
      </c>
      <c r="BS7" s="57">
        <v>93.31</v>
      </c>
      <c r="BT7" s="57">
        <v>92.2</v>
      </c>
      <c r="BU7" s="57">
        <v>103.39</v>
      </c>
      <c r="BV7" s="57">
        <v>115</v>
      </c>
      <c r="BW7" s="57">
        <v>28.28</v>
      </c>
      <c r="BX7" s="57">
        <v>28.06</v>
      </c>
      <c r="BY7" s="57">
        <v>25.94</v>
      </c>
      <c r="BZ7" s="57">
        <v>30.87</v>
      </c>
      <c r="CA7" s="57">
        <v>26.95</v>
      </c>
      <c r="CB7" s="57">
        <v>34.1</v>
      </c>
      <c r="CC7" s="57">
        <v>33.79</v>
      </c>
      <c r="CD7" s="57">
        <v>33.81</v>
      </c>
      <c r="CE7" s="57">
        <v>34.33</v>
      </c>
      <c r="CF7" s="57">
        <v>30.96</v>
      </c>
      <c r="CG7" s="57">
        <v>18.600000000000001</v>
      </c>
      <c r="CH7" s="57">
        <v>40</v>
      </c>
      <c r="CI7" s="57">
        <v>42.01</v>
      </c>
      <c r="CJ7" s="57">
        <v>42.21</v>
      </c>
      <c r="CK7" s="57">
        <v>45.18</v>
      </c>
      <c r="CL7" s="57">
        <v>40.22</v>
      </c>
      <c r="CM7" s="57">
        <v>42.43</v>
      </c>
      <c r="CN7" s="57">
        <v>43.12</v>
      </c>
      <c r="CO7" s="57">
        <v>43.85</v>
      </c>
      <c r="CP7" s="57">
        <v>44.05</v>
      </c>
      <c r="CQ7" s="57">
        <v>45.51</v>
      </c>
      <c r="CR7" s="57">
        <v>55.21</v>
      </c>
      <c r="CS7" s="57">
        <v>95.27</v>
      </c>
      <c r="CT7" s="57">
        <v>95.27</v>
      </c>
      <c r="CU7" s="57">
        <v>95.27</v>
      </c>
      <c r="CV7" s="57">
        <v>95.27</v>
      </c>
      <c r="CW7" s="57">
        <v>95.27</v>
      </c>
      <c r="CX7" s="57">
        <v>61.07</v>
      </c>
      <c r="CY7" s="57">
        <v>61.62</v>
      </c>
      <c r="CZ7" s="57">
        <v>61.64</v>
      </c>
      <c r="DA7" s="57">
        <v>61.85</v>
      </c>
      <c r="DB7" s="57">
        <v>64.14</v>
      </c>
      <c r="DC7" s="57">
        <v>77.39</v>
      </c>
      <c r="DD7" s="57">
        <v>50.15</v>
      </c>
      <c r="DE7" s="57">
        <v>52.12</v>
      </c>
      <c r="DF7" s="57">
        <v>54.07</v>
      </c>
      <c r="DG7" s="57">
        <v>55.92</v>
      </c>
      <c r="DH7" s="57">
        <v>56.94</v>
      </c>
      <c r="DI7" s="57">
        <v>49.38</v>
      </c>
      <c r="DJ7" s="57">
        <v>51.15</v>
      </c>
      <c r="DK7" s="57">
        <v>52.15</v>
      </c>
      <c r="DL7" s="57">
        <v>52.21</v>
      </c>
      <c r="DM7" s="57">
        <v>54.51</v>
      </c>
      <c r="DN7" s="57">
        <v>59.23</v>
      </c>
      <c r="DO7" s="57">
        <v>0</v>
      </c>
      <c r="DP7" s="57">
        <v>0</v>
      </c>
      <c r="DQ7" s="57">
        <v>0</v>
      </c>
      <c r="DR7" s="57">
        <v>0</v>
      </c>
      <c r="DS7" s="57">
        <v>0</v>
      </c>
      <c r="DT7" s="57">
        <v>14.92</v>
      </c>
      <c r="DU7" s="57">
        <v>20.8</v>
      </c>
      <c r="DV7" s="57">
        <v>29.43</v>
      </c>
      <c r="DW7" s="57">
        <v>32.03</v>
      </c>
      <c r="DX7" s="57">
        <v>36.58</v>
      </c>
      <c r="DY7" s="57">
        <v>47.77</v>
      </c>
      <c r="DZ7" s="57">
        <v>0</v>
      </c>
      <c r="EA7" s="57">
        <v>0</v>
      </c>
      <c r="EB7" s="57">
        <v>0</v>
      </c>
      <c r="EC7" s="57">
        <v>0</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137.49</v>
      </c>
      <c r="V11" s="65">
        <f>IF(U6="-",NA(),U6)</f>
        <v>131.78</v>
      </c>
      <c r="W11" s="65">
        <f>IF(V6="-",NA(),V6)</f>
        <v>142.5</v>
      </c>
      <c r="X11" s="65">
        <f>IF(W6="-",NA(),W6)</f>
        <v>119.79</v>
      </c>
      <c r="Y11" s="65">
        <f>IF(X6="-",NA(),X6)</f>
        <v>129.58000000000001</v>
      </c>
      <c r="AE11" s="64" t="s">
        <v>23</v>
      </c>
      <c r="AF11" s="65">
        <f>IF(AE6="-",NA(),AE6)</f>
        <v>0</v>
      </c>
      <c r="AG11" s="65">
        <f>IF(AF6="-",NA(),AF6)</f>
        <v>0</v>
      </c>
      <c r="AH11" s="65">
        <f>IF(AG6="-",NA(),AG6)</f>
        <v>0</v>
      </c>
      <c r="AI11" s="65">
        <f>IF(AH6="-",NA(),AH6)</f>
        <v>0</v>
      </c>
      <c r="AJ11" s="65">
        <f>IF(AI6="-",NA(),AI6)</f>
        <v>0</v>
      </c>
      <c r="AP11" s="64" t="s">
        <v>23</v>
      </c>
      <c r="AQ11" s="65">
        <f>IF(AP6="-",NA(),AP6)</f>
        <v>720.48</v>
      </c>
      <c r="AR11" s="65">
        <f>IF(AQ6="-",NA(),AQ6)</f>
        <v>695.6</v>
      </c>
      <c r="AS11" s="65">
        <f>IF(AR6="-",NA(),AR6)</f>
        <v>740.55</v>
      </c>
      <c r="AT11" s="65">
        <f>IF(AS6="-",NA(),AS6)</f>
        <v>783.94</v>
      </c>
      <c r="AU11" s="65">
        <f>IF(AT6="-",NA(),AT6)</f>
        <v>787.39</v>
      </c>
      <c r="BA11" s="64" t="s">
        <v>23</v>
      </c>
      <c r="BB11" s="65">
        <f>IF(BA6="-",NA(),BA6)</f>
        <v>515.05999999999995</v>
      </c>
      <c r="BC11" s="65">
        <f>IF(BB6="-",NA(),BB6)</f>
        <v>473.15</v>
      </c>
      <c r="BD11" s="65">
        <f>IF(BC6="-",NA(),BC6)</f>
        <v>440.8</v>
      </c>
      <c r="BE11" s="65">
        <f>IF(BD6="-",NA(),BD6)</f>
        <v>402.75</v>
      </c>
      <c r="BF11" s="65">
        <f>IF(BE6="-",NA(),BE6)</f>
        <v>355.81</v>
      </c>
      <c r="BL11" s="64" t="s">
        <v>23</v>
      </c>
      <c r="BM11" s="65">
        <f>IF(BL6="-",NA(),BL6)</f>
        <v>119.65</v>
      </c>
      <c r="BN11" s="65">
        <f>IF(BM6="-",NA(),BM6)</f>
        <v>115.19</v>
      </c>
      <c r="BO11" s="65">
        <f>IF(BN6="-",NA(),BN6)</f>
        <v>124.57</v>
      </c>
      <c r="BP11" s="65">
        <f>IF(BO6="-",NA(),BO6)</f>
        <v>104.7</v>
      </c>
      <c r="BQ11" s="65">
        <f>IF(BP6="-",NA(),BP6)</f>
        <v>123.85</v>
      </c>
      <c r="BW11" s="64" t="s">
        <v>23</v>
      </c>
      <c r="BX11" s="65">
        <f>IF(BW6="-",NA(),BW6)</f>
        <v>28.28</v>
      </c>
      <c r="BY11" s="65">
        <f>IF(BX6="-",NA(),BX6)</f>
        <v>28.06</v>
      </c>
      <c r="BZ11" s="65">
        <f>IF(BY6="-",NA(),BY6)</f>
        <v>25.94</v>
      </c>
      <c r="CA11" s="65">
        <f>IF(BZ6="-",NA(),BZ6)</f>
        <v>30.87</v>
      </c>
      <c r="CB11" s="65">
        <f>IF(CA6="-",NA(),CA6)</f>
        <v>26.95</v>
      </c>
      <c r="CH11" s="64" t="s">
        <v>23</v>
      </c>
      <c r="CI11" s="65">
        <f>IF(CH6="-",NA(),CH6)</f>
        <v>40</v>
      </c>
      <c r="CJ11" s="65">
        <f>IF(CI6="-",NA(),CI6)</f>
        <v>42.01</v>
      </c>
      <c r="CK11" s="65">
        <f>IF(CJ6="-",NA(),CJ6)</f>
        <v>42.21</v>
      </c>
      <c r="CL11" s="65">
        <f>IF(CK6="-",NA(),CK6)</f>
        <v>45.18</v>
      </c>
      <c r="CM11" s="65">
        <f>IF(CL6="-",NA(),CL6)</f>
        <v>40.22</v>
      </c>
      <c r="CS11" s="64" t="s">
        <v>23</v>
      </c>
      <c r="CT11" s="65">
        <f>IF(CS6="-",NA(),CS6)</f>
        <v>95.27</v>
      </c>
      <c r="CU11" s="65">
        <f>IF(CT6="-",NA(),CT6)</f>
        <v>95.27</v>
      </c>
      <c r="CV11" s="65">
        <f>IF(CU6="-",NA(),CU6)</f>
        <v>95.27</v>
      </c>
      <c r="CW11" s="65">
        <f>IF(CV6="-",NA(),CV6)</f>
        <v>95.27</v>
      </c>
      <c r="CX11" s="65">
        <f>IF(CW6="-",NA(),CW6)</f>
        <v>95.27</v>
      </c>
      <c r="DD11" s="64" t="s">
        <v>23</v>
      </c>
      <c r="DE11" s="65">
        <f>IF(DD6="-",NA(),DD6)</f>
        <v>50.15</v>
      </c>
      <c r="DF11" s="65">
        <f>IF(DE6="-",NA(),DE6)</f>
        <v>52.12</v>
      </c>
      <c r="DG11" s="65">
        <f>IF(DF6="-",NA(),DF6)</f>
        <v>54.07</v>
      </c>
      <c r="DH11" s="65">
        <f>IF(DG6="-",NA(),DG6)</f>
        <v>55.92</v>
      </c>
      <c r="DI11" s="65">
        <f>IF(DH6="-",NA(),DH6)</f>
        <v>56.94</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小針 大介</cp:lastModifiedBy>
  <dcterms:created xsi:type="dcterms:W3CDTF">2020-12-04T03:41:32Z</dcterms:created>
  <dcterms:modified xsi:type="dcterms:W3CDTF">2021-01-28T06:51:39Z</dcterms:modified>
  <cp:category/>
</cp:coreProperties>
</file>