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1年度(R2年度照会)\回答\"/>
    </mc:Choice>
  </mc:AlternateContent>
  <workbookProtection workbookAlgorithmName="SHA-512" workbookHashValue="5C/qjgtGnUYfvOf8tS4dfqVxv8bVtmHuCU3R6iQmxvS7Oez2uRUX/EHpPTncl6qViui8Q6Gx217KeDEPGP1NZA==" workbookSaltValue="kCkm4b6H/CaXQXkKJ9/P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<sst xmlns="http://schemas.openxmlformats.org/spreadsheetml/2006/main" count="236" uniqueCount="119">
  <si>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</si>
  <si>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</si>
  <si>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</si>
  <si>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</si>
  <si>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</si>
  <si>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</si>
  <si>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</si>
  <si>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</si>
  <si>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</si>
  <si>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</si>
  <si>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</si>
  <si>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</si>
  <si>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</si>
  <si>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</si>
  <si>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</si>
  <si>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</si>
  <si>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</si>
  <si>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</si>
  <si>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</si>
  <si>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</si>
  <si>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</si>
  <si>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</si>
  <si>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</si>
  <si>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</si>
  <si>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</si>
  <si>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</si>
  <si>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</si>
  <si>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</si>
  <si>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</si>
  <si>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</si>
  <si>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</si>
  <si>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</si>
  <si>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</si>
  <si>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</si>
  <si>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</si>
  <si>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</si>
  <si>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</si>
  <si>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</si>
  <si>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</si>
  <si>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</si>
  <si>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</si>
  <si>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</si>
  <si>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</si>
  <si>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</si>
  <si>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</si>
  <si>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</si>
  <si>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</si>
  <si>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</si>
  <si>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</si>
  <si>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</si>
  <si>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</si>
  <si>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</si>
  <si>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</si>
  <si>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</si>
  <si>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</si>
  <si>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</si>
  <si>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</si>
  <si>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</si>
  <si>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</si>
  <si>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</si>
  <si>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</si>
  <si>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</si>
  <si>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</si>
  <si>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</si>
  <si>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</si>
  <si>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</si>
  <si>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</si>
  <si>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</si>
  <si>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</si>
  <si>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</si>
  <si>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</si>
  <si>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</si>
  <si>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</si>
  <si>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</si>
  <si>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</si>
  <si>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</si>
  <si>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</si>
  <si>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</si>
  <si>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</si>
  <si>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</si>
  <si>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</si>
  <si>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</si>
  <si>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</si>
  <si>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</si>
  <si>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</si>
  <si>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</si>
  <si>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</si>
  <si>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</si>
  <si>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</si>
  <si>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</si>
  <si>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</si>
  <si>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</si>
  <si>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</si>
  <si>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</si>
  <si>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</si>
  <si>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</si>
  <si>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</si>
  <si>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</si>
  <si>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</si>
  <si>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</si>
  <si>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</si>
  <si>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</si>
  <si>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</si>
  <si>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</si>
  <si>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</si>
  <si>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</si>
  <si>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</si>
  <si>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</si>
  <si>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</si>
  <si>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</si>
  <si>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</si>
  <si>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</si>
  <si>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</si>
  <si>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</si>
  <si>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</si>
  <si>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</si>
  <si>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88.15％となっている。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令和元年度決算では、令和2年度より地方公営企業法適用へと移行することから、年度末時点で出納閉鎖期間を設けずに打ち切り決算を行っているため、例年よりも下水道使用料の収入額が1月分（約263万円:使用料全体の約8％）少なくなっている。
　以上のことから、総収益が大幅な減となったため、総収益が反映される値である「収益的収支比率、企業債残高対事業規模比率、経費回収率」において、悪化する結果となったが、仮に打切り決算をしない場合を想定すれば、例年並みの値となる見込みである。</t>
    <phoneticPr fontId="4"/>
  </si>
  <si>
    <t>　事業実施が最も古い小島地区で供用開始後20年が経過したことから、機器の更新が生じてくることが想定される。しかし、現時点では多少の修繕はあるものの大規模な機械設備トラブルもなく毎年のメンテナンスにより喫緊の問題は発生していない。
　今後は平成30年度に策定した最適整備構想計画を基に国の補助事業により、計画的かつ効率的な老朽化対策を進めるとともに、公共下水道処理区に隣接する森野地区については、公共下水道と統合し、最適な規模の施設運営を図っていく。</t>
    <rPh sb="119" eb="121">
      <t>ヘイセイ</t>
    </rPh>
    <rPh sb="123" eb="125">
      <t>ネンド</t>
    </rPh>
    <rPh sb="126" eb="128">
      <t>サクテイ</t>
    </rPh>
    <rPh sb="136" eb="138">
      <t>ケイカク</t>
    </rPh>
    <rPh sb="139" eb="140">
      <t>モト</t>
    </rPh>
    <rPh sb="141" eb="142">
      <t>クニ</t>
    </rPh>
    <rPh sb="143" eb="145">
      <t>ホジョ</t>
    </rPh>
    <rPh sb="145" eb="147">
      <t>ジギョウ</t>
    </rPh>
    <phoneticPr fontId="4"/>
  </si>
  <si>
    <t>　現在の加入率の状況から、今後は大きな使用料の増加は見込めない状況であるため、引き続き維持管理業務等のコスト削減を図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
　施設の維持管理では令和3年度に現在、本農業集落排水処理事業で運営している森野処理区を下水道事業の野沢処理区に統廃合するため、対象処理区の使用料は減となるが、維持管理コストが使用料以上に大きく減となる見込みであり、各種指標は一時的に大きく改善する予想である。
 会計面では、健全な経営状態を目指し財務管理の明確化を図るため、令和2年度から地方公営企業法を適用する。</t>
    <rPh sb="169" eb="17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</si>
</sst>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F7-4102-A125-026C26016C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7F7-4102-A125-026C26016C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43.49</c:v>
                </c:pt>
                <c:pt idx="1">
                  <c:v>42.91</c:v>
                </c:pt>
                <c:pt idx="2">
                  <c:v>44.73</c:v>
                </c:pt>
                <c:pt idx="3">
                  <c:v>43.01</c:v>
                </c:pt>
                <c:pt idx="4">
                  <c:v>43.01</c:v>
                </c:pt>
              </c:numCache>
            </c:numRef>
          </c:val>
          <c:extLst>
            <c:ext xmlns:c16="http://schemas.microsoft.com/office/drawing/2014/chart" uri="{C3380CC4-5D6E-409C-BE32-E72D297353CC}">
              <c16:uniqueId val="{00000000-7C6D-411C-BA42-E5A6BDF1BE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C6D-411C-BA42-E5A6BDF1BE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86.95</c:v>
                </c:pt>
                <c:pt idx="1">
                  <c:v>86.14</c:v>
                </c:pt>
                <c:pt idx="2">
                  <c:v>87.56</c:v>
                </c:pt>
                <c:pt idx="3">
                  <c:v>88.84</c:v>
                </c:pt>
                <c:pt idx="4">
                  <c:v>88.15</c:v>
                </c:pt>
              </c:numCache>
            </c:numRef>
          </c:val>
          <c:extLst>
            <c:ext xmlns:c16="http://schemas.microsoft.com/office/drawing/2014/chart" uri="{C3380CC4-5D6E-409C-BE32-E72D297353CC}">
              <c16:uniqueId val="{00000000-9FD5-461C-845A-582D2B3EA8B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FD5-461C-845A-582D2B3EA8B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69.319999999999993</c:v>
                </c:pt>
                <c:pt idx="1">
                  <c:v>70.7</c:v>
                </c:pt>
                <c:pt idx="2">
                  <c:v>96.85</c:v>
                </c:pt>
                <c:pt idx="3">
                  <c:v>93.04</c:v>
                </c:pt>
                <c:pt idx="4">
                  <c:v>82.97</c:v>
                </c:pt>
              </c:numCache>
            </c:numRef>
          </c:val>
          <c:extLst>
            <c:ext xmlns:c16="http://schemas.microsoft.com/office/drawing/2014/chart" uri="{C3380CC4-5D6E-409C-BE32-E72D297353CC}">
              <c16:uniqueId val="{00000000-D24E-456D-A7D9-126526C306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E-456D-A7D9-126526C306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8A-427F-ADBA-E14C303A4E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8A-427F-ADBA-E14C303A4E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1A-4275-A2F3-E05585E43A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A-4275-A2F3-E05585E43A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92-4998-B495-F6A4B07163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92-4998-B495-F6A4B07163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4-46B1-9D52-AECB4CD2E4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4-46B1-9D52-AECB4CD2E4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1522.01</c:v>
                </c:pt>
                <c:pt idx="1">
                  <c:v>1391.41</c:v>
                </c:pt>
                <c:pt idx="2" formatCode="#,##0.00;&quot;△&quot;#,##0.00">
                  <c:v>0</c:v>
                </c:pt>
                <c:pt idx="3" formatCode="#,##0.00;&quot;△&quot;#,##0.00">
                  <c:v>0</c:v>
                </c:pt>
                <c:pt idx="4">
                  <c:v>98.35</c:v>
                </c:pt>
              </c:numCache>
            </c:numRef>
          </c:val>
          <c:extLst>
            <c:ext xmlns:c16="http://schemas.microsoft.com/office/drawing/2014/chart" uri="{C3380CC4-5D6E-409C-BE32-E72D297353CC}">
              <c16:uniqueId val="{00000000-E65D-479A-8D38-096F3B5D21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65D-479A-8D38-096F3B5D21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50.27</c:v>
                </c:pt>
                <c:pt idx="1">
                  <c:v>100</c:v>
                </c:pt>
                <c:pt idx="2">
                  <c:v>95.93</c:v>
                </c:pt>
                <c:pt idx="3">
                  <c:v>84.03</c:v>
                </c:pt>
                <c:pt idx="4">
                  <c:v>60.36</c:v>
                </c:pt>
              </c:numCache>
            </c:numRef>
          </c:val>
          <c:extLst>
            <c:ext xmlns:c16="http://schemas.microsoft.com/office/drawing/2014/chart" uri="{C3380CC4-5D6E-409C-BE32-E72D297353CC}">
              <c16:uniqueId val="{00000000-5110-4F2A-9796-DB74C6DDC1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110-4F2A-9796-DB74C6DDC1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379.68</c:v>
                </c:pt>
                <c:pt idx="1">
                  <c:v>193.09</c:v>
                </c:pt>
                <c:pt idx="2">
                  <c:v>193.65</c:v>
                </c:pt>
                <c:pt idx="3">
                  <c:v>227.35</c:v>
                </c:pt>
                <c:pt idx="4">
                  <c:v>296.23</c:v>
                </c:pt>
              </c:numCache>
            </c:numRef>
          </c:val>
          <c:extLst>
            <c:ext xmlns:c16="http://schemas.microsoft.com/office/drawing/2014/chart" uri="{C3380CC4-5D6E-409C-BE32-E72D297353CC}">
              <c16:uniqueId val="{00000000-9C73-4FCA-A8F9-C8A6F834EB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C73-4FCA-A8F9-C8A6F834EB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西会津町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6155</v>
      </c>
      <c r="AM8" s="51"/>
      <c r="AN8" s="51"/>
      <c r="AO8" s="51"/>
      <c r="AP8" s="51"/>
      <c r="AQ8" s="51"/>
      <c r="AR8" s="51"/>
      <c r="AS8" s="51"/>
      <c r="AT8" s="46">
        <f>データ!T6</f>
        <v>298.18</v>
      </c>
      <c r="AU8" s="46"/>
      <c r="AV8" s="46"/>
      <c r="AW8" s="46"/>
      <c r="AX8" s="46"/>
      <c r="AY8" s="46"/>
      <c r="AZ8" s="46"/>
      <c r="BA8" s="46"/>
      <c r="BB8" s="46">
        <f>データ!U6</f>
        <v>20.64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31.05</v>
      </c>
      <c r="Q10" s="46"/>
      <c r="R10" s="46"/>
      <c r="S10" s="46"/>
      <c r="T10" s="46"/>
      <c r="U10" s="46"/>
      <c r="V10" s="46"/>
      <c r="W10" s="46">
        <f>データ!Q6</f>
        <v>100</v>
      </c>
      <c r="X10" s="46"/>
      <c r="Y10" s="46"/>
      <c r="Z10" s="46"/>
      <c r="AA10" s="46"/>
      <c r="AB10" s="46"/>
      <c r="AC10" s="46"/>
      <c r="AD10" s="51">
        <f>データ!R6</f>
        <v>4730</v>
      </c>
      <c r="AE10" s="51"/>
      <c r="AF10" s="51"/>
      <c r="AG10" s="51"/>
      <c r="AH10" s="51"/>
      <c r="AI10" s="51"/>
      <c r="AJ10" s="51"/>
      <c r="AK10" s="2"/>
      <c r="AL10" s="51">
        <f>データ!V6</f>
        <v>1891</v>
      </c>
      <c r="AM10" s="51"/>
      <c r="AN10" s="51"/>
      <c r="AO10" s="51"/>
      <c r="AP10" s="51"/>
      <c r="AQ10" s="51"/>
      <c r="AR10" s="51"/>
      <c r="AS10" s="51"/>
      <c r="AT10" s="46">
        <f>データ!W6</f>
        <v>1.66</v>
      </c>
      <c r="AU10" s="46"/>
      <c r="AV10" s="46"/>
      <c r="AW10" s="46"/>
      <c r="AX10" s="46"/>
      <c r="AY10" s="46"/>
      <c r="AZ10" s="46"/>
      <c r="BA10" s="46"/>
      <c r="BB10" s="46">
        <f>データ!X6</f>
        <v>1139.1600000000001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X6qIGyWMKW3EYKZszcp5lLJF5DbwMa2cRy+I2L/WCB5X1EJq28l0t1afkOP1D4Ktr9j5NVOssU+mcefybWr++A==" saltValue="uz6iT0Rc+2rqvuvhnhdN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74055</v>
      </c>
      <c r="D6" s="33">
        <f t="shared" si="3"/>
        <v>47</v>
      </c>
      <c r="E6" s="33">
        <f t="shared" si="3"/>
        <v>17</v>
      </c>
      <c r="F6" s="33">
        <f t="shared" si="3"/>
        <v>5</v>
      </c>
      <c r="G6" s="33">
        <f t="shared" si="3"/>
        <v>0</v>
      </c>
      <c r="H6" s="33" t="str">
        <f t="shared" si="3"/>
        <v>福島県　西会津町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31.05</v>
      </c>
      <c r="Q6" s="34">
        <f t="shared" si="3"/>
        <v>100</v>
      </c>
      <c r="R6" s="34">
        <f t="shared" si="3"/>
        <v>4730</v>
      </c>
      <c r="S6" s="34">
        <f t="shared" si="3"/>
        <v>6155</v>
      </c>
      <c r="T6" s="34">
        <f t="shared" si="3"/>
        <v>298.18</v>
      </c>
      <c r="U6" s="34">
        <f t="shared" si="3"/>
        <v>20.64</v>
      </c>
      <c r="V6" s="34">
        <f t="shared" si="3"/>
        <v>1891</v>
      </c>
      <c r="W6" s="34">
        <f t="shared" si="3"/>
        <v>1.66</v>
      </c>
      <c r="X6" s="34">
        <f t="shared" si="3"/>
        <v>1139.1600000000001</v>
      </c>
      <c r="Y6" s="35">
        <f>IF(Y7="",NA(),Y7)</f>
        <v>69.319999999999993</v>
      </c>
      <c r="Z6" s="35">
        <f t="shared" ref="Z6:AH6" si="4">IF(Z7="",NA(),Z7)</f>
        <v>70.7</v>
      </c>
      <c r="AA6" s="35">
        <f t="shared" si="4"/>
        <v>96.85</v>
      </c>
      <c r="AB6" s="35">
        <f t="shared" si="4"/>
        <v>93.04</v>
      </c>
      <c r="AC6" s="35">
        <f t="shared" si="4"/>
        <v>82.97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1522.01</v>
      </c>
      <c r="BG6" s="35">
        <f t="shared" ref="BG6:BO6" si="7">IF(BG7="",NA(),BG7)</f>
        <v>1391.41</v>
      </c>
      <c r="BH6" s="34">
        <f t="shared" si="7"/>
        <v>0</v>
      </c>
      <c r="BI6" s="34">
        <f t="shared" si="7"/>
        <v>0</v>
      </c>
      <c r="BJ6" s="35">
        <f t="shared" si="7"/>
        <v>98.35</v>
      </c>
      <c r="BK6" s="35">
        <f t="shared" si="7"/>
        <v>1081.8</v>
      </c>
      <c r="BL6" s="35">
        <f t="shared" si="7"/>
        <v>974.93</v>
      </c>
      <c r="BM6" s="35">
        <f t="shared" si="7"/>
        <v>855.8</v>
      </c>
      <c r="BN6" s="35">
        <f t="shared" si="7"/>
        <v>789.46</v>
      </c>
      <c r="BO6" s="35">
        <f t="shared" si="7"/>
        <v>826.83</v>
      </c>
      <c r="BP6" s="34" t="str">
        <f>IF(BP7="","",IF(BP7="-","【-】","【"&amp;SUBSTITUTE(TEXT(BP7,"#,##0.00"),"-","△")&amp;"】"))</f>
        <v>【765.47】</v>
      </c>
      <c r="BQ6" s="35">
        <f>IF(BQ7="",NA(),BQ7)</f>
        <v>50.27</v>
      </c>
      <c r="BR6" s="35">
        <f t="shared" ref="BR6:BZ6" si="8">IF(BR7="",NA(),BR7)</f>
        <v>100</v>
      </c>
      <c r="BS6" s="35">
        <f t="shared" si="8"/>
        <v>95.93</v>
      </c>
      <c r="BT6" s="35">
        <f t="shared" si="8"/>
        <v>84.03</v>
      </c>
      <c r="BU6" s="35">
        <f t="shared" si="8"/>
        <v>60.36</v>
      </c>
      <c r="BV6" s="35">
        <f t="shared" si="8"/>
        <v>52.19</v>
      </c>
      <c r="BW6" s="35">
        <f t="shared" si="8"/>
        <v>55.32</v>
      </c>
      <c r="BX6" s="35">
        <f t="shared" si="8"/>
        <v>59.8</v>
      </c>
      <c r="BY6" s="35">
        <f t="shared" si="8"/>
        <v>57.77</v>
      </c>
      <c r="BZ6" s="35">
        <f t="shared" si="8"/>
        <v>57.31</v>
      </c>
      <c r="CA6" s="34" t="str">
        <f>IF(CA7="","",IF(CA7="-","【-】","【"&amp;SUBSTITUTE(TEXT(CA7,"#,##0.00"),"-","△")&amp;"】"))</f>
        <v>【59.59】</v>
      </c>
      <c r="CB6" s="35">
        <f>IF(CB7="",NA(),CB7)</f>
        <v>379.68</v>
      </c>
      <c r="CC6" s="35">
        <f t="shared" ref="CC6:CK6" si="9">IF(CC7="",NA(),CC7)</f>
        <v>193.09</v>
      </c>
      <c r="CD6" s="35">
        <f t="shared" si="9"/>
        <v>193.65</v>
      </c>
      <c r="CE6" s="35">
        <f t="shared" si="9"/>
        <v>227.35</v>
      </c>
      <c r="CF6" s="35">
        <f t="shared" si="9"/>
        <v>296.23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43.49</v>
      </c>
      <c r="CN6" s="35">
        <f t="shared" ref="CN6:CV6" si="10">IF(CN7="",NA(),CN7)</f>
        <v>42.91</v>
      </c>
      <c r="CO6" s="35">
        <f t="shared" si="10"/>
        <v>44.73</v>
      </c>
      <c r="CP6" s="35">
        <f t="shared" si="10"/>
        <v>43.01</v>
      </c>
      <c r="CQ6" s="35">
        <f t="shared" si="10"/>
        <v>43.01</v>
      </c>
      <c r="CR6" s="35">
        <f t="shared" si="10"/>
        <v>52.31</v>
      </c>
      <c r="CS6" s="35">
        <f t="shared" si="10"/>
        <v>60.65</v>
      </c>
      <c r="CT6" s="35">
        <f t="shared" si="10"/>
        <v>51.75</v>
      </c>
      <c r="CU6" s="35">
        <f t="shared" si="10"/>
        <v>50.68</v>
      </c>
      <c r="CV6" s="35">
        <f t="shared" si="10"/>
        <v>50.14</v>
      </c>
      <c r="CW6" s="34" t="str">
        <f>IF(CW7="","",IF(CW7="-","【-】","【"&amp;SUBSTITUTE(TEXT(CW7,"#,##0.00"),"-","△")&amp;"】"))</f>
        <v>【51.30】</v>
      </c>
      <c r="CX6" s="35">
        <f>IF(CX7="",NA(),CX7)</f>
        <v>86.95</v>
      </c>
      <c r="CY6" s="35">
        <f t="shared" ref="CY6:DG6" si="11">IF(CY7="",NA(),CY7)</f>
        <v>86.14</v>
      </c>
      <c r="CZ6" s="35">
        <f t="shared" si="11"/>
        <v>87.56</v>
      </c>
      <c r="DA6" s="35">
        <f t="shared" si="11"/>
        <v>88.84</v>
      </c>
      <c r="DB6" s="35">
        <f t="shared" si="11"/>
        <v>88.15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74055</v>
      </c>
      <c r="D7" s="37">
        <v>47</v>
      </c>
      <c r="E7" s="37">
        <v>17</v>
      </c>
      <c r="F7" s="37">
        <v>5</v>
      </c>
      <c r="G7" s="37">
        <v>0</v>
      </c>
      <c r="H7" s="37" t="s">
        <v>98</v>
      </c>
      <c r="I7" s="37" t="s">
        <v>99</v>
      </c>
      <c r="J7" s="37" t="s">
        <v>100</v>
      </c>
      <c r="K7" s="37" t="s">
        <v>101</v>
      </c>
      <c r="L7" s="37" t="s">
        <v>102</v>
      </c>
      <c r="M7" s="37" t="s">
        <v>103</v>
      </c>
      <c r="N7" s="38" t="s">
        <v>104</v>
      </c>
      <c r="O7" s="38" t="s">
        <v>105</v>
      </c>
      <c r="P7" s="38">
        <v>31.05</v>
      </c>
      <c r="Q7" s="38">
        <v>100</v>
      </c>
      <c r="R7" s="38">
        <v>4730</v>
      </c>
      <c r="S7" s="38">
        <v>6155</v>
      </c>
      <c r="T7" s="38">
        <v>298.18</v>
      </c>
      <c r="U7" s="38">
        <v>20.64</v>
      </c>
      <c r="V7" s="38">
        <v>1891</v>
      </c>
      <c r="W7" s="38">
        <v>1.66</v>
      </c>
      <c r="X7" s="38">
        <v>1139.1600000000001</v>
      </c>
      <c r="Y7" s="38">
        <v>69.319999999999993</v>
      </c>
      <c r="Z7" s="38">
        <v>70.7</v>
      </c>
      <c r="AA7" s="38">
        <v>96.85</v>
      </c>
      <c r="AB7" s="38">
        <v>93.04</v>
      </c>
      <c r="AC7" s="38">
        <v>82.97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1522.01</v>
      </c>
      <c r="BG7" s="38">
        <v>1391.41</v>
      </c>
      <c r="BH7" s="38">
        <v>0</v>
      </c>
      <c r="BI7" s="38">
        <v>0</v>
      </c>
      <c r="BJ7" s="38">
        <v>98.35</v>
      </c>
      <c r="BK7" s="38">
        <v>1081.8</v>
      </c>
      <c r="BL7" s="38">
        <v>974.93</v>
      </c>
      <c r="BM7" s="38">
        <v>855.8</v>
      </c>
      <c r="BN7" s="38">
        <v>789.46</v>
      </c>
      <c r="BO7" s="38">
        <v>826.83</v>
      </c>
      <c r="BP7" s="38">
        <v>765.47</v>
      </c>
      <c r="BQ7" s="38">
        <v>50.27</v>
      </c>
      <c r="BR7" s="38">
        <v>100</v>
      </c>
      <c r="BS7" s="38">
        <v>95.93</v>
      </c>
      <c r="BT7" s="38">
        <v>84.03</v>
      </c>
      <c r="BU7" s="38">
        <v>60.36</v>
      </c>
      <c r="BV7" s="38">
        <v>52.19</v>
      </c>
      <c r="BW7" s="38">
        <v>55.32</v>
      </c>
      <c r="BX7" s="38">
        <v>59.8</v>
      </c>
      <c r="BY7" s="38">
        <v>57.77</v>
      </c>
      <c r="BZ7" s="38">
        <v>57.31</v>
      </c>
      <c r="CA7" s="38">
        <v>59.59</v>
      </c>
      <c r="CB7" s="38">
        <v>379.68</v>
      </c>
      <c r="CC7" s="38">
        <v>193.09</v>
      </c>
      <c r="CD7" s="38">
        <v>193.65</v>
      </c>
      <c r="CE7" s="38">
        <v>227.35</v>
      </c>
      <c r="CF7" s="38">
        <v>296.23</v>
      </c>
      <c r="CG7" s="38">
        <v>296.14</v>
      </c>
      <c r="CH7" s="38">
        <v>283.17</v>
      </c>
      <c r="CI7" s="38">
        <v>263.76</v>
      </c>
      <c r="CJ7" s="38">
        <v>274.35000000000002</v>
      </c>
      <c r="CK7" s="38">
        <v>273.52</v>
      </c>
      <c r="CL7" s="38">
        <v>257.86</v>
      </c>
      <c r="CM7" s="38">
        <v>43.49</v>
      </c>
      <c r="CN7" s="38">
        <v>42.91</v>
      </c>
      <c r="CO7" s="38">
        <v>44.73</v>
      </c>
      <c r="CP7" s="38">
        <v>43.01</v>
      </c>
      <c r="CQ7" s="38">
        <v>43.01</v>
      </c>
      <c r="CR7" s="38">
        <v>52.31</v>
      </c>
      <c r="CS7" s="38">
        <v>60.65</v>
      </c>
      <c r="CT7" s="38">
        <v>51.75</v>
      </c>
      <c r="CU7" s="38">
        <v>50.68</v>
      </c>
      <c r="CV7" s="38">
        <v>50.14</v>
      </c>
      <c r="CW7" s="38">
        <v>51.3</v>
      </c>
      <c r="CX7" s="38">
        <v>86.95</v>
      </c>
      <c r="CY7" s="38">
        <v>86.14</v>
      </c>
      <c r="CZ7" s="38">
        <v>87.56</v>
      </c>
      <c r="DA7" s="38">
        <v>88.84</v>
      </c>
      <c r="DB7" s="38">
        <v>88.15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2021-01-13T06:45:49Z</cp:lastPrinted>
  <dcterms:created xsi:type="dcterms:W3CDTF">2020-12-04T03:00:55Z</dcterms:created>
  <dcterms:modified xsi:type="dcterms:W3CDTF">2021-01-13T06:50:38Z</dcterms:modified>
  <cp:category/>
</cp:coreProperties>
</file>