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41\Desktop\経営比較分析表\経営比較分析表\"/>
    </mc:Choice>
  </mc:AlternateContent>
  <workbookProtection workbookAlgorithmName="SHA-512" workbookHashValue="+Zy/cU3qCHTmzSOOqR/Rvvto7/Wxyrdx2GNMrOxL0D+iSxw/vEB6OQM+AzoL9nz1GfHvWsB/SJ4Q73+wNY35Nw==" workbookSaltValue="syveWlrQfCu4HWURZaK3p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<sst xmlns="http://schemas.openxmlformats.org/spreadsheetml/2006/main" count="233" uniqueCount="117">
  <si>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</si>
  <si>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</si>
  <si>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</si>
  <si>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</si>
  <si>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</si>
  <si>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</si>
  <si>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</si>
  <si>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</si>
  <si>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</si>
  <si>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</si>
  <si>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</si>
  <si>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</si>
  <si>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</si>
  <si>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</si>
  <si>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</si>
  <si>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</si>
  <si>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</si>
  <si>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</si>
  <si>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</si>
  <si>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</si>
  <si>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</si>
  <si>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</si>
  <si>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</si>
  <si>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</si>
  <si>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</si>
  <si>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</si>
  <si>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</si>
  <si>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</si>
  <si>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</si>
  <si>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</si>
  <si>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</si>
  <si>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</si>
  <si>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</si>
  <si>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</si>
  <si>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</si>
  <si>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</si>
  <si>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</si>
  <si>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</si>
  <si>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</si>
  <si>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</si>
  <si>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</si>
  <si>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</si>
  <si>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</si>
  <si>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</si>
  <si>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</si>
  <si>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</si>
  <si>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</si>
  <si>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</si>
  <si>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</si>
  <si>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</si>
  <si>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</si>
  <si>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</si>
  <si>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</si>
  <si>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</si>
  <si>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</si>
  <si>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</si>
  <si>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</si>
  <si>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</si>
  <si>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</si>
  <si>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</si>
  <si>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</si>
  <si>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</si>
  <si>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</si>
  <si>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</si>
  <si>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</si>
  <si>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</si>
  <si>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</si>
  <si>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</si>
  <si>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</si>
  <si>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</si>
  <si>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</si>
  <si>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</si>
  <si>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</si>
  <si>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</si>
  <si>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</si>
  <si>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</si>
  <si>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</si>
  <si>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</si>
  <si>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</si>
  <si>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</si>
  <si>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</si>
  <si>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</si>
  <si>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</si>
  <si>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</si>
  <si>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</si>
  <si>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</si>
  <si>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</si>
  <si>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</si>
  <si>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</si>
  <si>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</si>
  <si>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</si>
  <si>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</si>
  <si>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</si>
  <si>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</si>
  <si>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</si>
  <si>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</si>
  <si>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</si>
  <si>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</si>
  <si>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</si>
  <si>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</si>
  <si>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</si>
  <si>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</si>
  <si>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</si>
  <si>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</si>
  <si>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</si>
  <si>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</si>
  <si>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</si>
  <si>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</si>
  <si>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</si>
  <si>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</si>
  <si>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</si>
  <si>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</si>
  <si>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</si>
  <si>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</si>
  <si>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前年度と比較し、主に修繕料の減などでグラフに影響が出ているが、大きな変動はなかった。
しかし、支出に対し料金収入のみでは賄えず、一般会計繰入金に頼っているのが現状。</t>
    <rPh sb="0" eb="3">
      <t>ゼンネンド</t>
    </rPh>
    <rPh sb="4" eb="6">
      <t>ヒカク</t>
    </rPh>
    <rPh sb="8" eb="9">
      <t>オモ</t>
    </rPh>
    <rPh sb="10" eb="12">
      <t>シュウゼン</t>
    </rPh>
    <rPh sb="12" eb="13">
      <t>リョウ</t>
    </rPh>
    <rPh sb="14" eb="15">
      <t>ゲン</t>
    </rPh>
    <rPh sb="22" eb="24">
      <t>エイキョウ</t>
    </rPh>
    <rPh sb="25" eb="26">
      <t>デ</t>
    </rPh>
    <rPh sb="31" eb="32">
      <t>オオ</t>
    </rPh>
    <rPh sb="34" eb="36">
      <t>ヘンドウ</t>
    </rPh>
    <rPh sb="47" eb="49">
      <t>シシュツ</t>
    </rPh>
    <rPh sb="50" eb="51">
      <t>タイ</t>
    </rPh>
    <rPh sb="52" eb="54">
      <t>リョウキン</t>
    </rPh>
    <rPh sb="54" eb="56">
      <t>シュウニュウ</t>
    </rPh>
    <rPh sb="60" eb="61">
      <t>マカナ</t>
    </rPh>
    <rPh sb="64" eb="66">
      <t>イッパン</t>
    </rPh>
    <rPh sb="66" eb="68">
      <t>カイケイ</t>
    </rPh>
    <rPh sb="68" eb="70">
      <t>クリイレ</t>
    </rPh>
    <rPh sb="70" eb="71">
      <t>キン</t>
    </rPh>
    <rPh sb="72" eb="73">
      <t>タヨ</t>
    </rPh>
    <rPh sb="79" eb="81">
      <t>ゲンジョウ</t>
    </rPh>
    <phoneticPr fontId="4"/>
  </si>
  <si>
    <t>使用開始から20年以上経過しており、老朽化が進んでいるため、優先順位をつけながら更新・修繕が必要であると考える。</t>
    <rPh sb="0" eb="2">
      <t>シヨウ</t>
    </rPh>
    <rPh sb="2" eb="4">
      <t>カイシ</t>
    </rPh>
    <rPh sb="8" eb="11">
      <t>ネンイジョウ</t>
    </rPh>
    <rPh sb="11" eb="13">
      <t>ケイカ</t>
    </rPh>
    <rPh sb="18" eb="21">
      <t>ロウキュウカ</t>
    </rPh>
    <rPh sb="22" eb="23">
      <t>スス</t>
    </rPh>
    <rPh sb="30" eb="32">
      <t>ユウセン</t>
    </rPh>
    <rPh sb="32" eb="34">
      <t>ジュンイ</t>
    </rPh>
    <rPh sb="40" eb="42">
      <t>コウシン</t>
    </rPh>
    <rPh sb="43" eb="45">
      <t>シュウゼン</t>
    </rPh>
    <rPh sb="46" eb="48">
      <t>ヒツヨウ</t>
    </rPh>
    <rPh sb="52" eb="53">
      <t>カンガ</t>
    </rPh>
    <phoneticPr fontId="4"/>
  </si>
  <si>
    <t>簡易水道事業は料金収入だけでは維持できず、一般会計繰入金に頼っている状況であるため、事業の見直し（料金・管理状況等）を行う必要があると考える。
また、老朽化による更新・修繕については計画的に行う。</t>
    <rPh sb="0" eb="2">
      <t>カンイ</t>
    </rPh>
    <rPh sb="2" eb="4">
      <t>スイドウ</t>
    </rPh>
    <rPh sb="4" eb="6">
      <t>ジギョウ</t>
    </rPh>
    <rPh sb="7" eb="9">
      <t>リョウキン</t>
    </rPh>
    <rPh sb="9" eb="11">
      <t>シュウニュウ</t>
    </rPh>
    <rPh sb="15" eb="17">
      <t>イジ</t>
    </rPh>
    <rPh sb="21" eb="28">
      <t>イッパンカイケイクリイレキン</t>
    </rPh>
    <rPh sb="29" eb="30">
      <t>タヨ</t>
    </rPh>
    <rPh sb="34" eb="36">
      <t>ジョウキョウ</t>
    </rPh>
    <rPh sb="42" eb="44">
      <t>ジギョウ</t>
    </rPh>
    <rPh sb="45" eb="47">
      <t>ミナオ</t>
    </rPh>
    <rPh sb="49" eb="51">
      <t>リョウキン</t>
    </rPh>
    <rPh sb="52" eb="54">
      <t>カンリ</t>
    </rPh>
    <rPh sb="54" eb="56">
      <t>ジョウキョウ</t>
    </rPh>
    <rPh sb="56" eb="57">
      <t>トウ</t>
    </rPh>
    <rPh sb="59" eb="60">
      <t>オコナ</t>
    </rPh>
    <rPh sb="61" eb="63">
      <t>ヒツヨウ</t>
    </rPh>
    <rPh sb="67" eb="68">
      <t>カンガ</t>
    </rPh>
    <rPh sb="75" eb="78">
      <t>ロウキュウカ</t>
    </rPh>
    <rPh sb="81" eb="83">
      <t>コウシン</t>
    </rPh>
    <rPh sb="84" eb="86">
      <t>シュウゼン</t>
    </rPh>
    <rPh sb="91" eb="94">
      <t>ケイカクテキ</t>
    </rPh>
    <rPh sb="95" eb="9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</si>
</sst>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1.04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BB-4AB9-B769-050F71314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45040"/>
        <c:axId val="35539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BB-4AB9-B769-050F71314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45040"/>
        <c:axId val="355394000"/>
      </c:lineChart>
      <c:dateAx>
        <c:axId val="356245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5394000"/>
        <c:crosses val="autoZero"/>
        <c:auto val="1"/>
        <c:lblOffset val="100"/>
        <c:baseTimeUnit val="years"/>
      </c:dateAx>
      <c:valAx>
        <c:axId val="35539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24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53.62</c:v>
                </c:pt>
                <c:pt idx="1">
                  <c:v>50.25</c:v>
                </c:pt>
                <c:pt idx="2">
                  <c:v>53.42</c:v>
                </c:pt>
                <c:pt idx="3">
                  <c:v>52.42</c:v>
                </c:pt>
                <c:pt idx="4">
                  <c:v>52.71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A7-4A34-8700-443B62B00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36056"/>
        <c:axId val="35633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A7-4A34-8700-443B62B00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36056"/>
        <c:axId val="356334488"/>
      </c:lineChart>
      <c:dateAx>
        <c:axId val="356336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334488"/>
        <c:crosses val="autoZero"/>
        <c:auto val="1"/>
        <c:lblOffset val="100"/>
        <c:baseTimeUnit val="years"/>
      </c:dateAx>
      <c:valAx>
        <c:axId val="35633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336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72.19</c:v>
                </c:pt>
                <c:pt idx="1">
                  <c:v>70.680000000000007</c:v>
                </c:pt>
                <c:pt idx="2">
                  <c:v>70.680000000000007</c:v>
                </c:pt>
                <c:pt idx="3">
                  <c:v>70.680000000000007</c:v>
                </c:pt>
                <c:pt idx="4">
                  <c:v>70.69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B-43FF-AF40-37F951A72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35664"/>
        <c:axId val="35633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0B-43FF-AF40-37F951A72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35664"/>
        <c:axId val="356331352"/>
      </c:lineChart>
      <c:dateAx>
        <c:axId val="356335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331352"/>
        <c:crosses val="autoZero"/>
        <c:auto val="1"/>
        <c:lblOffset val="100"/>
        <c:baseTimeUnit val="years"/>
      </c:dateAx>
      <c:valAx>
        <c:axId val="35633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33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83.54</c:v>
                </c:pt>
                <c:pt idx="1">
                  <c:v>88.78</c:v>
                </c:pt>
                <c:pt idx="2">
                  <c:v>80.819999999999993</c:v>
                </c:pt>
                <c:pt idx="3">
                  <c:v>76.400000000000006</c:v>
                </c:pt>
                <c:pt idx="4">
                  <c:v>76.27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6-4195-8865-2CC7EA70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11088"/>
        <c:axId val="355621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06-4195-8865-2CC7EA70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11088"/>
        <c:axId val="355621736"/>
      </c:lineChart>
      <c:dateAx>
        <c:axId val="356511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5621736"/>
        <c:crosses val="autoZero"/>
        <c:auto val="1"/>
        <c:lblOffset val="100"/>
        <c:baseTimeUnit val="years"/>
      </c:dateAx>
      <c:valAx>
        <c:axId val="355621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51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9E-4AF5-B8FB-E127B443E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88656"/>
        <c:axId val="3560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9E-4AF5-B8FB-E127B443E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88656"/>
        <c:axId val="356056032"/>
      </c:lineChart>
      <c:dateAx>
        <c:axId val="355388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056032"/>
        <c:crosses val="autoZero"/>
        <c:auto val="1"/>
        <c:lblOffset val="100"/>
        <c:baseTimeUnit val="years"/>
      </c:dateAx>
      <c:valAx>
        <c:axId val="3560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8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0-4BDA-B3BE-2187F3A6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63944"/>
        <c:axId val="15876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50-4BDA-B3BE-2187F3A6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63944"/>
        <c:axId val="158764336"/>
      </c:lineChart>
      <c:dateAx>
        <c:axId val="158763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8764336"/>
        <c:crosses val="autoZero"/>
        <c:auto val="1"/>
        <c:lblOffset val="100"/>
        <c:baseTimeUnit val="years"/>
      </c:dateAx>
      <c:valAx>
        <c:axId val="15876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76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B-4124-BD43-981FF09C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59528"/>
        <c:axId val="3561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2B-4124-BD43-981FF09C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59528"/>
        <c:axId val="356152864"/>
      </c:lineChart>
      <c:dateAx>
        <c:axId val="356159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152864"/>
        <c:crosses val="autoZero"/>
        <c:auto val="1"/>
        <c:lblOffset val="100"/>
        <c:baseTimeUnit val="years"/>
      </c:dateAx>
      <c:valAx>
        <c:axId val="3561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15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C-49E8-867A-7EADE2B66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57568"/>
        <c:axId val="35615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7C-49E8-867A-7EADE2B66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57568"/>
        <c:axId val="356153256"/>
      </c:lineChart>
      <c:dateAx>
        <c:axId val="356157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153256"/>
        <c:crosses val="autoZero"/>
        <c:auto val="1"/>
        <c:lblOffset val="100"/>
        <c:baseTimeUnit val="years"/>
      </c:dateAx>
      <c:valAx>
        <c:axId val="35615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15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1231.48</c:v>
                </c:pt>
                <c:pt idx="1">
                  <c:v>1264.5999999999999</c:v>
                </c:pt>
                <c:pt idx="2">
                  <c:v>1135.8</c:v>
                </c:pt>
                <c:pt idx="3">
                  <c:v>1195.8399999999999</c:v>
                </c:pt>
                <c:pt idx="4">
                  <c:v>1229.51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B3-4588-BB8C-C0633719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56392"/>
        <c:axId val="35615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B3-4588-BB8C-C0633719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56392"/>
        <c:axId val="356154432"/>
      </c:lineChart>
      <c:dateAx>
        <c:axId val="356156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154432"/>
        <c:crosses val="autoZero"/>
        <c:auto val="1"/>
        <c:lblOffset val="100"/>
        <c:baseTimeUnit val="years"/>
      </c:dateAx>
      <c:valAx>
        <c:axId val="35615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156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56.45</c:v>
                </c:pt>
                <c:pt idx="1">
                  <c:v>51.13</c:v>
                </c:pt>
                <c:pt idx="2">
                  <c:v>60.65</c:v>
                </c:pt>
                <c:pt idx="3">
                  <c:v>50.67</c:v>
                </c:pt>
                <c:pt idx="4">
                  <c:v>51.33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3F-4E46-9ED8-E6B3969F3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60312"/>
        <c:axId val="35615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3F-4E46-9ED8-E6B3969F3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60312"/>
        <c:axId val="356156000"/>
      </c:lineChart>
      <c:dateAx>
        <c:axId val="356160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156000"/>
        <c:crosses val="autoZero"/>
        <c:auto val="1"/>
        <c:lblOffset val="100"/>
        <c:baseTimeUnit val="years"/>
      </c:dateAx>
      <c:valAx>
        <c:axId val="35615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160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207.31</c:v>
                </c:pt>
                <c:pt idx="1">
                  <c:v>240.66</c:v>
                </c:pt>
                <c:pt idx="2">
                  <c:v>207.63</c:v>
                </c:pt>
                <c:pt idx="3">
                  <c:v>241.85</c:v>
                </c:pt>
                <c:pt idx="4">
                  <c:v>236.96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53-4F36-8170-C49BB379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30568"/>
        <c:axId val="35633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F36-8170-C49BB379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30568"/>
        <c:axId val="356333704"/>
      </c:lineChart>
      <c:dateAx>
        <c:axId val="356330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6333704"/>
        <c:crosses val="autoZero"/>
        <c:auto val="1"/>
        <c:lblOffset val="100"/>
        <c:baseTimeUnit val="years"/>
      </c:dateAx>
      <c:valAx>
        <c:axId val="35633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33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福島県　北塩原村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2722</v>
      </c>
      <c r="AM8" s="51"/>
      <c r="AN8" s="51"/>
      <c r="AO8" s="51"/>
      <c r="AP8" s="51"/>
      <c r="AQ8" s="51"/>
      <c r="AR8" s="51"/>
      <c r="AS8" s="51"/>
      <c r="AT8" s="47">
        <f>データ!$S$6</f>
        <v>234.08</v>
      </c>
      <c r="AU8" s="47"/>
      <c r="AV8" s="47"/>
      <c r="AW8" s="47"/>
      <c r="AX8" s="47"/>
      <c r="AY8" s="47"/>
      <c r="AZ8" s="47"/>
      <c r="BA8" s="47"/>
      <c r="BB8" s="47">
        <f>データ!$T$6</f>
        <v>11.63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97.74</v>
      </c>
      <c r="Q10" s="47"/>
      <c r="R10" s="47"/>
      <c r="S10" s="47"/>
      <c r="T10" s="47"/>
      <c r="U10" s="47"/>
      <c r="V10" s="47"/>
      <c r="W10" s="51">
        <f>データ!$Q$6</f>
        <v>2200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2636</v>
      </c>
      <c r="AM10" s="51"/>
      <c r="AN10" s="51"/>
      <c r="AO10" s="51"/>
      <c r="AP10" s="51"/>
      <c r="AQ10" s="51"/>
      <c r="AR10" s="51"/>
      <c r="AS10" s="51"/>
      <c r="AT10" s="47">
        <f>データ!$V$6</f>
        <v>1.99</v>
      </c>
      <c r="AU10" s="47"/>
      <c r="AV10" s="47"/>
      <c r="AW10" s="47"/>
      <c r="AX10" s="47"/>
      <c r="AY10" s="47"/>
      <c r="AZ10" s="47"/>
      <c r="BA10" s="47"/>
      <c r="BB10" s="47">
        <f>データ!$W$6</f>
        <v>1324.62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114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115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xIQAO9mwpmzRFdKuF2E4wQFXhZkQ5lrrsJEXOp1yuN5R+4hjQQQ9pywzLifz7gHS7RwmHQBRlYBmp5zQutAcfA==" saltValue="th9WvU+4BVGnkV3tG0Ucf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74021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福島県　北塩原村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97.74</v>
      </c>
      <c r="Q6" s="35">
        <f t="shared" si="3"/>
        <v>2200</v>
      </c>
      <c r="R6" s="35">
        <f t="shared" si="3"/>
        <v>2722</v>
      </c>
      <c r="S6" s="35">
        <f t="shared" si="3"/>
        <v>234.08</v>
      </c>
      <c r="T6" s="35">
        <f t="shared" si="3"/>
        <v>11.63</v>
      </c>
      <c r="U6" s="35">
        <f t="shared" si="3"/>
        <v>2636</v>
      </c>
      <c r="V6" s="35">
        <f t="shared" si="3"/>
        <v>1.99</v>
      </c>
      <c r="W6" s="35">
        <f t="shared" si="3"/>
        <v>1324.62</v>
      </c>
      <c r="X6" s="36">
        <f>IF(X7="",NA(),X7)</f>
        <v>83.54</v>
      </c>
      <c r="Y6" s="36">
        <f t="shared" ref="Y6:AG6" si="4">IF(Y7="",NA(),Y7)</f>
        <v>88.78</v>
      </c>
      <c r="Z6" s="36">
        <f t="shared" si="4"/>
        <v>80.819999999999993</v>
      </c>
      <c r="AA6" s="36">
        <f t="shared" si="4"/>
        <v>76.400000000000006</v>
      </c>
      <c r="AB6" s="36">
        <f t="shared" si="4"/>
        <v>76.27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1231.48</v>
      </c>
      <c r="BF6" s="36">
        <f t="shared" ref="BF6:BN6" si="7">IF(BF7="",NA(),BF7)</f>
        <v>1264.5999999999999</v>
      </c>
      <c r="BG6" s="36">
        <f t="shared" si="7"/>
        <v>1135.8</v>
      </c>
      <c r="BH6" s="36">
        <f t="shared" si="7"/>
        <v>1195.8399999999999</v>
      </c>
      <c r="BI6" s="36">
        <f t="shared" si="7"/>
        <v>1229.51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56.45</v>
      </c>
      <c r="BQ6" s="36">
        <f t="shared" ref="BQ6:BY6" si="8">IF(BQ7="",NA(),BQ7)</f>
        <v>51.13</v>
      </c>
      <c r="BR6" s="36">
        <f t="shared" si="8"/>
        <v>60.65</v>
      </c>
      <c r="BS6" s="36">
        <f t="shared" si="8"/>
        <v>50.67</v>
      </c>
      <c r="BT6" s="36">
        <f t="shared" si="8"/>
        <v>51.33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207.31</v>
      </c>
      <c r="CB6" s="36">
        <f t="shared" ref="CB6:CJ6" si="9">IF(CB7="",NA(),CB7)</f>
        <v>240.66</v>
      </c>
      <c r="CC6" s="36">
        <f t="shared" si="9"/>
        <v>207.63</v>
      </c>
      <c r="CD6" s="36">
        <f t="shared" si="9"/>
        <v>241.85</v>
      </c>
      <c r="CE6" s="36">
        <f t="shared" si="9"/>
        <v>236.96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53.62</v>
      </c>
      <c r="CM6" s="36">
        <f t="shared" ref="CM6:CU6" si="10">IF(CM7="",NA(),CM7)</f>
        <v>50.25</v>
      </c>
      <c r="CN6" s="36">
        <f t="shared" si="10"/>
        <v>53.42</v>
      </c>
      <c r="CO6" s="36">
        <f t="shared" si="10"/>
        <v>52.42</v>
      </c>
      <c r="CP6" s="36">
        <f t="shared" si="10"/>
        <v>52.71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72.19</v>
      </c>
      <c r="CX6" s="36">
        <f t="shared" ref="CX6:DF6" si="11">IF(CX7="",NA(),CX7)</f>
        <v>70.680000000000007</v>
      </c>
      <c r="CY6" s="36">
        <f t="shared" si="11"/>
        <v>70.680000000000007</v>
      </c>
      <c r="CZ6" s="36">
        <f t="shared" si="11"/>
        <v>70.680000000000007</v>
      </c>
      <c r="DA6" s="36">
        <f t="shared" si="11"/>
        <v>70.69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1.03</v>
      </c>
      <c r="EE6" s="36">
        <f t="shared" ref="EE6:EM6" si="14">IF(EE7="",NA(),EE7)</f>
        <v>1.04</v>
      </c>
      <c r="EF6" s="36">
        <f t="shared" si="14"/>
        <v>0.57999999999999996</v>
      </c>
      <c r="EG6" s="36">
        <f t="shared" si="14"/>
        <v>0.68</v>
      </c>
      <c r="EH6" s="36">
        <f t="shared" si="14"/>
        <v>0.21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74021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97.74</v>
      </c>
      <c r="Q7" s="39">
        <v>2200</v>
      </c>
      <c r="R7" s="39">
        <v>2722</v>
      </c>
      <c r="S7" s="39">
        <v>234.08</v>
      </c>
      <c r="T7" s="39">
        <v>11.63</v>
      </c>
      <c r="U7" s="39">
        <v>2636</v>
      </c>
      <c r="V7" s="39">
        <v>1.99</v>
      </c>
      <c r="W7" s="39">
        <v>1324.62</v>
      </c>
      <c r="X7" s="39">
        <v>83.54</v>
      </c>
      <c r="Y7" s="39">
        <v>88.78</v>
      </c>
      <c r="Z7" s="39">
        <v>80.819999999999993</v>
      </c>
      <c r="AA7" s="39">
        <v>76.400000000000006</v>
      </c>
      <c r="AB7" s="39">
        <v>76.27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1231.48</v>
      </c>
      <c r="BF7" s="39">
        <v>1264.5999999999999</v>
      </c>
      <c r="BG7" s="39">
        <v>1135.8</v>
      </c>
      <c r="BH7" s="39">
        <v>1195.8399999999999</v>
      </c>
      <c r="BI7" s="39">
        <v>1229.51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56.45</v>
      </c>
      <c r="BQ7" s="39">
        <v>51.13</v>
      </c>
      <c r="BR7" s="39">
        <v>60.65</v>
      </c>
      <c r="BS7" s="39">
        <v>50.67</v>
      </c>
      <c r="BT7" s="39">
        <v>51.33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207.31</v>
      </c>
      <c r="CB7" s="39">
        <v>240.66</v>
      </c>
      <c r="CC7" s="39">
        <v>207.63</v>
      </c>
      <c r="CD7" s="39">
        <v>241.85</v>
      </c>
      <c r="CE7" s="39">
        <v>236.96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53.62</v>
      </c>
      <c r="CM7" s="39">
        <v>50.25</v>
      </c>
      <c r="CN7" s="39">
        <v>53.42</v>
      </c>
      <c r="CO7" s="39">
        <v>52.42</v>
      </c>
      <c r="CP7" s="39">
        <v>52.71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72.19</v>
      </c>
      <c r="CX7" s="39">
        <v>70.680000000000007</v>
      </c>
      <c r="CY7" s="39">
        <v>70.680000000000007</v>
      </c>
      <c r="CZ7" s="39">
        <v>70.680000000000007</v>
      </c>
      <c r="DA7" s="39">
        <v>70.69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1.03</v>
      </c>
      <c r="EE7" s="39">
        <v>1.04</v>
      </c>
      <c r="EF7" s="39">
        <v>0.57999999999999996</v>
      </c>
      <c r="EG7" s="39">
        <v>0.68</v>
      </c>
      <c r="EH7" s="39">
        <v>0.21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