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041\Desktop\経営比較分析表\"/>
    </mc:Choice>
  </mc:AlternateContent>
  <workbookProtection workbookAlgorithmName="SHA-512" workbookHashValue="PQL/Jh25NMf1r1LqTMC4QRXf/skZKC0EVaDCojCytao83vJx5wJlsXVFatV13TO0X16u3bnSWI0y6SbaZ44fEg==" workbookSaltValue="qayoWtrZZLyIEIykge7i2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<sst xmlns="http://schemas.openxmlformats.org/spreadsheetml/2006/main" count="236" uniqueCount="120">
  <si>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</si>
  <si>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</si>
  <si>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</si>
  <si>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</si>
  <si>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</si>
  <si>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</si>
  <si>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</si>
  <si>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</si>
  <si>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</si>
  <si>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</si>
  <si>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</si>
  <si>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</si>
  <si>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</si>
  <si>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</si>
  <si>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</si>
  <si>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</si>
  <si>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</si>
  <si>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</si>
  <si>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</si>
  <si>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</si>
  <si>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</si>
  <si>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</si>
  <si>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</si>
  <si>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</si>
  <si>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</si>
  <si>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</si>
  <si>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</si>
  <si>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</si>
  <si>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</si>
  <si>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</si>
  <si>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</si>
  <si>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</si>
  <si>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</si>
  <si>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</si>
  <si>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</si>
  <si>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</si>
  <si>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</si>
  <si>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</si>
  <si>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</si>
  <si>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</si>
  <si>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</si>
  <si>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</si>
  <si>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</si>
  <si>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</si>
  <si>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</si>
  <si>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</si>
  <si>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</si>
  <si>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</si>
  <si>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</si>
  <si>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</si>
  <si>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</si>
  <si>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</si>
  <si>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</si>
  <si>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</si>
  <si>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</si>
  <si>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</si>
  <si>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</si>
  <si>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</si>
  <si>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</si>
  <si>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</si>
  <si>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</si>
  <si>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</si>
  <si>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</si>
  <si>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</si>
  <si>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</si>
  <si>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</si>
  <si>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</si>
  <si>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</si>
  <si>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</si>
  <si>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</si>
  <si>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</si>
  <si>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</si>
  <si>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</si>
  <si>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</si>
  <si>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</si>
  <si>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</si>
  <si>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</si>
  <si>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</si>
  <si>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</si>
  <si>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</si>
  <si>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</si>
  <si>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</si>
  <si>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</si>
  <si>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</si>
  <si>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</si>
  <si>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</si>
  <si>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</si>
  <si>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</si>
  <si>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</si>
  <si>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</si>
  <si>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</si>
  <si>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</si>
  <si>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</si>
  <si>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</si>
  <si>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</si>
  <si>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</si>
  <si>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</si>
  <si>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</si>
  <si>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</si>
  <si>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</si>
  <si>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</si>
  <si>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</si>
  <si>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</si>
  <si>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</si>
  <si>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</si>
  <si>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</si>
  <si>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</si>
  <si>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</si>
  <si>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</si>
  <si>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</si>
  <si>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</si>
  <si>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</si>
  <si>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</si>
  <si>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</si>
  <si>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</si>
  <si>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</si>
  <si>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</si>
  <si>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前年度と比較し、主に修繕料が減となったことで、⑤経費回収率などに影響が出ている。
しかし、事業規模が小さいため、支出に対し料金収入のみでは賄えず、一般会計繰入金に頼っているのが現状。</t>
    <rPh sb="0" eb="3">
      <t>ゼンネンド</t>
    </rPh>
    <rPh sb="4" eb="6">
      <t>ヒカク</t>
    </rPh>
    <rPh sb="8" eb="9">
      <t>オモ</t>
    </rPh>
    <rPh sb="10" eb="12">
      <t>シュウゼン</t>
    </rPh>
    <rPh sb="12" eb="13">
      <t>リョウ</t>
    </rPh>
    <rPh sb="14" eb="15">
      <t>ゲン</t>
    </rPh>
    <rPh sb="24" eb="26">
      <t>ケイヒ</t>
    </rPh>
    <rPh sb="26" eb="28">
      <t>カイシュウ</t>
    </rPh>
    <rPh sb="28" eb="29">
      <t>リツ</t>
    </rPh>
    <rPh sb="32" eb="34">
      <t>エイキョウ</t>
    </rPh>
    <rPh sb="35" eb="36">
      <t>デ</t>
    </rPh>
    <rPh sb="45" eb="47">
      <t>ジギョウ</t>
    </rPh>
    <rPh sb="47" eb="49">
      <t>キボ</t>
    </rPh>
    <rPh sb="50" eb="51">
      <t>チイ</t>
    </rPh>
    <rPh sb="56" eb="58">
      <t>シシュツ</t>
    </rPh>
    <rPh sb="59" eb="60">
      <t>タイ</t>
    </rPh>
    <rPh sb="61" eb="63">
      <t>リョウキン</t>
    </rPh>
    <rPh sb="63" eb="65">
      <t>シュウニュウ</t>
    </rPh>
    <rPh sb="69" eb="70">
      <t>マカナ</t>
    </rPh>
    <rPh sb="73" eb="80">
      <t>イッパンカイケイクリイレキン</t>
    </rPh>
    <rPh sb="81" eb="82">
      <t>タヨ</t>
    </rPh>
    <rPh sb="88" eb="90">
      <t>ゲンジョウ</t>
    </rPh>
    <phoneticPr fontId="4"/>
  </si>
  <si>
    <t>使用開始から20年以上経過しており、老朽化が進んでいるため、優先順位をつけながら更新・修繕が必要であると考えられる。</t>
    <rPh sb="0" eb="2">
      <t>シヨウ</t>
    </rPh>
    <rPh sb="2" eb="4">
      <t>カイシ</t>
    </rPh>
    <rPh sb="8" eb="13">
      <t>ネンイジョウケイカ</t>
    </rPh>
    <rPh sb="18" eb="21">
      <t>ロウキュウカ</t>
    </rPh>
    <rPh sb="22" eb="23">
      <t>スス</t>
    </rPh>
    <rPh sb="30" eb="34">
      <t>ユウセンジュンイ</t>
    </rPh>
    <rPh sb="40" eb="42">
      <t>コウシン</t>
    </rPh>
    <rPh sb="43" eb="45">
      <t>シュウゼン</t>
    </rPh>
    <rPh sb="46" eb="48">
      <t>ヒツヨウ</t>
    </rPh>
    <rPh sb="52" eb="53">
      <t>カンガ</t>
    </rPh>
    <phoneticPr fontId="4"/>
  </si>
  <si>
    <t>農業集落排水事業が小規模であるため、料金収入だけでは維持できず、一般会計繰入金に頼っている状況であるため、事業の見直し（料金・管理状況等）を行う必要があると考える。</t>
    <rPh sb="0" eb="8">
      <t>ノウギョウシュウラクハイスイジギョウ</t>
    </rPh>
    <rPh sb="9" eb="12">
      <t>ショウキボ</t>
    </rPh>
    <rPh sb="18" eb="22">
      <t>リョウキンシュウニュウ</t>
    </rPh>
    <rPh sb="26" eb="28">
      <t>イジ</t>
    </rPh>
    <rPh sb="32" eb="39">
      <t>イッパンカイケイクリイレキン</t>
    </rPh>
    <rPh sb="40" eb="41">
      <t>タヨ</t>
    </rPh>
    <rPh sb="45" eb="47">
      <t>ジョウキョウ</t>
    </rPh>
    <rPh sb="53" eb="55">
      <t>ジギョウ</t>
    </rPh>
    <rPh sb="56" eb="58">
      <t>ミナオ</t>
    </rPh>
    <rPh sb="60" eb="62">
      <t>リョウキン</t>
    </rPh>
    <rPh sb="63" eb="68">
      <t>カンリジョウキョウトウ</t>
    </rPh>
    <rPh sb="70" eb="71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</si>
</sst>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8-46CA-9931-132A0460D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58928"/>
        <c:axId val="4574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98-46CA-9931-132A0460D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58928"/>
        <c:axId val="457461280"/>
      </c:lineChart>
      <c:dateAx>
        <c:axId val="457458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61280"/>
        <c:crosses val="autoZero"/>
        <c:auto val="1"/>
        <c:lblOffset val="100"/>
        <c:baseTimeUnit val="years"/>
      </c:dateAx>
      <c:valAx>
        <c:axId val="4574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5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68.650000000000006</c:v>
                </c:pt>
                <c:pt idx="1">
                  <c:v>70.83</c:v>
                </c:pt>
                <c:pt idx="2">
                  <c:v>90.08</c:v>
                </c:pt>
                <c:pt idx="3">
                  <c:v>86.9</c:v>
                </c:pt>
                <c:pt idx="4">
                  <c:v>88.69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BF-4285-A1EB-4317C898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52976"/>
        <c:axId val="44704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BF-4285-A1EB-4317C898A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52976"/>
        <c:axId val="447049448"/>
      </c:lineChart>
      <c:dateAx>
        <c:axId val="447052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49448"/>
        <c:crosses val="autoZero"/>
        <c:auto val="1"/>
        <c:lblOffset val="100"/>
        <c:baseTimeUnit val="years"/>
      </c:dateAx>
      <c:valAx>
        <c:axId val="44704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5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92.56</c:v>
                </c:pt>
                <c:pt idx="1">
                  <c:v>91.93</c:v>
                </c:pt>
                <c:pt idx="2">
                  <c:v>92.51</c:v>
                </c:pt>
                <c:pt idx="3">
                  <c:v>93.56</c:v>
                </c:pt>
                <c:pt idx="4">
                  <c:v>94.21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9-4F36-AA52-22673848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49840"/>
        <c:axId val="44705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E9-4F36-AA52-22673848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049840"/>
        <c:axId val="447054544"/>
      </c:lineChart>
      <c:dateAx>
        <c:axId val="447049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47054544"/>
        <c:crosses val="autoZero"/>
        <c:auto val="1"/>
        <c:lblOffset val="100"/>
        <c:baseTimeUnit val="years"/>
      </c:dateAx>
      <c:valAx>
        <c:axId val="44705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704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56.2</c:v>
                </c:pt>
                <c:pt idx="1">
                  <c:v>40.33</c:v>
                </c:pt>
                <c:pt idx="2">
                  <c:v>80.81</c:v>
                </c:pt>
                <c:pt idx="3">
                  <c:v>94.96</c:v>
                </c:pt>
                <c:pt idx="4">
                  <c:v>95.48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44-4084-9E8E-83E242BB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1672"/>
        <c:axId val="45746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44-4084-9E8E-83E242BB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61672"/>
        <c:axId val="457464416"/>
      </c:lineChart>
      <c:dateAx>
        <c:axId val="457461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64416"/>
        <c:crosses val="autoZero"/>
        <c:auto val="1"/>
        <c:lblOffset val="100"/>
        <c:baseTimeUnit val="years"/>
      </c:dateAx>
      <c:valAx>
        <c:axId val="45746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6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8C-421A-9341-AC5EC9F7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2456"/>
        <c:axId val="4574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8C-421A-9341-AC5EC9F7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62456"/>
        <c:axId val="457459712"/>
      </c:lineChart>
      <c:dateAx>
        <c:axId val="457462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59712"/>
        <c:crosses val="autoZero"/>
        <c:auto val="1"/>
        <c:lblOffset val="100"/>
        <c:baseTimeUnit val="years"/>
      </c:dateAx>
      <c:valAx>
        <c:axId val="4574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6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6-4567-8814-2A8C02FDF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9512"/>
        <c:axId val="457460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A6-4567-8814-2A8C02FDF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69512"/>
        <c:axId val="457460104"/>
      </c:lineChart>
      <c:dateAx>
        <c:axId val="457469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60104"/>
        <c:crosses val="autoZero"/>
        <c:auto val="1"/>
        <c:lblOffset val="100"/>
        <c:baseTimeUnit val="years"/>
      </c:dateAx>
      <c:valAx>
        <c:axId val="457460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6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2-47CC-BF40-7550BB49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7944"/>
        <c:axId val="45746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92-47CC-BF40-7550BB49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67944"/>
        <c:axId val="457466376"/>
      </c:lineChart>
      <c:dateAx>
        <c:axId val="457467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66376"/>
        <c:crosses val="autoZero"/>
        <c:auto val="1"/>
        <c:lblOffset val="100"/>
        <c:baseTimeUnit val="years"/>
      </c:dateAx>
      <c:valAx>
        <c:axId val="45746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67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68-4D00-B1C8-A65A354E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6768"/>
        <c:axId val="45746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68-4D00-B1C8-A65A354E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66768"/>
        <c:axId val="457467160"/>
      </c:lineChart>
      <c:dateAx>
        <c:axId val="457466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67160"/>
        <c:crosses val="autoZero"/>
        <c:auto val="1"/>
        <c:lblOffset val="100"/>
        <c:baseTimeUnit val="years"/>
      </c:dateAx>
      <c:valAx>
        <c:axId val="45746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6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3220.89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38-4A39-BF46-E91A5237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73040"/>
        <c:axId val="4574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38-4A39-BF46-E91A5237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73040"/>
        <c:axId val="457470688"/>
      </c:lineChart>
      <c:dateAx>
        <c:axId val="4574730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70688"/>
        <c:crosses val="autoZero"/>
        <c:auto val="1"/>
        <c:lblOffset val="100"/>
        <c:baseTimeUnit val="years"/>
      </c:dateAx>
      <c:valAx>
        <c:axId val="4574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7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9.77</c:v>
                </c:pt>
                <c:pt idx="1">
                  <c:v>5.94</c:v>
                </c:pt>
                <c:pt idx="2">
                  <c:v>8.6</c:v>
                </c:pt>
                <c:pt idx="3">
                  <c:v>38.619999999999997</c:v>
                </c:pt>
                <c:pt idx="4">
                  <c:v>44.51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2-46DA-8571-C87BAE33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69120"/>
        <c:axId val="45747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D2-46DA-8571-C87BAE33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69120"/>
        <c:axId val="457471080"/>
      </c:lineChart>
      <c:dateAx>
        <c:axId val="457469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71080"/>
        <c:crosses val="autoZero"/>
        <c:auto val="1"/>
        <c:lblOffset val="100"/>
        <c:baseTimeUnit val="years"/>
      </c:dateAx>
      <c:valAx>
        <c:axId val="45747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6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1557.93</c:v>
                </c:pt>
                <c:pt idx="1">
                  <c:v>2700.81</c:v>
                </c:pt>
                <c:pt idx="2">
                  <c:v>1830.87</c:v>
                </c:pt>
                <c:pt idx="3">
                  <c:v>413.73</c:v>
                </c:pt>
                <c:pt idx="4">
                  <c:v>377.17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66-4F92-9F6B-02987196D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470296"/>
        <c:axId val="457471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66-4F92-9F6B-02987196D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70296"/>
        <c:axId val="457471864"/>
      </c:lineChart>
      <c:dateAx>
        <c:axId val="457470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57471864"/>
        <c:crosses val="autoZero"/>
        <c:auto val="1"/>
        <c:lblOffset val="100"/>
        <c:baseTimeUnit val="years"/>
      </c:dateAx>
      <c:valAx>
        <c:axId val="457471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470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4" zoomScaleNormal="100" workbookViewId="0">
      <selection activeCell="BK69" sqref="BK6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北塩原村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2722</v>
      </c>
      <c r="AM8" s="69"/>
      <c r="AN8" s="69"/>
      <c r="AO8" s="69"/>
      <c r="AP8" s="69"/>
      <c r="AQ8" s="69"/>
      <c r="AR8" s="69"/>
      <c r="AS8" s="69"/>
      <c r="AT8" s="68">
        <f>データ!T6</f>
        <v>234.08</v>
      </c>
      <c r="AU8" s="68"/>
      <c r="AV8" s="68"/>
      <c r="AW8" s="68"/>
      <c r="AX8" s="68"/>
      <c r="AY8" s="68"/>
      <c r="AZ8" s="68"/>
      <c r="BA8" s="68"/>
      <c r="BB8" s="68">
        <f>データ!U6</f>
        <v>11.63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9.6</v>
      </c>
      <c r="Q10" s="68"/>
      <c r="R10" s="68"/>
      <c r="S10" s="68"/>
      <c r="T10" s="68"/>
      <c r="U10" s="68"/>
      <c r="V10" s="68"/>
      <c r="W10" s="68">
        <f>データ!Q6</f>
        <v>19.059999999999999</v>
      </c>
      <c r="X10" s="68"/>
      <c r="Y10" s="68"/>
      <c r="Z10" s="68"/>
      <c r="AA10" s="68"/>
      <c r="AB10" s="68"/>
      <c r="AC10" s="68"/>
      <c r="AD10" s="69">
        <f>データ!R6</f>
        <v>2695</v>
      </c>
      <c r="AE10" s="69"/>
      <c r="AF10" s="69"/>
      <c r="AG10" s="69"/>
      <c r="AH10" s="69"/>
      <c r="AI10" s="69"/>
      <c r="AJ10" s="69"/>
      <c r="AK10" s="2"/>
      <c r="AL10" s="69">
        <f>データ!V6</f>
        <v>259</v>
      </c>
      <c r="AM10" s="69"/>
      <c r="AN10" s="69"/>
      <c r="AO10" s="69"/>
      <c r="AP10" s="69"/>
      <c r="AQ10" s="69"/>
      <c r="AR10" s="69"/>
      <c r="AS10" s="69"/>
      <c r="AT10" s="68">
        <f>データ!W6</f>
        <v>0.32</v>
      </c>
      <c r="AU10" s="68"/>
      <c r="AV10" s="68"/>
      <c r="AW10" s="68"/>
      <c r="AX10" s="68"/>
      <c r="AY10" s="68"/>
      <c r="AZ10" s="68"/>
      <c r="BA10" s="68"/>
      <c r="BB10" s="68">
        <f>データ!X6</f>
        <v>809.38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ERNUCaIio/S2v/3cg78tc+n8pu+qpanxbKy8cqRr1jrsR4iejEADQsqeosr0eMTHrsHdbjLeQCXQwG5aqD/l3A==" saltValue="LmPSosr8Xj4mzv2cVJ3Qx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74021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北塩原村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9.6</v>
      </c>
      <c r="Q6" s="34">
        <f t="shared" si="3"/>
        <v>19.059999999999999</v>
      </c>
      <c r="R6" s="34">
        <f t="shared" si="3"/>
        <v>2695</v>
      </c>
      <c r="S6" s="34">
        <f t="shared" si="3"/>
        <v>2722</v>
      </c>
      <c r="T6" s="34">
        <f t="shared" si="3"/>
        <v>234.08</v>
      </c>
      <c r="U6" s="34">
        <f t="shared" si="3"/>
        <v>11.63</v>
      </c>
      <c r="V6" s="34">
        <f t="shared" si="3"/>
        <v>259</v>
      </c>
      <c r="W6" s="34">
        <f t="shared" si="3"/>
        <v>0.32</v>
      </c>
      <c r="X6" s="34">
        <f t="shared" si="3"/>
        <v>809.38</v>
      </c>
      <c r="Y6" s="35">
        <f>IF(Y7="",NA(),Y7)</f>
        <v>56.2</v>
      </c>
      <c r="Z6" s="35">
        <f t="shared" ref="Z6:AH6" si="4">IF(Z7="",NA(),Z7)</f>
        <v>40.33</v>
      </c>
      <c r="AA6" s="35">
        <f t="shared" si="4"/>
        <v>80.81</v>
      </c>
      <c r="AB6" s="35">
        <f t="shared" si="4"/>
        <v>94.96</v>
      </c>
      <c r="AC6" s="35">
        <f t="shared" si="4"/>
        <v>95.48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3220.89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9.77</v>
      </c>
      <c r="BR6" s="35">
        <f t="shared" ref="BR6:BZ6" si="8">IF(BR7="",NA(),BR7)</f>
        <v>5.94</v>
      </c>
      <c r="BS6" s="35">
        <f t="shared" si="8"/>
        <v>8.6</v>
      </c>
      <c r="BT6" s="35">
        <f t="shared" si="8"/>
        <v>38.619999999999997</v>
      </c>
      <c r="BU6" s="35">
        <f t="shared" si="8"/>
        <v>44.51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1557.93</v>
      </c>
      <c r="CC6" s="35">
        <f t="shared" ref="CC6:CK6" si="9">IF(CC7="",NA(),CC7)</f>
        <v>2700.81</v>
      </c>
      <c r="CD6" s="35">
        <f t="shared" si="9"/>
        <v>1830.87</v>
      </c>
      <c r="CE6" s="35">
        <f t="shared" si="9"/>
        <v>413.73</v>
      </c>
      <c r="CF6" s="35">
        <f t="shared" si="9"/>
        <v>377.17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68.650000000000006</v>
      </c>
      <c r="CN6" s="35">
        <f t="shared" ref="CN6:CV6" si="10">IF(CN7="",NA(),CN7)</f>
        <v>70.83</v>
      </c>
      <c r="CO6" s="35">
        <f t="shared" si="10"/>
        <v>90.08</v>
      </c>
      <c r="CP6" s="35">
        <f t="shared" si="10"/>
        <v>86.9</v>
      </c>
      <c r="CQ6" s="35">
        <f t="shared" si="10"/>
        <v>88.69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92.56</v>
      </c>
      <c r="CY6" s="35">
        <f t="shared" ref="CY6:DG6" si="11">IF(CY7="",NA(),CY7)</f>
        <v>91.93</v>
      </c>
      <c r="CZ6" s="35">
        <f t="shared" si="11"/>
        <v>92.51</v>
      </c>
      <c r="DA6" s="35">
        <f t="shared" si="11"/>
        <v>93.56</v>
      </c>
      <c r="DB6" s="35">
        <f t="shared" si="11"/>
        <v>94.21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74021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9.6</v>
      </c>
      <c r="Q7" s="38">
        <v>19.059999999999999</v>
      </c>
      <c r="R7" s="38">
        <v>2695</v>
      </c>
      <c r="S7" s="38">
        <v>2722</v>
      </c>
      <c r="T7" s="38">
        <v>234.08</v>
      </c>
      <c r="U7" s="38">
        <v>11.63</v>
      </c>
      <c r="V7" s="38">
        <v>259</v>
      </c>
      <c r="W7" s="38">
        <v>0.32</v>
      </c>
      <c r="X7" s="38">
        <v>809.38</v>
      </c>
      <c r="Y7" s="38">
        <v>56.2</v>
      </c>
      <c r="Z7" s="38">
        <v>40.33</v>
      </c>
      <c r="AA7" s="38">
        <v>80.81</v>
      </c>
      <c r="AB7" s="38">
        <v>94.96</v>
      </c>
      <c r="AC7" s="38">
        <v>95.48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3220.89</v>
      </c>
      <c r="BG7" s="38">
        <v>0</v>
      </c>
      <c r="BH7" s="38">
        <v>0</v>
      </c>
      <c r="BI7" s="38">
        <v>0</v>
      </c>
      <c r="BJ7" s="38">
        <v>0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9.77</v>
      </c>
      <c r="BR7" s="38">
        <v>5.94</v>
      </c>
      <c r="BS7" s="38">
        <v>8.6</v>
      </c>
      <c r="BT7" s="38">
        <v>38.619999999999997</v>
      </c>
      <c r="BU7" s="38">
        <v>44.51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1557.93</v>
      </c>
      <c r="CC7" s="38">
        <v>2700.81</v>
      </c>
      <c r="CD7" s="38">
        <v>1830.87</v>
      </c>
      <c r="CE7" s="38">
        <v>413.73</v>
      </c>
      <c r="CF7" s="38">
        <v>377.17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68.650000000000006</v>
      </c>
      <c r="CN7" s="38">
        <v>70.83</v>
      </c>
      <c r="CO7" s="38">
        <v>90.08</v>
      </c>
      <c r="CP7" s="38">
        <v>86.9</v>
      </c>
      <c r="CQ7" s="38">
        <v>88.69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92.56</v>
      </c>
      <c r="CY7" s="38">
        <v>91.93</v>
      </c>
      <c r="CZ7" s="38">
        <v>92.51</v>
      </c>
      <c r="DA7" s="38">
        <v>93.56</v>
      </c>
      <c r="DB7" s="38">
        <v>94.21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