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MASV07\fileSV\2019年度\環境水道課\業務係\403_企業会計の調査に関する事項\02_経営比較分析（１月）\20210112_05_R02年調査（R01年度分）\02 作成\"/>
    </mc:Choice>
  </mc:AlternateContent>
  <xr:revisionPtr revIDLastSave="0" documentId="13_ncr:1_{D130C4F2-8B2B-4E53-A0D4-0BAE1A2E51C4}" xr6:coauthVersionLast="46" xr6:coauthVersionMax="46" xr10:uidLastSave="{00000000-0000-0000-0000-000000000000}"/>
  <workbookProtection workbookAlgorithmName="SHA-512" workbookHashValue="gj2SMNwC6dcH+grDFvmPs6hsr0B9wWbHpGlQTunR8rR8Iv16eEtqzXJA0AuxzifBSPzmPy4hnXuvuLRj77nExA==" workbookSaltValue="Ol/YuvFZ3dt1iEY7sjNV9g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81029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<sst xmlns="http://schemas.openxmlformats.org/spreadsheetml/2006/main" count="236" uniqueCount="120">
  <si>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</si>
  <si>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</si>
  <si>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</si>
  <si>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</si>
  <si>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</si>
  <si>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</si>
  <si>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</si>
  <si>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</si>
  <si>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</si>
  <si>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</si>
  <si>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</si>
  <si>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</si>
  <si>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</si>
  <si>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</si>
  <si>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</si>
  <si>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</si>
  <si>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</si>
  <si>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</si>
  <si>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</si>
  <si>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</si>
  <si>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</si>
  <si>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</si>
  <si>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</si>
  <si>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</si>
  <si>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</si>
  <si>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</si>
  <si>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</si>
  <si>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</si>
  <si>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</si>
  <si>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</si>
  <si>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</si>
  <si>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</si>
  <si>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</si>
  <si>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</si>
  <si>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</si>
  <si>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</si>
  <si>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</si>
  <si>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</si>
  <si>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</si>
  <si>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</si>
  <si>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</si>
  <si>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</si>
  <si>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</si>
  <si>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</si>
  <si>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</si>
  <si>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</si>
  <si>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</si>
  <si>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</si>
  <si>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</si>
  <si>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</si>
  <si>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</si>
  <si>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</si>
  <si>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</si>
  <si>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</si>
  <si>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</si>
  <si>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</si>
  <si>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</si>
  <si>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</si>
  <si>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</si>
  <si>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</si>
  <si>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</si>
  <si>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</si>
  <si>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</si>
  <si>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</si>
  <si>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</si>
  <si>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</si>
  <si>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</si>
  <si>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</si>
  <si>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</si>
  <si>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</si>
  <si>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</si>
  <si>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</si>
  <si>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</si>
  <si>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</si>
  <si>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</si>
  <si>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</si>
  <si>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</si>
  <si>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</si>
  <si>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</si>
  <si>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</si>
  <si>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</si>
  <si>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</si>
  <si>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</si>
  <si>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</si>
  <si>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</si>
  <si>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</si>
  <si>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</si>
  <si>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</si>
  <si>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</si>
  <si>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</si>
  <si>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</si>
  <si>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</si>
  <si>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</si>
  <si>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</si>
  <si>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</si>
  <si>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</si>
  <si>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</si>
  <si>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</si>
  <si>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南会津町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</si>
  <si>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</si>
  <si>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</si>
  <si>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</si>
  <si>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</si>
  <si>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</si>
  <si>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</si>
  <si>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</si>
  <si>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</si>
  <si>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</si>
  <si>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</si>
  <si>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</si>
  <si>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</si>
  <si>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</si>
  <si>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</si>
  <si>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</si>
  <si>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</si>
  <si>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</si>
  <si>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</si>
  <si>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収益的収支比率、経費回収率ともに100％未満であり、経営努力が必要な状況となっています。
　今後も人口減少による使用料収入の減少が見込まれることから、包括的な委託契約などにより経費の節減が必要です。</t>
    <rPh sb="57" eb="60">
      <t>シヨウリョウ</t>
    </rPh>
    <phoneticPr fontId="4"/>
  </si>
  <si>
    <t>　供用開始後、20年を超える施設が多くありますが、管渠の老朽化はみられません。</t>
    <phoneticPr fontId="4"/>
  </si>
  <si>
    <t>　現在のところ、施設・設備の老朽化に伴う修繕費及び更新投資の増大はみられませんが、人口減少による使用料収入の減少が懸念されます。　
　安定した経営を行うためにも、使用料改定を視野に入れた経営戦略の見直しを行うなど、長期的な経営改善が必要です。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</si>
</sst>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5-461F-9068-DAAC7E1C3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5-461F-9068-DAAC7E1C3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31.25</c:v>
                </c:pt>
                <c:pt idx="1">
                  <c:v>20.39</c:v>
                </c:pt>
                <c:pt idx="2">
                  <c:v>30.4</c:v>
                </c:pt>
                <c:pt idx="3">
                  <c:v>29.51</c:v>
                </c:pt>
                <c:pt idx="4">
                  <c:v>26.31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A-4B01-A6FC-9E470F859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DA-4B01-A6FC-9E470F859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88.1</c:v>
                </c:pt>
                <c:pt idx="1">
                  <c:v>88.98</c:v>
                </c:pt>
                <c:pt idx="2">
                  <c:v>91.53</c:v>
                </c:pt>
                <c:pt idx="3">
                  <c:v>89.78</c:v>
                </c:pt>
                <c:pt idx="4">
                  <c:v>89.5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1-470B-82B6-EAF3A843B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E1-470B-82B6-EAF3A843B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101.31</c:v>
                </c:pt>
                <c:pt idx="1">
                  <c:v>101.87</c:v>
                </c:pt>
                <c:pt idx="2">
                  <c:v>101.15</c:v>
                </c:pt>
                <c:pt idx="3">
                  <c:v>99.56</c:v>
                </c:pt>
                <c:pt idx="4">
                  <c:v>98.94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3-4E25-9D18-141EDC458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A3-4E25-9D18-141EDC458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4-421A-9B5C-0043D7CE3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74-421A-9B5C-0043D7CE3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9-4580-9685-4FC11A8F8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B9-4580-9685-4FC11A8F8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5-40DD-ACBF-EFD230F53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95-40DD-ACBF-EFD230F53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F-494F-8ECB-57A191446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2F-494F-8ECB-57A191446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1.88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2-4AFD-BC31-99C032D0F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12-4AFD-BC31-99C032D0F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67.94</c:v>
                </c:pt>
                <c:pt idx="1">
                  <c:v>98.19</c:v>
                </c:pt>
                <c:pt idx="2">
                  <c:v>100</c:v>
                </c:pt>
                <c:pt idx="3">
                  <c:v>98.15</c:v>
                </c:pt>
                <c:pt idx="4">
                  <c:v>98.05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3-4326-A66D-ECBA37B28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53-4326-A66D-ECBA37B28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290.08999999999997</c:v>
                </c:pt>
                <c:pt idx="1">
                  <c:v>223.27</c:v>
                </c:pt>
                <c:pt idx="2">
                  <c:v>226.79</c:v>
                </c:pt>
                <c:pt idx="3">
                  <c:v>230.11</c:v>
                </c:pt>
                <c:pt idx="4">
                  <c:v>230.28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5-4448-B688-AA1346848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25-4448-B688-AA1346848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70" zoomScaleNormal="7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福島県　南会津町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15318</v>
      </c>
      <c r="AM8" s="68"/>
      <c r="AN8" s="68"/>
      <c r="AO8" s="68"/>
      <c r="AP8" s="68"/>
      <c r="AQ8" s="68"/>
      <c r="AR8" s="68"/>
      <c r="AS8" s="68"/>
      <c r="AT8" s="67">
        <f>データ!T6</f>
        <v>886.47</v>
      </c>
      <c r="AU8" s="67"/>
      <c r="AV8" s="67"/>
      <c r="AW8" s="67"/>
      <c r="AX8" s="67"/>
      <c r="AY8" s="67"/>
      <c r="AZ8" s="67"/>
      <c r="BA8" s="67"/>
      <c r="BB8" s="67">
        <f>データ!U6</f>
        <v>17.28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15.83</v>
      </c>
      <c r="Q10" s="67"/>
      <c r="R10" s="67"/>
      <c r="S10" s="67"/>
      <c r="T10" s="67"/>
      <c r="U10" s="67"/>
      <c r="V10" s="67"/>
      <c r="W10" s="67">
        <f>データ!Q6</f>
        <v>84.58</v>
      </c>
      <c r="X10" s="67"/>
      <c r="Y10" s="67"/>
      <c r="Z10" s="67"/>
      <c r="AA10" s="67"/>
      <c r="AB10" s="67"/>
      <c r="AC10" s="67"/>
      <c r="AD10" s="68">
        <f>データ!R6</f>
        <v>4180</v>
      </c>
      <c r="AE10" s="68"/>
      <c r="AF10" s="68"/>
      <c r="AG10" s="68"/>
      <c r="AH10" s="68"/>
      <c r="AI10" s="68"/>
      <c r="AJ10" s="68"/>
      <c r="AK10" s="2"/>
      <c r="AL10" s="68">
        <f>データ!V6</f>
        <v>2400</v>
      </c>
      <c r="AM10" s="68"/>
      <c r="AN10" s="68"/>
      <c r="AO10" s="68"/>
      <c r="AP10" s="68"/>
      <c r="AQ10" s="68"/>
      <c r="AR10" s="68"/>
      <c r="AS10" s="68"/>
      <c r="AT10" s="67">
        <f>データ!W6</f>
        <v>2.15</v>
      </c>
      <c r="AU10" s="67"/>
      <c r="AV10" s="67"/>
      <c r="AW10" s="67"/>
      <c r="AX10" s="67"/>
      <c r="AY10" s="67"/>
      <c r="AZ10" s="67"/>
      <c r="BA10" s="67"/>
      <c r="BB10" s="67">
        <f>データ!X6</f>
        <v>1116.28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  <c r="BX60" s="83"/>
      <c r="BY60" s="8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83"/>
      <c r="BN62" s="83"/>
      <c r="BO62" s="83"/>
      <c r="BP62" s="83"/>
      <c r="BQ62" s="83"/>
      <c r="BR62" s="83"/>
      <c r="BS62" s="83"/>
      <c r="BT62" s="83"/>
      <c r="BU62" s="83"/>
      <c r="BV62" s="83"/>
      <c r="BW62" s="83"/>
      <c r="BX62" s="83"/>
      <c r="BY62" s="8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119</v>
      </c>
      <c r="BM66" s="83"/>
      <c r="BN66" s="83"/>
      <c r="BO66" s="83"/>
      <c r="BP66" s="83"/>
      <c r="BQ66" s="83"/>
      <c r="BR66" s="83"/>
      <c r="BS66" s="83"/>
      <c r="BT66" s="83"/>
      <c r="BU66" s="83"/>
      <c r="BV66" s="83"/>
      <c r="BW66" s="83"/>
      <c r="BX66" s="83"/>
      <c r="BY66" s="8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  <c r="BX67" s="83"/>
      <c r="BY67" s="8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83"/>
      <c r="BX68" s="83"/>
      <c r="BY68" s="8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83"/>
      <c r="BN74" s="83"/>
      <c r="BO74" s="83"/>
      <c r="BP74" s="83"/>
      <c r="BQ74" s="83"/>
      <c r="BR74" s="83"/>
      <c r="BS74" s="83"/>
      <c r="BT74" s="83"/>
      <c r="BU74" s="83"/>
      <c r="BV74" s="83"/>
      <c r="BW74" s="83"/>
      <c r="BX74" s="83"/>
      <c r="BY74" s="8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83"/>
      <c r="BN75" s="83"/>
      <c r="BO75" s="83"/>
      <c r="BP75" s="83"/>
      <c r="BQ75" s="83"/>
      <c r="BR75" s="83"/>
      <c r="BS75" s="83"/>
      <c r="BT75" s="83"/>
      <c r="BU75" s="83"/>
      <c r="BV75" s="83"/>
      <c r="BW75" s="83"/>
      <c r="BX75" s="83"/>
      <c r="BY75" s="8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83"/>
      <c r="BN76" s="83"/>
      <c r="BO76" s="83"/>
      <c r="BP76" s="83"/>
      <c r="BQ76" s="83"/>
      <c r="BR76" s="83"/>
      <c r="BS76" s="83"/>
      <c r="BT76" s="83"/>
      <c r="BU76" s="83"/>
      <c r="BV76" s="83"/>
      <c r="BW76" s="83"/>
      <c r="BX76" s="83"/>
      <c r="BY76" s="8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HNnd7b70cJ1EM/mVyPutn++gln3SWuSXVCG6vgR662cdsXOd0XfpAZfUeHMw9MEotkRmc9w50W4pEa1VP4VSaw==" saltValue="xCVI17R5cXvKiddetw/Q6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73687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福島県　南会津町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15.83</v>
      </c>
      <c r="Q6" s="34">
        <f t="shared" si="3"/>
        <v>84.58</v>
      </c>
      <c r="R6" s="34">
        <f t="shared" si="3"/>
        <v>4180</v>
      </c>
      <c r="S6" s="34">
        <f t="shared" si="3"/>
        <v>15318</v>
      </c>
      <c r="T6" s="34">
        <f t="shared" si="3"/>
        <v>886.47</v>
      </c>
      <c r="U6" s="34">
        <f t="shared" si="3"/>
        <v>17.28</v>
      </c>
      <c r="V6" s="34">
        <f t="shared" si="3"/>
        <v>2400</v>
      </c>
      <c r="W6" s="34">
        <f t="shared" si="3"/>
        <v>2.15</v>
      </c>
      <c r="X6" s="34">
        <f t="shared" si="3"/>
        <v>1116.28</v>
      </c>
      <c r="Y6" s="35">
        <f>IF(Y7="",NA(),Y7)</f>
        <v>101.31</v>
      </c>
      <c r="Z6" s="35">
        <f t="shared" ref="Z6:AH6" si="4">IF(Z7="",NA(),Z7)</f>
        <v>101.87</v>
      </c>
      <c r="AA6" s="35">
        <f t="shared" si="4"/>
        <v>101.15</v>
      </c>
      <c r="AB6" s="35">
        <f t="shared" si="4"/>
        <v>99.56</v>
      </c>
      <c r="AC6" s="35">
        <f t="shared" si="4"/>
        <v>98.94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1.88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67.94</v>
      </c>
      <c r="BR6" s="35">
        <f t="shared" ref="BR6:BZ6" si="8">IF(BR7="",NA(),BR7)</f>
        <v>98.19</v>
      </c>
      <c r="BS6" s="35">
        <f t="shared" si="8"/>
        <v>100</v>
      </c>
      <c r="BT6" s="35">
        <f t="shared" si="8"/>
        <v>98.15</v>
      </c>
      <c r="BU6" s="35">
        <f t="shared" si="8"/>
        <v>98.05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290.08999999999997</v>
      </c>
      <c r="CC6" s="35">
        <f t="shared" ref="CC6:CK6" si="9">IF(CC7="",NA(),CC7)</f>
        <v>223.27</v>
      </c>
      <c r="CD6" s="35">
        <f t="shared" si="9"/>
        <v>226.79</v>
      </c>
      <c r="CE6" s="35">
        <f t="shared" si="9"/>
        <v>230.11</v>
      </c>
      <c r="CF6" s="35">
        <f t="shared" si="9"/>
        <v>230.28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31.25</v>
      </c>
      <c r="CN6" s="35">
        <f t="shared" ref="CN6:CV6" si="10">IF(CN7="",NA(),CN7)</f>
        <v>20.39</v>
      </c>
      <c r="CO6" s="35">
        <f t="shared" si="10"/>
        <v>30.4</v>
      </c>
      <c r="CP6" s="35">
        <f t="shared" si="10"/>
        <v>29.51</v>
      </c>
      <c r="CQ6" s="35">
        <f t="shared" si="10"/>
        <v>26.31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88.1</v>
      </c>
      <c r="CY6" s="35">
        <f t="shared" ref="CY6:DG6" si="11">IF(CY7="",NA(),CY7)</f>
        <v>88.98</v>
      </c>
      <c r="CZ6" s="35">
        <f t="shared" si="11"/>
        <v>91.53</v>
      </c>
      <c r="DA6" s="35">
        <f t="shared" si="11"/>
        <v>89.78</v>
      </c>
      <c r="DB6" s="35">
        <f t="shared" si="11"/>
        <v>89.5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73687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15.83</v>
      </c>
      <c r="Q7" s="38">
        <v>84.58</v>
      </c>
      <c r="R7" s="38">
        <v>4180</v>
      </c>
      <c r="S7" s="38">
        <v>15318</v>
      </c>
      <c r="T7" s="38">
        <v>886.47</v>
      </c>
      <c r="U7" s="38">
        <v>17.28</v>
      </c>
      <c r="V7" s="38">
        <v>2400</v>
      </c>
      <c r="W7" s="38">
        <v>2.15</v>
      </c>
      <c r="X7" s="38">
        <v>1116.28</v>
      </c>
      <c r="Y7" s="38">
        <v>101.31</v>
      </c>
      <c r="Z7" s="38">
        <v>101.87</v>
      </c>
      <c r="AA7" s="38">
        <v>101.15</v>
      </c>
      <c r="AB7" s="38">
        <v>99.56</v>
      </c>
      <c r="AC7" s="38">
        <v>98.94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1.88</v>
      </c>
      <c r="BG7" s="38">
        <v>0</v>
      </c>
      <c r="BH7" s="38">
        <v>0</v>
      </c>
      <c r="BI7" s="38">
        <v>0</v>
      </c>
      <c r="BJ7" s="38">
        <v>0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67.94</v>
      </c>
      <c r="BR7" s="38">
        <v>98.19</v>
      </c>
      <c r="BS7" s="38">
        <v>100</v>
      </c>
      <c r="BT7" s="38">
        <v>98.15</v>
      </c>
      <c r="BU7" s="38">
        <v>98.05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290.08999999999997</v>
      </c>
      <c r="CC7" s="38">
        <v>223.27</v>
      </c>
      <c r="CD7" s="38">
        <v>226.79</v>
      </c>
      <c r="CE7" s="38">
        <v>230.11</v>
      </c>
      <c r="CF7" s="38">
        <v>230.28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31.25</v>
      </c>
      <c r="CN7" s="38">
        <v>20.39</v>
      </c>
      <c r="CO7" s="38">
        <v>30.4</v>
      </c>
      <c r="CP7" s="38">
        <v>29.51</v>
      </c>
      <c r="CQ7" s="38">
        <v>26.31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88.1</v>
      </c>
      <c r="CY7" s="38">
        <v>88.98</v>
      </c>
      <c r="CZ7" s="38">
        <v>91.53</v>
      </c>
      <c r="DA7" s="38">
        <v>89.78</v>
      </c>
      <c r="DB7" s="38">
        <v>89.5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